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5414\Desktop\売り掛け金\"/>
    </mc:Choice>
  </mc:AlternateContent>
  <bookViews>
    <workbookView xWindow="0" yWindow="0" windowWidth="28800" windowHeight="12120" firstSheet="1" activeTab="3"/>
  </bookViews>
  <sheets>
    <sheet name="最新_未回収案件一覧" sheetId="2" r:id="rId1"/>
    <sheet name="提出用（全体）" sheetId="1" r:id="rId2"/>
    <sheet name="J1" sheetId="4" r:id="rId3"/>
    <sheet name="J２" sheetId="5" r:id="rId4"/>
    <sheet name="J３" sheetId="6" r:id="rId5"/>
    <sheet name="M" sheetId="7" r:id="rId6"/>
    <sheet name="区分" sheetId="3" state="hidden" r:id="rId7"/>
    <sheet name="国別集計" sheetId="8" r:id="rId8"/>
  </sheets>
  <externalReferences>
    <externalReference r:id="rId9"/>
  </externalReferences>
  <definedNames>
    <definedName name="_xlnm._FilterDatabase" localSheetId="2" hidden="1">'J1'!$I$6:$I$241</definedName>
    <definedName name="_xlnm._FilterDatabase" localSheetId="3" hidden="1">'J２'!$I$6:$I$313</definedName>
    <definedName name="_xlnm._FilterDatabase" localSheetId="4" hidden="1">'J３'!$I$6:$I$82</definedName>
    <definedName name="_xlnm._FilterDatabase" localSheetId="5" hidden="1">M!$H$6:$I$72</definedName>
    <definedName name="_xlnm._FilterDatabase" localSheetId="6" hidden="1">区分!$D$1:$F$1</definedName>
    <definedName name="_xlnm._FilterDatabase" localSheetId="0" hidden="1">最新_未回収案件一覧!$A$4:$CG$340</definedName>
    <definedName name="_xlnm._FilterDatabase" localSheetId="1" hidden="1">'提出用（全体）'!$A$6:$AN$648</definedName>
    <definedName name="JICA国別" localSheetId="2">#REF!</definedName>
    <definedName name="JICA国別" localSheetId="3">#REF!</definedName>
    <definedName name="JICA国別" localSheetId="4">#REF!</definedName>
    <definedName name="JICA国別" localSheetId="5">#REF!</definedName>
    <definedName name="JICA国別" localSheetId="1">#REF!</definedName>
    <definedName name="JICA国別">#REF!</definedName>
    <definedName name="_xlnm.Print_Area" localSheetId="2">'J1'!$D$1:$AL$241</definedName>
    <definedName name="_xlnm.Print_Area" localSheetId="3">'J２'!$D$1:$AL$313</definedName>
    <definedName name="_xlnm.Print_Area" localSheetId="4">'J３'!$D$1:$AL$82</definedName>
    <definedName name="_xlnm.Print_Area" localSheetId="5">M!$D$1:$AL$73</definedName>
    <definedName name="_xlnm.Print_Area" localSheetId="7">国別集計!$B$2:$S$145</definedName>
    <definedName name="_xlnm.Print_Area" localSheetId="0">最新_未回収案件一覧!$F$1:$CB$340</definedName>
    <definedName name="_xlnm.Print_Area" localSheetId="1">'提出用（全体）'!$D$1:$AL$682</definedName>
    <definedName name="_xlnm.Print_Titles" localSheetId="2">'J1'!$1:$6</definedName>
    <definedName name="_xlnm.Print_Titles" localSheetId="3">'J２'!$1:$6</definedName>
    <definedName name="_xlnm.Print_Titles" localSheetId="4">'J３'!$1:$6</definedName>
    <definedName name="_xlnm.Print_Titles" localSheetId="5">M!$1:$6</definedName>
    <definedName name="_xlnm.Print_Titles" localSheetId="7">国別集計!$1:$3</definedName>
    <definedName name="_xlnm.Print_Titles" localSheetId="0">最新_未回収案件一覧!$F:$L,最新_未回収案件一覧!$1:$4</definedName>
    <definedName name="_xlnm.Print_Titles" localSheetId="1">'提出用（全体）'!$1:$6</definedName>
    <definedName name="ソート用" localSheetId="2">#REF!</definedName>
    <definedName name="ソート用" localSheetId="3">#REF!</definedName>
    <definedName name="ソート用" localSheetId="4">#REF!</definedName>
    <definedName name="ソート用" localSheetId="5">#REF!</definedName>
    <definedName name="ソート用" localSheetId="1">#REF!</definedName>
    <definedName name="ソート用">#REF!</definedName>
    <definedName name="ﾌﾟﾛｼﾞｪｸﾄｺｰﾄﾞ">[1]ﾌﾟﾛｼﾞｪｸﾄｺｰﾄﾞ!$A$2:$G$6</definedName>
    <definedName name="国コード" localSheetId="2">区分!$D$1:$F$66</definedName>
    <definedName name="国コード" localSheetId="3">区分!$D$1:$F$66</definedName>
    <definedName name="国コード" localSheetId="4">区分!$D$1:$F$66</definedName>
    <definedName name="国コード" localSheetId="5">区分!$D$1:$F$66</definedName>
    <definedName name="国コード" localSheetId="1">区分!$D$1:$F$66</definedName>
    <definedName name="国コード">区分!$D$1:$F$66</definedName>
    <definedName name="資金源" localSheetId="2">区分!$A$1:$B$88</definedName>
    <definedName name="資金源" localSheetId="3">区分!$A$1:$B$88</definedName>
    <definedName name="資金源" localSheetId="4">区分!$A$1:$B$88</definedName>
    <definedName name="資金源" localSheetId="5">区分!$A$1:$B$88</definedName>
    <definedName name="資金源" localSheetId="1">区分!$A$1:$B$88</definedName>
    <definedName name="資金源">区分!$A$1:$B$88</definedName>
    <definedName name="集計用" localSheetId="2">#REF!</definedName>
    <definedName name="集計用" localSheetId="3">#REF!</definedName>
    <definedName name="集計用" localSheetId="4">#REF!</definedName>
    <definedName name="集計用" localSheetId="5">#REF!</definedName>
    <definedName name="集計用" localSheetId="1">#REF!</definedName>
    <definedName name="集計用">#REF!</definedName>
  </definedNames>
  <calcPr calcId="171027"/>
</workbook>
</file>

<file path=xl/calcChain.xml><?xml version="1.0" encoding="utf-8"?>
<calcChain xmlns="http://schemas.openxmlformats.org/spreadsheetml/2006/main">
  <c r="X185" i="5" l="1"/>
  <c r="X184" i="5"/>
  <c r="G142" i="8" l="1"/>
  <c r="R141" i="8"/>
  <c r="Q141" i="8"/>
  <c r="P141" i="8"/>
  <c r="O141" i="8"/>
  <c r="N141" i="8"/>
  <c r="M141" i="8"/>
  <c r="L141" i="8"/>
  <c r="I141" i="8"/>
  <c r="H141" i="8"/>
  <c r="F141" i="8"/>
  <c r="E141" i="8"/>
  <c r="D141" i="8"/>
  <c r="R140" i="8"/>
  <c r="Q140" i="8"/>
  <c r="P140" i="8"/>
  <c r="O140" i="8"/>
  <c r="N140" i="8"/>
  <c r="M140" i="8"/>
  <c r="I140" i="8"/>
  <c r="H140" i="8"/>
  <c r="G140" i="8"/>
  <c r="E140" i="8"/>
  <c r="D140" i="8"/>
  <c r="G139" i="8"/>
  <c r="R138" i="8"/>
  <c r="Q138" i="8"/>
  <c r="P138" i="8"/>
  <c r="O138" i="8"/>
  <c r="N138" i="8"/>
  <c r="M138" i="8"/>
  <c r="L138" i="8"/>
  <c r="I138" i="8"/>
  <c r="H138" i="8"/>
  <c r="F138" i="8"/>
  <c r="E138" i="8"/>
  <c r="D138" i="8"/>
  <c r="R137" i="8"/>
  <c r="Q137" i="8"/>
  <c r="P137" i="8"/>
  <c r="O137" i="8"/>
  <c r="N137" i="8"/>
  <c r="M137" i="8"/>
  <c r="I137" i="8"/>
  <c r="H137" i="8"/>
  <c r="G137" i="8"/>
  <c r="E137" i="8"/>
  <c r="D137" i="8"/>
  <c r="G136" i="8"/>
  <c r="R135" i="8"/>
  <c r="Q135" i="8"/>
  <c r="P135" i="8"/>
  <c r="O135" i="8"/>
  <c r="N135" i="8"/>
  <c r="M135" i="8"/>
  <c r="L135" i="8"/>
  <c r="I135" i="8"/>
  <c r="H135" i="8"/>
  <c r="F135" i="8"/>
  <c r="E135" i="8"/>
  <c r="D135" i="8"/>
  <c r="R134" i="8"/>
  <c r="Q134" i="8"/>
  <c r="P134" i="8"/>
  <c r="O134" i="8"/>
  <c r="N134" i="8"/>
  <c r="M134" i="8"/>
  <c r="I134" i="8"/>
  <c r="H134" i="8"/>
  <c r="G134" i="8"/>
  <c r="E134" i="8"/>
  <c r="D134" i="8"/>
  <c r="G133" i="8"/>
  <c r="R132" i="8"/>
  <c r="Q132" i="8"/>
  <c r="P132" i="8"/>
  <c r="O132" i="8"/>
  <c r="N132" i="8"/>
  <c r="M132" i="8"/>
  <c r="L132" i="8"/>
  <c r="I132" i="8"/>
  <c r="H132" i="8"/>
  <c r="F132" i="8"/>
  <c r="E132" i="8"/>
  <c r="D132" i="8"/>
  <c r="R131" i="8"/>
  <c r="Q131" i="8"/>
  <c r="P131" i="8"/>
  <c r="O131" i="8"/>
  <c r="N131" i="8"/>
  <c r="M131" i="8"/>
  <c r="I131" i="8"/>
  <c r="H131" i="8"/>
  <c r="G131" i="8"/>
  <c r="E131" i="8"/>
  <c r="D131" i="8"/>
  <c r="G130" i="8"/>
  <c r="R129" i="8"/>
  <c r="Q129" i="8"/>
  <c r="P129" i="8"/>
  <c r="O129" i="8"/>
  <c r="N129" i="8"/>
  <c r="M129" i="8"/>
  <c r="L129" i="8"/>
  <c r="I129" i="8"/>
  <c r="H129" i="8"/>
  <c r="F129" i="8"/>
  <c r="E129" i="8"/>
  <c r="D129" i="8"/>
  <c r="R128" i="8"/>
  <c r="Q128" i="8"/>
  <c r="P128" i="8"/>
  <c r="O128" i="8"/>
  <c r="N128" i="8"/>
  <c r="M128" i="8"/>
  <c r="I128" i="8"/>
  <c r="H128" i="8"/>
  <c r="G128" i="8"/>
  <c r="E128" i="8"/>
  <c r="D128" i="8"/>
  <c r="G127" i="8"/>
  <c r="R126" i="8"/>
  <c r="Q126" i="8"/>
  <c r="P126" i="8"/>
  <c r="O126" i="8"/>
  <c r="N126" i="8"/>
  <c r="M126" i="8"/>
  <c r="L126" i="8"/>
  <c r="I126" i="8"/>
  <c r="H126" i="8"/>
  <c r="F126" i="8"/>
  <c r="E126" i="8"/>
  <c r="D126" i="8"/>
  <c r="R125" i="8"/>
  <c r="Q125" i="8"/>
  <c r="P125" i="8"/>
  <c r="O125" i="8"/>
  <c r="N125" i="8"/>
  <c r="M125" i="8"/>
  <c r="I125" i="8"/>
  <c r="H125" i="8"/>
  <c r="G125" i="8"/>
  <c r="E125" i="8"/>
  <c r="D125" i="8"/>
  <c r="G124" i="8"/>
  <c r="R123" i="8"/>
  <c r="Q123" i="8"/>
  <c r="P123" i="8"/>
  <c r="O123" i="8"/>
  <c r="N123" i="8"/>
  <c r="M123" i="8"/>
  <c r="L123" i="8"/>
  <c r="I123" i="8"/>
  <c r="H123" i="8"/>
  <c r="F123" i="8"/>
  <c r="E123" i="8"/>
  <c r="D123" i="8"/>
  <c r="R122" i="8"/>
  <c r="Q122" i="8"/>
  <c r="P122" i="8"/>
  <c r="O122" i="8"/>
  <c r="N122" i="8"/>
  <c r="M122" i="8"/>
  <c r="I122" i="8"/>
  <c r="H122" i="8"/>
  <c r="G122" i="8"/>
  <c r="E122" i="8"/>
  <c r="D122" i="8"/>
  <c r="G121" i="8"/>
  <c r="R120" i="8"/>
  <c r="Q120" i="8"/>
  <c r="P120" i="8"/>
  <c r="O120" i="8"/>
  <c r="N120" i="8"/>
  <c r="M120" i="8"/>
  <c r="L120" i="8"/>
  <c r="I120" i="8"/>
  <c r="H120" i="8"/>
  <c r="F120" i="8"/>
  <c r="E120" i="8"/>
  <c r="D120" i="8"/>
  <c r="R119" i="8"/>
  <c r="Q119" i="8"/>
  <c r="P119" i="8"/>
  <c r="O119" i="8"/>
  <c r="N119" i="8"/>
  <c r="M119" i="8"/>
  <c r="I119" i="8"/>
  <c r="H119" i="8"/>
  <c r="G119" i="8"/>
  <c r="E119" i="8"/>
  <c r="D119" i="8"/>
  <c r="G118" i="8"/>
  <c r="R117" i="8"/>
  <c r="Q117" i="8"/>
  <c r="P117" i="8"/>
  <c r="O117" i="8"/>
  <c r="N117" i="8"/>
  <c r="M117" i="8"/>
  <c r="L117" i="8"/>
  <c r="I117" i="8"/>
  <c r="H117" i="8"/>
  <c r="F117" i="8"/>
  <c r="E117" i="8"/>
  <c r="D117" i="8"/>
  <c r="R116" i="8"/>
  <c r="Q116" i="8"/>
  <c r="P116" i="8"/>
  <c r="O116" i="8"/>
  <c r="N116" i="8"/>
  <c r="M116" i="8"/>
  <c r="I116" i="8"/>
  <c r="H116" i="8"/>
  <c r="G116" i="8"/>
  <c r="E116" i="8"/>
  <c r="D116" i="8"/>
  <c r="G115" i="8"/>
  <c r="R114" i="8"/>
  <c r="Q114" i="8"/>
  <c r="P114" i="8"/>
  <c r="O114" i="8"/>
  <c r="N114" i="8"/>
  <c r="M114" i="8"/>
  <c r="L114" i="8"/>
  <c r="I114" i="8"/>
  <c r="H114" i="8"/>
  <c r="F114" i="8"/>
  <c r="E114" i="8"/>
  <c r="D114" i="8"/>
  <c r="R113" i="8"/>
  <c r="Q113" i="8"/>
  <c r="P113" i="8"/>
  <c r="O113" i="8"/>
  <c r="N113" i="8"/>
  <c r="M113" i="8"/>
  <c r="I113" i="8"/>
  <c r="H113" i="8"/>
  <c r="G113" i="8"/>
  <c r="E113" i="8"/>
  <c r="D113" i="8"/>
  <c r="G112" i="8"/>
  <c r="R111" i="8"/>
  <c r="Q111" i="8"/>
  <c r="P111" i="8"/>
  <c r="O111" i="8"/>
  <c r="N111" i="8"/>
  <c r="M111" i="8"/>
  <c r="L111" i="8"/>
  <c r="I111" i="8"/>
  <c r="H111" i="8"/>
  <c r="F111" i="8"/>
  <c r="E111" i="8"/>
  <c r="D111" i="8"/>
  <c r="R110" i="8"/>
  <c r="Q110" i="8"/>
  <c r="P110" i="8"/>
  <c r="O110" i="8"/>
  <c r="N110" i="8"/>
  <c r="M110" i="8"/>
  <c r="I110" i="8"/>
  <c r="H110" i="8"/>
  <c r="G110" i="8"/>
  <c r="E110" i="8"/>
  <c r="D110" i="8"/>
  <c r="G109" i="8"/>
  <c r="R108" i="8"/>
  <c r="Q108" i="8"/>
  <c r="P108" i="8"/>
  <c r="O108" i="8"/>
  <c r="N108" i="8"/>
  <c r="M108" i="8"/>
  <c r="L108" i="8"/>
  <c r="I108" i="8"/>
  <c r="H108" i="8"/>
  <c r="F108" i="8"/>
  <c r="E108" i="8"/>
  <c r="D108" i="8"/>
  <c r="R107" i="8"/>
  <c r="Q107" i="8"/>
  <c r="P107" i="8"/>
  <c r="O107" i="8"/>
  <c r="N107" i="8"/>
  <c r="M107" i="8"/>
  <c r="I107" i="8"/>
  <c r="H107" i="8"/>
  <c r="G107" i="8"/>
  <c r="E107" i="8"/>
  <c r="D107" i="8"/>
  <c r="G106" i="8"/>
  <c r="R105" i="8"/>
  <c r="Q105" i="8"/>
  <c r="P105" i="8"/>
  <c r="O105" i="8"/>
  <c r="N105" i="8"/>
  <c r="M105" i="8"/>
  <c r="L105" i="8"/>
  <c r="I105" i="8"/>
  <c r="H105" i="8"/>
  <c r="F105" i="8"/>
  <c r="E105" i="8"/>
  <c r="D105" i="8"/>
  <c r="R104" i="8"/>
  <c r="Q104" i="8"/>
  <c r="P104" i="8"/>
  <c r="O104" i="8"/>
  <c r="N104" i="8"/>
  <c r="M104" i="8"/>
  <c r="I104" i="8"/>
  <c r="H104" i="8"/>
  <c r="G104" i="8"/>
  <c r="E104" i="8"/>
  <c r="D104" i="8"/>
  <c r="G103" i="8"/>
  <c r="R102" i="8"/>
  <c r="Q102" i="8"/>
  <c r="P102" i="8"/>
  <c r="O102" i="8"/>
  <c r="N102" i="8"/>
  <c r="M102" i="8"/>
  <c r="L102" i="8"/>
  <c r="I102" i="8"/>
  <c r="H102" i="8"/>
  <c r="F102" i="8"/>
  <c r="E102" i="8"/>
  <c r="D102" i="8"/>
  <c r="R101" i="8"/>
  <c r="Q101" i="8"/>
  <c r="P101" i="8"/>
  <c r="O101" i="8"/>
  <c r="N101" i="8"/>
  <c r="M101" i="8"/>
  <c r="I101" i="8"/>
  <c r="H101" i="8"/>
  <c r="G101" i="8"/>
  <c r="E101" i="8"/>
  <c r="D101" i="8"/>
  <c r="G100" i="8"/>
  <c r="R99" i="8"/>
  <c r="Q99" i="8"/>
  <c r="P99" i="8"/>
  <c r="O99" i="8"/>
  <c r="N99" i="8"/>
  <c r="M99" i="8"/>
  <c r="L99" i="8"/>
  <c r="I99" i="8"/>
  <c r="H99" i="8"/>
  <c r="F99" i="8"/>
  <c r="E99" i="8"/>
  <c r="D99" i="8"/>
  <c r="R98" i="8"/>
  <c r="Q98" i="8"/>
  <c r="P98" i="8"/>
  <c r="O98" i="8"/>
  <c r="N98" i="8"/>
  <c r="M98" i="8"/>
  <c r="I98" i="8"/>
  <c r="H98" i="8"/>
  <c r="G98" i="8"/>
  <c r="E98" i="8"/>
  <c r="D98" i="8"/>
  <c r="G97" i="8"/>
  <c r="R96" i="8"/>
  <c r="Q96" i="8"/>
  <c r="P96" i="8"/>
  <c r="O96" i="8"/>
  <c r="N96" i="8"/>
  <c r="M96" i="8"/>
  <c r="L96" i="8"/>
  <c r="I96" i="8"/>
  <c r="H96" i="8"/>
  <c r="F96" i="8"/>
  <c r="E96" i="8"/>
  <c r="D96" i="8"/>
  <c r="R95" i="8"/>
  <c r="Q95" i="8"/>
  <c r="P95" i="8"/>
  <c r="O95" i="8"/>
  <c r="N95" i="8"/>
  <c r="M95" i="8"/>
  <c r="I95" i="8"/>
  <c r="H95" i="8"/>
  <c r="G95" i="8"/>
  <c r="E95" i="8"/>
  <c r="D95" i="8"/>
  <c r="G94" i="8"/>
  <c r="R93" i="8"/>
  <c r="Q93" i="8"/>
  <c r="P93" i="8"/>
  <c r="O93" i="8"/>
  <c r="N93" i="8"/>
  <c r="M93" i="8"/>
  <c r="L93" i="8"/>
  <c r="I93" i="8"/>
  <c r="H93" i="8"/>
  <c r="F93" i="8"/>
  <c r="E93" i="8"/>
  <c r="D93" i="8"/>
  <c r="R92" i="8"/>
  <c r="Q92" i="8"/>
  <c r="P92" i="8"/>
  <c r="O92" i="8"/>
  <c r="N92" i="8"/>
  <c r="M92" i="8"/>
  <c r="I92" i="8"/>
  <c r="H92" i="8"/>
  <c r="G92" i="8"/>
  <c r="E92" i="8"/>
  <c r="D92" i="8"/>
  <c r="G91" i="8"/>
  <c r="R90" i="8"/>
  <c r="Q90" i="8"/>
  <c r="P90" i="8"/>
  <c r="O90" i="8"/>
  <c r="N90" i="8"/>
  <c r="M90" i="8"/>
  <c r="L90" i="8"/>
  <c r="I90" i="8"/>
  <c r="H90" i="8"/>
  <c r="F90" i="8"/>
  <c r="E90" i="8"/>
  <c r="D90" i="8"/>
  <c r="R89" i="8"/>
  <c r="Q89" i="8"/>
  <c r="P89" i="8"/>
  <c r="O89" i="8"/>
  <c r="N89" i="8"/>
  <c r="M89" i="8"/>
  <c r="I89" i="8"/>
  <c r="H89" i="8"/>
  <c r="G89" i="8"/>
  <c r="E89" i="8"/>
  <c r="D89" i="8"/>
  <c r="G88" i="8"/>
  <c r="R87" i="8"/>
  <c r="Q87" i="8"/>
  <c r="P87" i="8"/>
  <c r="O87" i="8"/>
  <c r="N87" i="8"/>
  <c r="M87" i="8"/>
  <c r="L87" i="8"/>
  <c r="I87" i="8"/>
  <c r="H87" i="8"/>
  <c r="F87" i="8"/>
  <c r="E87" i="8"/>
  <c r="D87" i="8"/>
  <c r="R86" i="8"/>
  <c r="Q86" i="8"/>
  <c r="P86" i="8"/>
  <c r="O86" i="8"/>
  <c r="N86" i="8"/>
  <c r="M86" i="8"/>
  <c r="I86" i="8"/>
  <c r="H86" i="8"/>
  <c r="G86" i="8"/>
  <c r="E86" i="8"/>
  <c r="D86" i="8"/>
  <c r="G85" i="8"/>
  <c r="R84" i="8"/>
  <c r="Q84" i="8"/>
  <c r="P84" i="8"/>
  <c r="O84" i="8"/>
  <c r="N84" i="8"/>
  <c r="M84" i="8"/>
  <c r="L84" i="8"/>
  <c r="I84" i="8"/>
  <c r="H84" i="8"/>
  <c r="F84" i="8"/>
  <c r="E84" i="8"/>
  <c r="D84" i="8"/>
  <c r="R83" i="8"/>
  <c r="Q83" i="8"/>
  <c r="P83" i="8"/>
  <c r="O83" i="8"/>
  <c r="N83" i="8"/>
  <c r="M83" i="8"/>
  <c r="I83" i="8"/>
  <c r="H83" i="8"/>
  <c r="G83" i="8"/>
  <c r="E83" i="8"/>
  <c r="D83" i="8"/>
  <c r="G82" i="8"/>
  <c r="R81" i="8"/>
  <c r="Q81" i="8"/>
  <c r="P81" i="8"/>
  <c r="O81" i="8"/>
  <c r="N81" i="8"/>
  <c r="M81" i="8"/>
  <c r="L81" i="8"/>
  <c r="I81" i="8"/>
  <c r="H81" i="8"/>
  <c r="F81" i="8"/>
  <c r="E81" i="8"/>
  <c r="D81" i="8"/>
  <c r="R80" i="8"/>
  <c r="Q80" i="8"/>
  <c r="P80" i="8"/>
  <c r="O80" i="8"/>
  <c r="N80" i="8"/>
  <c r="M80" i="8"/>
  <c r="I80" i="8"/>
  <c r="H80" i="8"/>
  <c r="G80" i="8"/>
  <c r="E80" i="8"/>
  <c r="D80" i="8"/>
  <c r="G79" i="8"/>
  <c r="R78" i="8"/>
  <c r="Q78" i="8"/>
  <c r="P78" i="8"/>
  <c r="O78" i="8"/>
  <c r="N78" i="8"/>
  <c r="M78" i="8"/>
  <c r="L78" i="8"/>
  <c r="I78" i="8"/>
  <c r="H78" i="8"/>
  <c r="F78" i="8"/>
  <c r="E78" i="8"/>
  <c r="D78" i="8"/>
  <c r="R77" i="8"/>
  <c r="Q77" i="8"/>
  <c r="P77" i="8"/>
  <c r="O77" i="8"/>
  <c r="N77" i="8"/>
  <c r="M77" i="8"/>
  <c r="I77" i="8"/>
  <c r="H77" i="8"/>
  <c r="G77" i="8"/>
  <c r="E77" i="8"/>
  <c r="D77" i="8"/>
  <c r="S76" i="8"/>
  <c r="R76" i="8"/>
  <c r="Q76" i="8"/>
  <c r="P76" i="8"/>
  <c r="O76" i="8"/>
  <c r="N76" i="8"/>
  <c r="M76" i="8"/>
  <c r="L76" i="8"/>
  <c r="J76" i="8"/>
  <c r="I76" i="8"/>
  <c r="H76" i="8"/>
  <c r="G76" i="8"/>
  <c r="F76" i="8"/>
  <c r="E76" i="8"/>
  <c r="D76" i="8"/>
  <c r="S75" i="8"/>
  <c r="R75" i="8"/>
  <c r="Q75" i="8"/>
  <c r="P75" i="8"/>
  <c r="O75" i="8"/>
  <c r="N75" i="8"/>
  <c r="M75" i="8"/>
  <c r="L75" i="8"/>
  <c r="J75" i="8"/>
  <c r="I75" i="8"/>
  <c r="H75" i="8"/>
  <c r="G75" i="8"/>
  <c r="F75" i="8"/>
  <c r="E75" i="8"/>
  <c r="D75" i="8"/>
  <c r="S74" i="8"/>
  <c r="R74" i="8"/>
  <c r="Q74" i="8"/>
  <c r="P74" i="8"/>
  <c r="O74" i="8"/>
  <c r="N74" i="8"/>
  <c r="M74" i="8"/>
  <c r="L74" i="8"/>
  <c r="J74" i="8"/>
  <c r="I74" i="8"/>
  <c r="H74" i="8"/>
  <c r="G74" i="8"/>
  <c r="F74" i="8"/>
  <c r="E74" i="8"/>
  <c r="D74" i="8"/>
  <c r="G73" i="8"/>
  <c r="R72" i="8"/>
  <c r="Q72" i="8"/>
  <c r="P72" i="8"/>
  <c r="O72" i="8"/>
  <c r="N72" i="8"/>
  <c r="M72" i="8"/>
  <c r="L72" i="8"/>
  <c r="I72" i="8"/>
  <c r="H72" i="8"/>
  <c r="F72" i="8"/>
  <c r="E72" i="8"/>
  <c r="D72" i="8"/>
  <c r="R71" i="8"/>
  <c r="Q71" i="8"/>
  <c r="P71" i="8"/>
  <c r="O71" i="8"/>
  <c r="N71" i="8"/>
  <c r="M71" i="8"/>
  <c r="I71" i="8"/>
  <c r="H71" i="8"/>
  <c r="G71" i="8"/>
  <c r="E71" i="8"/>
  <c r="D71" i="8"/>
  <c r="G70" i="8"/>
  <c r="R69" i="8"/>
  <c r="Q69" i="8"/>
  <c r="P69" i="8"/>
  <c r="O69" i="8"/>
  <c r="N69" i="8"/>
  <c r="M69" i="8"/>
  <c r="L69" i="8"/>
  <c r="I69" i="8"/>
  <c r="H69" i="8"/>
  <c r="F69" i="8"/>
  <c r="E69" i="8"/>
  <c r="D69" i="8"/>
  <c r="R68" i="8"/>
  <c r="Q68" i="8"/>
  <c r="P68" i="8"/>
  <c r="O68" i="8"/>
  <c r="N68" i="8"/>
  <c r="M68" i="8"/>
  <c r="I68" i="8"/>
  <c r="H68" i="8"/>
  <c r="G68" i="8"/>
  <c r="E68" i="8"/>
  <c r="D68" i="8"/>
  <c r="G67" i="8"/>
  <c r="R66" i="8"/>
  <c r="Q66" i="8"/>
  <c r="P66" i="8"/>
  <c r="O66" i="8"/>
  <c r="N66" i="8"/>
  <c r="M66" i="8"/>
  <c r="L66" i="8"/>
  <c r="I66" i="8"/>
  <c r="H66" i="8"/>
  <c r="F66" i="8"/>
  <c r="E66" i="8"/>
  <c r="D66" i="8"/>
  <c r="R65" i="8"/>
  <c r="Q65" i="8"/>
  <c r="P65" i="8"/>
  <c r="O65" i="8"/>
  <c r="N65" i="8"/>
  <c r="M65" i="8"/>
  <c r="I65" i="8"/>
  <c r="H65" i="8"/>
  <c r="G65" i="8"/>
  <c r="E65" i="8"/>
  <c r="D65" i="8"/>
  <c r="G64" i="8"/>
  <c r="R63" i="8"/>
  <c r="Q63" i="8"/>
  <c r="P63" i="8"/>
  <c r="O63" i="8"/>
  <c r="N63" i="8"/>
  <c r="M63" i="8"/>
  <c r="L63" i="8"/>
  <c r="I63" i="8"/>
  <c r="H63" i="8"/>
  <c r="F63" i="8"/>
  <c r="E63" i="8"/>
  <c r="D63" i="8"/>
  <c r="R62" i="8"/>
  <c r="Q62" i="8"/>
  <c r="P62" i="8"/>
  <c r="O62" i="8"/>
  <c r="N62" i="8"/>
  <c r="M62" i="8"/>
  <c r="I62" i="8"/>
  <c r="H62" i="8"/>
  <c r="G62" i="8"/>
  <c r="E62" i="8"/>
  <c r="D62" i="8"/>
  <c r="G61" i="8"/>
  <c r="R60" i="8"/>
  <c r="Q60" i="8"/>
  <c r="P60" i="8"/>
  <c r="O60" i="8"/>
  <c r="N60" i="8"/>
  <c r="M60" i="8"/>
  <c r="L60" i="8"/>
  <c r="I60" i="8"/>
  <c r="H60" i="8"/>
  <c r="F60" i="8"/>
  <c r="E60" i="8"/>
  <c r="D60" i="8"/>
  <c r="R59" i="8"/>
  <c r="Q59" i="8"/>
  <c r="P59" i="8"/>
  <c r="O59" i="8"/>
  <c r="N59" i="8"/>
  <c r="M59" i="8"/>
  <c r="I59" i="8"/>
  <c r="H59" i="8"/>
  <c r="G59" i="8"/>
  <c r="E59" i="8"/>
  <c r="D59" i="8"/>
  <c r="G58" i="8"/>
  <c r="R57" i="8"/>
  <c r="Q57" i="8"/>
  <c r="P57" i="8"/>
  <c r="O57" i="8"/>
  <c r="N57" i="8"/>
  <c r="M57" i="8"/>
  <c r="L57" i="8"/>
  <c r="I57" i="8"/>
  <c r="H57" i="8"/>
  <c r="F57" i="8"/>
  <c r="E57" i="8"/>
  <c r="D57" i="8"/>
  <c r="R56" i="8"/>
  <c r="Q56" i="8"/>
  <c r="P56" i="8"/>
  <c r="O56" i="8"/>
  <c r="N56" i="8"/>
  <c r="M56" i="8"/>
  <c r="I56" i="8"/>
  <c r="H56" i="8"/>
  <c r="G56" i="8"/>
  <c r="E56" i="8"/>
  <c r="D56" i="8"/>
  <c r="G55" i="8"/>
  <c r="R54" i="8"/>
  <c r="Q54" i="8"/>
  <c r="P54" i="8"/>
  <c r="O54" i="8"/>
  <c r="N54" i="8"/>
  <c r="M54" i="8"/>
  <c r="L54" i="8"/>
  <c r="I54" i="8"/>
  <c r="H54" i="8"/>
  <c r="F54" i="8"/>
  <c r="E54" i="8"/>
  <c r="D54" i="8"/>
  <c r="R53" i="8"/>
  <c r="Q53" i="8"/>
  <c r="P53" i="8"/>
  <c r="O53" i="8"/>
  <c r="N53" i="8"/>
  <c r="M53" i="8"/>
  <c r="I53" i="8"/>
  <c r="H53" i="8"/>
  <c r="G53" i="8"/>
  <c r="E53" i="8"/>
  <c r="D53" i="8"/>
  <c r="G52" i="8"/>
  <c r="R51" i="8"/>
  <c r="Q51" i="8"/>
  <c r="P51" i="8"/>
  <c r="O51" i="8"/>
  <c r="N51" i="8"/>
  <c r="M51" i="8"/>
  <c r="L51" i="8"/>
  <c r="I51" i="8"/>
  <c r="H51" i="8"/>
  <c r="F51" i="8"/>
  <c r="E51" i="8"/>
  <c r="D51" i="8"/>
  <c r="R50" i="8"/>
  <c r="Q50" i="8"/>
  <c r="P50" i="8"/>
  <c r="O50" i="8"/>
  <c r="N50" i="8"/>
  <c r="M50" i="8"/>
  <c r="I50" i="8"/>
  <c r="H50" i="8"/>
  <c r="G50" i="8"/>
  <c r="E50" i="8"/>
  <c r="D50" i="8"/>
  <c r="G49" i="8"/>
  <c r="R48" i="8"/>
  <c r="Q48" i="8"/>
  <c r="P48" i="8"/>
  <c r="O48" i="8"/>
  <c r="N48" i="8"/>
  <c r="M48" i="8"/>
  <c r="L48" i="8"/>
  <c r="I48" i="8"/>
  <c r="H48" i="8"/>
  <c r="F48" i="8"/>
  <c r="E48" i="8"/>
  <c r="D48" i="8"/>
  <c r="R47" i="8"/>
  <c r="Q47" i="8"/>
  <c r="P47" i="8"/>
  <c r="O47" i="8"/>
  <c r="N47" i="8"/>
  <c r="M47" i="8"/>
  <c r="I47" i="8"/>
  <c r="H47" i="8"/>
  <c r="G47" i="8"/>
  <c r="E47" i="8"/>
  <c r="D47" i="8"/>
  <c r="G46" i="8"/>
  <c r="R45" i="8"/>
  <c r="Q45" i="8"/>
  <c r="P45" i="8"/>
  <c r="O45" i="8"/>
  <c r="N45" i="8"/>
  <c r="M45" i="8"/>
  <c r="L45" i="8"/>
  <c r="I45" i="8"/>
  <c r="H45" i="8"/>
  <c r="F45" i="8"/>
  <c r="E45" i="8"/>
  <c r="D45" i="8"/>
  <c r="R44" i="8"/>
  <c r="Q44" i="8"/>
  <c r="P44" i="8"/>
  <c r="O44" i="8"/>
  <c r="N44" i="8"/>
  <c r="M44" i="8"/>
  <c r="I44" i="8"/>
  <c r="H44" i="8"/>
  <c r="G44" i="8"/>
  <c r="E44" i="8"/>
  <c r="D44" i="8"/>
  <c r="G43" i="8"/>
  <c r="R42" i="8"/>
  <c r="Q42" i="8"/>
  <c r="P42" i="8"/>
  <c r="O42" i="8"/>
  <c r="N42" i="8"/>
  <c r="M42" i="8"/>
  <c r="L42" i="8"/>
  <c r="I42" i="8"/>
  <c r="H42" i="8"/>
  <c r="F42" i="8"/>
  <c r="E42" i="8"/>
  <c r="D42" i="8"/>
  <c r="R41" i="8"/>
  <c r="Q41" i="8"/>
  <c r="P41" i="8"/>
  <c r="O41" i="8"/>
  <c r="N41" i="8"/>
  <c r="M41" i="8"/>
  <c r="I41" i="8"/>
  <c r="H41" i="8"/>
  <c r="G41" i="8"/>
  <c r="E41" i="8"/>
  <c r="D41" i="8"/>
  <c r="G40" i="8"/>
  <c r="R39" i="8"/>
  <c r="Q39" i="8"/>
  <c r="P39" i="8"/>
  <c r="O39" i="8"/>
  <c r="N39" i="8"/>
  <c r="M39" i="8"/>
  <c r="L39" i="8"/>
  <c r="I39" i="8"/>
  <c r="H39" i="8"/>
  <c r="F39" i="8"/>
  <c r="E39" i="8"/>
  <c r="D39" i="8"/>
  <c r="R38" i="8"/>
  <c r="Q38" i="8"/>
  <c r="P38" i="8"/>
  <c r="O38" i="8"/>
  <c r="N38" i="8"/>
  <c r="M38" i="8"/>
  <c r="I38" i="8"/>
  <c r="H38" i="8"/>
  <c r="G38" i="8"/>
  <c r="E38" i="8"/>
  <c r="D38" i="8"/>
  <c r="G37" i="8"/>
  <c r="R36" i="8"/>
  <c r="Q36" i="8"/>
  <c r="P36" i="8"/>
  <c r="O36" i="8"/>
  <c r="N36" i="8"/>
  <c r="M36" i="8"/>
  <c r="L36" i="8"/>
  <c r="I36" i="8"/>
  <c r="H36" i="8"/>
  <c r="F36" i="8"/>
  <c r="E36" i="8"/>
  <c r="D36" i="8"/>
  <c r="R35" i="8"/>
  <c r="Q35" i="8"/>
  <c r="P35" i="8"/>
  <c r="O35" i="8"/>
  <c r="N35" i="8"/>
  <c r="M35" i="8"/>
  <c r="I35" i="8"/>
  <c r="H35" i="8"/>
  <c r="G35" i="8"/>
  <c r="E35" i="8"/>
  <c r="D35" i="8"/>
  <c r="G34" i="8"/>
  <c r="R33" i="8"/>
  <c r="Q33" i="8"/>
  <c r="P33" i="8"/>
  <c r="O33" i="8"/>
  <c r="N33" i="8"/>
  <c r="M33" i="8"/>
  <c r="L33" i="8"/>
  <c r="I33" i="8"/>
  <c r="H33" i="8"/>
  <c r="F33" i="8"/>
  <c r="E33" i="8"/>
  <c r="D33" i="8"/>
  <c r="R32" i="8"/>
  <c r="Q32" i="8"/>
  <c r="P32" i="8"/>
  <c r="O32" i="8"/>
  <c r="N32" i="8"/>
  <c r="M32" i="8"/>
  <c r="I32" i="8"/>
  <c r="H32" i="8"/>
  <c r="G32" i="8"/>
  <c r="E32" i="8"/>
  <c r="D32" i="8"/>
  <c r="G31" i="8"/>
  <c r="R30" i="8"/>
  <c r="Q30" i="8"/>
  <c r="P30" i="8"/>
  <c r="O30" i="8"/>
  <c r="N30" i="8"/>
  <c r="M30" i="8"/>
  <c r="L30" i="8"/>
  <c r="I30" i="8"/>
  <c r="H30" i="8"/>
  <c r="F30" i="8"/>
  <c r="E30" i="8"/>
  <c r="D30" i="8"/>
  <c r="R29" i="8"/>
  <c r="Q29" i="8"/>
  <c r="P29" i="8"/>
  <c r="O29" i="8"/>
  <c r="N29" i="8"/>
  <c r="M29" i="8"/>
  <c r="I29" i="8"/>
  <c r="H29" i="8"/>
  <c r="G29" i="8"/>
  <c r="E29" i="8"/>
  <c r="D29" i="8"/>
  <c r="G28" i="8"/>
  <c r="R27" i="8"/>
  <c r="Q27" i="8"/>
  <c r="P27" i="8"/>
  <c r="O27" i="8"/>
  <c r="N27" i="8"/>
  <c r="M27" i="8"/>
  <c r="L27" i="8"/>
  <c r="I27" i="8"/>
  <c r="H27" i="8"/>
  <c r="F27" i="8"/>
  <c r="E27" i="8"/>
  <c r="D27" i="8"/>
  <c r="R26" i="8"/>
  <c r="Q26" i="8"/>
  <c r="P26" i="8"/>
  <c r="O26" i="8"/>
  <c r="N26" i="8"/>
  <c r="M26" i="8"/>
  <c r="I26" i="8"/>
  <c r="H26" i="8"/>
  <c r="G26" i="8"/>
  <c r="E26" i="8"/>
  <c r="D26" i="8"/>
  <c r="G25" i="8"/>
  <c r="R24" i="8"/>
  <c r="Q24" i="8"/>
  <c r="P24" i="8"/>
  <c r="O24" i="8"/>
  <c r="N24" i="8"/>
  <c r="M24" i="8"/>
  <c r="L24" i="8"/>
  <c r="I24" i="8"/>
  <c r="H24" i="8"/>
  <c r="F24" i="8"/>
  <c r="E24" i="8"/>
  <c r="D24" i="8"/>
  <c r="R23" i="8"/>
  <c r="Q23" i="8"/>
  <c r="P23" i="8"/>
  <c r="O23" i="8"/>
  <c r="N23" i="8"/>
  <c r="M23" i="8"/>
  <c r="I23" i="8"/>
  <c r="H23" i="8"/>
  <c r="G23" i="8"/>
  <c r="E23" i="8"/>
  <c r="D23" i="8"/>
  <c r="G22" i="8"/>
  <c r="R21" i="8"/>
  <c r="Q21" i="8"/>
  <c r="P21" i="8"/>
  <c r="O21" i="8"/>
  <c r="N21" i="8"/>
  <c r="M21" i="8"/>
  <c r="L21" i="8"/>
  <c r="I21" i="8"/>
  <c r="H21" i="8"/>
  <c r="F21" i="8"/>
  <c r="E21" i="8"/>
  <c r="D21" i="8"/>
  <c r="R20" i="8"/>
  <c r="Q20" i="8"/>
  <c r="P20" i="8"/>
  <c r="O20" i="8"/>
  <c r="N20" i="8"/>
  <c r="M20" i="8"/>
  <c r="I20" i="8"/>
  <c r="H20" i="8"/>
  <c r="G20" i="8"/>
  <c r="E20" i="8"/>
  <c r="D20" i="8"/>
  <c r="G19" i="8"/>
  <c r="R18" i="8"/>
  <c r="Q18" i="8"/>
  <c r="P18" i="8"/>
  <c r="O18" i="8"/>
  <c r="N18" i="8"/>
  <c r="M18" i="8"/>
  <c r="L18" i="8"/>
  <c r="I18" i="8"/>
  <c r="H18" i="8"/>
  <c r="F18" i="8"/>
  <c r="E18" i="8"/>
  <c r="D18" i="8"/>
  <c r="R17" i="8"/>
  <c r="Q17" i="8"/>
  <c r="P17" i="8"/>
  <c r="O17" i="8"/>
  <c r="N17" i="8"/>
  <c r="M17" i="8"/>
  <c r="I17" i="8"/>
  <c r="H17" i="8"/>
  <c r="G17" i="8"/>
  <c r="E17" i="8"/>
  <c r="D17" i="8"/>
  <c r="G16" i="8"/>
  <c r="R15" i="8"/>
  <c r="Q15" i="8"/>
  <c r="P15" i="8"/>
  <c r="O15" i="8"/>
  <c r="N15" i="8"/>
  <c r="M15" i="8"/>
  <c r="L15" i="8"/>
  <c r="I15" i="8"/>
  <c r="H15" i="8"/>
  <c r="F15" i="8"/>
  <c r="E15" i="8"/>
  <c r="D15" i="8"/>
  <c r="R14" i="8"/>
  <c r="Q14" i="8"/>
  <c r="P14" i="8"/>
  <c r="O14" i="8"/>
  <c r="N14" i="8"/>
  <c r="M14" i="8"/>
  <c r="I14" i="8"/>
  <c r="H14" i="8"/>
  <c r="G14" i="8"/>
  <c r="E14" i="8"/>
  <c r="D14" i="8"/>
  <c r="G13" i="8"/>
  <c r="R12" i="8"/>
  <c r="Q12" i="8"/>
  <c r="P12" i="8"/>
  <c r="O12" i="8"/>
  <c r="N12" i="8"/>
  <c r="M12" i="8"/>
  <c r="L12" i="8"/>
  <c r="I12" i="8"/>
  <c r="H12" i="8"/>
  <c r="F12" i="8"/>
  <c r="E12" i="8"/>
  <c r="D12" i="8"/>
  <c r="R11" i="8"/>
  <c r="Q11" i="8"/>
  <c r="P11" i="8"/>
  <c r="O11" i="8"/>
  <c r="N11" i="8"/>
  <c r="M11" i="8"/>
  <c r="I11" i="8"/>
  <c r="H11" i="8"/>
  <c r="G11" i="8"/>
  <c r="E11" i="8"/>
  <c r="D11" i="8"/>
  <c r="G10" i="8"/>
  <c r="R9" i="8"/>
  <c r="Q9" i="8"/>
  <c r="P9" i="8"/>
  <c r="O9" i="8"/>
  <c r="N9" i="8"/>
  <c r="M9" i="8"/>
  <c r="L9" i="8"/>
  <c r="I9" i="8"/>
  <c r="H9" i="8"/>
  <c r="F9" i="8"/>
  <c r="E9" i="8"/>
  <c r="D9" i="8"/>
  <c r="R8" i="8"/>
  <c r="Q8" i="8"/>
  <c r="P8" i="8"/>
  <c r="O8" i="8"/>
  <c r="N8" i="8"/>
  <c r="M8" i="8"/>
  <c r="I8" i="8"/>
  <c r="H8" i="8"/>
  <c r="G8" i="8"/>
  <c r="E8" i="8"/>
  <c r="D8" i="8"/>
  <c r="M5" i="8"/>
  <c r="N5" i="8"/>
  <c r="O5" i="8"/>
  <c r="P5" i="8"/>
  <c r="Q5" i="8"/>
  <c r="R5" i="8"/>
  <c r="M6" i="8"/>
  <c r="N6" i="8"/>
  <c r="O6" i="8"/>
  <c r="P6" i="8"/>
  <c r="Q6" i="8"/>
  <c r="R6" i="8"/>
  <c r="L6" i="8"/>
  <c r="G7" i="8"/>
  <c r="I6" i="8"/>
  <c r="H6" i="8"/>
  <c r="F6" i="8"/>
  <c r="E6" i="8"/>
  <c r="D6" i="8"/>
  <c r="I5" i="8"/>
  <c r="H5" i="8"/>
  <c r="G5" i="8"/>
  <c r="E5" i="8"/>
  <c r="D5" i="8"/>
  <c r="AD71" i="7"/>
  <c r="AC71" i="7"/>
  <c r="AB71" i="7"/>
  <c r="AA71" i="7"/>
  <c r="Z71" i="7"/>
  <c r="Y71" i="7"/>
  <c r="X71" i="7"/>
  <c r="U71" i="7"/>
  <c r="T71" i="7"/>
  <c r="R71" i="7"/>
  <c r="Q71" i="7"/>
  <c r="P71" i="7"/>
  <c r="AD70" i="7"/>
  <c r="AD72" i="7" s="1"/>
  <c r="AC70" i="7"/>
  <c r="AC72" i="7" s="1"/>
  <c r="AB70" i="7"/>
  <c r="AA70" i="7"/>
  <c r="AA72" i="7" s="1"/>
  <c r="Z70" i="7"/>
  <c r="Z72" i="7" s="1"/>
  <c r="Y70" i="7"/>
  <c r="Y72" i="7" s="1"/>
  <c r="U70" i="7"/>
  <c r="T70" i="7"/>
  <c r="S70" i="7"/>
  <c r="Q70" i="7"/>
  <c r="P70" i="7"/>
  <c r="AJ69" i="7"/>
  <c r="AH69" i="7"/>
  <c r="AD69" i="7"/>
  <c r="AC69" i="7"/>
  <c r="AB69" i="7"/>
  <c r="AA69" i="7"/>
  <c r="Z69" i="7"/>
  <c r="Y69" i="7"/>
  <c r="U69" i="7"/>
  <c r="T69" i="7"/>
  <c r="Q69" i="7"/>
  <c r="P69" i="7"/>
  <c r="AL68" i="7"/>
  <c r="AK68" i="7" s="1"/>
  <c r="AE68" i="7"/>
  <c r="V68" i="7"/>
  <c r="S68" i="7"/>
  <c r="X67" i="7"/>
  <c r="X69" i="7" s="1"/>
  <c r="V67" i="7"/>
  <c r="R67" i="7"/>
  <c r="R69" i="7" s="1"/>
  <c r="AJ66" i="7"/>
  <c r="AH66" i="7"/>
  <c r="AD66" i="7"/>
  <c r="AC66" i="7"/>
  <c r="AB66" i="7"/>
  <c r="AA66" i="7"/>
  <c r="Z66" i="7"/>
  <c r="Y66" i="7"/>
  <c r="U66" i="7"/>
  <c r="T66" i="7"/>
  <c r="Q66" i="7"/>
  <c r="P66" i="7"/>
  <c r="AL65" i="7"/>
  <c r="AK65" i="7" s="1"/>
  <c r="AE65" i="7"/>
  <c r="V65" i="7"/>
  <c r="S65" i="7"/>
  <c r="X64" i="7"/>
  <c r="X66" i="7" s="1"/>
  <c r="V64" i="7"/>
  <c r="R64" i="7"/>
  <c r="AL64" i="7" s="1"/>
  <c r="AJ63" i="7"/>
  <c r="AH63" i="7"/>
  <c r="AD63" i="7"/>
  <c r="AC63" i="7"/>
  <c r="AB63" i="7"/>
  <c r="AA63" i="7"/>
  <c r="Z63" i="7"/>
  <c r="Y63" i="7"/>
  <c r="U63" i="7"/>
  <c r="T63" i="7"/>
  <c r="Q63" i="7"/>
  <c r="P63" i="7"/>
  <c r="AL62" i="7"/>
  <c r="AK62" i="7" s="1"/>
  <c r="AE62" i="7"/>
  <c r="V62" i="7"/>
  <c r="S62" i="7"/>
  <c r="X61" i="7"/>
  <c r="AE61" i="7" s="1"/>
  <c r="V61" i="7"/>
  <c r="R61" i="7"/>
  <c r="R63" i="7" s="1"/>
  <c r="AJ60" i="7"/>
  <c r="AH60" i="7"/>
  <c r="AD60" i="7"/>
  <c r="AC60" i="7"/>
  <c r="AB60" i="7"/>
  <c r="AA60" i="7"/>
  <c r="Z60" i="7"/>
  <c r="Y60" i="7"/>
  <c r="U60" i="7"/>
  <c r="T60" i="7"/>
  <c r="Q60" i="7"/>
  <c r="P60" i="7"/>
  <c r="AL59" i="7"/>
  <c r="AK59" i="7" s="1"/>
  <c r="AE59" i="7"/>
  <c r="V59" i="7"/>
  <c r="S59" i="7"/>
  <c r="X58" i="7"/>
  <c r="X60" i="7" s="1"/>
  <c r="V58" i="7"/>
  <c r="R58" i="7"/>
  <c r="R60" i="7" s="1"/>
  <c r="AJ57" i="7"/>
  <c r="AH57" i="7"/>
  <c r="AD57" i="7"/>
  <c r="AC57" i="7"/>
  <c r="AB57" i="7"/>
  <c r="AA57" i="7"/>
  <c r="Z57" i="7"/>
  <c r="Y57" i="7"/>
  <c r="U57" i="7"/>
  <c r="T57" i="7"/>
  <c r="Q57" i="7"/>
  <c r="P57" i="7"/>
  <c r="AL56" i="7"/>
  <c r="AK56" i="7" s="1"/>
  <c r="AE56" i="7"/>
  <c r="V56" i="7"/>
  <c r="S56" i="7"/>
  <c r="X55" i="7"/>
  <c r="AE55" i="7" s="1"/>
  <c r="V55" i="7"/>
  <c r="R55" i="7"/>
  <c r="R57" i="7" s="1"/>
  <c r="AJ54" i="7"/>
  <c r="AH54" i="7"/>
  <c r="AD54" i="7"/>
  <c r="AC54" i="7"/>
  <c r="AB54" i="7"/>
  <c r="AA54" i="7"/>
  <c r="Z54" i="7"/>
  <c r="Y54" i="7"/>
  <c r="U54" i="7"/>
  <c r="T54" i="7"/>
  <c r="Q54" i="7"/>
  <c r="P54" i="7"/>
  <c r="AL53" i="7"/>
  <c r="AK53" i="7" s="1"/>
  <c r="AE53" i="7"/>
  <c r="V53" i="7"/>
  <c r="S53" i="7"/>
  <c r="X52" i="7"/>
  <c r="AE52" i="7" s="1"/>
  <c r="V52" i="7"/>
  <c r="R52" i="7"/>
  <c r="R54" i="7" s="1"/>
  <c r="AJ51" i="7"/>
  <c r="AH51" i="7"/>
  <c r="AD51" i="7"/>
  <c r="AC51" i="7"/>
  <c r="AB51" i="7"/>
  <c r="AA51" i="7"/>
  <c r="Z51" i="7"/>
  <c r="Y51" i="7"/>
  <c r="U51" i="7"/>
  <c r="T51" i="7"/>
  <c r="Q51" i="7"/>
  <c r="P51" i="7"/>
  <c r="AL50" i="7"/>
  <c r="AK50" i="7" s="1"/>
  <c r="AE50" i="7"/>
  <c r="V50" i="7"/>
  <c r="S50" i="7"/>
  <c r="X49" i="7"/>
  <c r="AE49" i="7" s="1"/>
  <c r="V49" i="7"/>
  <c r="R49" i="7"/>
  <c r="R51" i="7" s="1"/>
  <c r="AJ48" i="7"/>
  <c r="AH48" i="7"/>
  <c r="AD48" i="7"/>
  <c r="AC48" i="7"/>
  <c r="AB48" i="7"/>
  <c r="AA48" i="7"/>
  <c r="Z48" i="7"/>
  <c r="Y48" i="7"/>
  <c r="U48" i="7"/>
  <c r="T48" i="7"/>
  <c r="Q48" i="7"/>
  <c r="P48" i="7"/>
  <c r="AL47" i="7"/>
  <c r="AK47" i="7" s="1"/>
  <c r="AE47" i="7"/>
  <c r="V47" i="7"/>
  <c r="S47" i="7"/>
  <c r="X46" i="7"/>
  <c r="X48" i="7" s="1"/>
  <c r="V46" i="7"/>
  <c r="R46" i="7"/>
  <c r="AL46" i="7" s="1"/>
  <c r="AJ45" i="7"/>
  <c r="AH45" i="7"/>
  <c r="AD45" i="7"/>
  <c r="AC45" i="7"/>
  <c r="AB45" i="7"/>
  <c r="AA45" i="7"/>
  <c r="Z45" i="7"/>
  <c r="Y45" i="7"/>
  <c r="U45" i="7"/>
  <c r="T45" i="7"/>
  <c r="Q45" i="7"/>
  <c r="P45" i="7"/>
  <c r="AL44" i="7"/>
  <c r="AK44" i="7" s="1"/>
  <c r="AE44" i="7"/>
  <c r="V44" i="7"/>
  <c r="S44" i="7"/>
  <c r="X43" i="7"/>
  <c r="V43" i="7"/>
  <c r="R43" i="7"/>
  <c r="AL43" i="7" s="1"/>
  <c r="AJ42" i="7"/>
  <c r="AH42" i="7"/>
  <c r="AD42" i="7"/>
  <c r="AC42" i="7"/>
  <c r="AB42" i="7"/>
  <c r="AA42" i="7"/>
  <c r="Z42" i="7"/>
  <c r="Y42" i="7"/>
  <c r="U42" i="7"/>
  <c r="T42" i="7"/>
  <c r="Q42" i="7"/>
  <c r="P42" i="7"/>
  <c r="AL41" i="7"/>
  <c r="AK41" i="7" s="1"/>
  <c r="AE41" i="7"/>
  <c r="V41" i="7"/>
  <c r="S41" i="7"/>
  <c r="X40" i="7"/>
  <c r="X42" i="7" s="1"/>
  <c r="V40" i="7"/>
  <c r="R40" i="7"/>
  <c r="R42" i="7" s="1"/>
  <c r="AJ39" i="7"/>
  <c r="AH39" i="7"/>
  <c r="AD39" i="7"/>
  <c r="AC39" i="7"/>
  <c r="AB39" i="7"/>
  <c r="AA39" i="7"/>
  <c r="Z39" i="7"/>
  <c r="Y39" i="7"/>
  <c r="U39" i="7"/>
  <c r="T39" i="7"/>
  <c r="Q39" i="7"/>
  <c r="P39" i="7"/>
  <c r="AL38" i="7"/>
  <c r="AK38" i="7" s="1"/>
  <c r="AE38" i="7"/>
  <c r="V38" i="7"/>
  <c r="S38" i="7"/>
  <c r="X37" i="7"/>
  <c r="AE37" i="7" s="1"/>
  <c r="V37" i="7"/>
  <c r="R37" i="7"/>
  <c r="R39" i="7" s="1"/>
  <c r="AJ36" i="7"/>
  <c r="AH36" i="7"/>
  <c r="AD36" i="7"/>
  <c r="AC36" i="7"/>
  <c r="AB36" i="7"/>
  <c r="AA36" i="7"/>
  <c r="Z36" i="7"/>
  <c r="Y36" i="7"/>
  <c r="U36" i="7"/>
  <c r="T36" i="7"/>
  <c r="Q36" i="7"/>
  <c r="P36" i="7"/>
  <c r="AL35" i="7"/>
  <c r="AK35" i="7" s="1"/>
  <c r="AE35" i="7"/>
  <c r="V35" i="7"/>
  <c r="S35" i="7"/>
  <c r="X34" i="7"/>
  <c r="AE34" i="7" s="1"/>
  <c r="V34" i="7"/>
  <c r="R34" i="7"/>
  <c r="R36" i="7" s="1"/>
  <c r="AJ33" i="7"/>
  <c r="AH33" i="7"/>
  <c r="AD33" i="7"/>
  <c r="AC33" i="7"/>
  <c r="AB33" i="7"/>
  <c r="AA33" i="7"/>
  <c r="Z33" i="7"/>
  <c r="Y33" i="7"/>
  <c r="U33" i="7"/>
  <c r="T33" i="7"/>
  <c r="Q33" i="7"/>
  <c r="P33" i="7"/>
  <c r="AL32" i="7"/>
  <c r="AK32" i="7" s="1"/>
  <c r="AE32" i="7"/>
  <c r="V32" i="7"/>
  <c r="S32" i="7"/>
  <c r="X31" i="7"/>
  <c r="AE31" i="7" s="1"/>
  <c r="V31" i="7"/>
  <c r="R31" i="7"/>
  <c r="R33" i="7" s="1"/>
  <c r="AJ30" i="7"/>
  <c r="AH30" i="7"/>
  <c r="AD30" i="7"/>
  <c r="AC30" i="7"/>
  <c r="AB30" i="7"/>
  <c r="AA30" i="7"/>
  <c r="Z30" i="7"/>
  <c r="Y30" i="7"/>
  <c r="U30" i="7"/>
  <c r="T30" i="7"/>
  <c r="Q30" i="7"/>
  <c r="P30" i="7"/>
  <c r="AL29" i="7"/>
  <c r="AK29" i="7" s="1"/>
  <c r="AE29" i="7"/>
  <c r="V29" i="7"/>
  <c r="S29" i="7"/>
  <c r="X28" i="7"/>
  <c r="X30" i="7" s="1"/>
  <c r="V28" i="7"/>
  <c r="R28" i="7"/>
  <c r="R30" i="7" s="1"/>
  <c r="AJ27" i="7"/>
  <c r="AH27" i="7"/>
  <c r="AD27" i="7"/>
  <c r="AC27" i="7"/>
  <c r="AB27" i="7"/>
  <c r="AA27" i="7"/>
  <c r="Z27" i="7"/>
  <c r="Y27" i="7"/>
  <c r="U27" i="7"/>
  <c r="T27" i="7"/>
  <c r="Q27" i="7"/>
  <c r="P27" i="7"/>
  <c r="AL26" i="7"/>
  <c r="AK26" i="7" s="1"/>
  <c r="AE26" i="7"/>
  <c r="V26" i="7"/>
  <c r="S26" i="7"/>
  <c r="X25" i="7"/>
  <c r="AE25" i="7" s="1"/>
  <c r="V25" i="7"/>
  <c r="R25" i="7"/>
  <c r="R27" i="7" s="1"/>
  <c r="AJ24" i="7"/>
  <c r="AH24" i="7"/>
  <c r="AD24" i="7"/>
  <c r="AC24" i="7"/>
  <c r="AB24" i="7"/>
  <c r="AA24" i="7"/>
  <c r="Z24" i="7"/>
  <c r="Y24" i="7"/>
  <c r="U24" i="7"/>
  <c r="T24" i="7"/>
  <c r="Q24" i="7"/>
  <c r="P24" i="7"/>
  <c r="AL23" i="7"/>
  <c r="AK23" i="7" s="1"/>
  <c r="AE23" i="7"/>
  <c r="V23" i="7"/>
  <c r="S23" i="7"/>
  <c r="X22" i="7"/>
  <c r="AE22" i="7" s="1"/>
  <c r="V22" i="7"/>
  <c r="R22" i="7"/>
  <c r="R24" i="7" s="1"/>
  <c r="AJ21" i="7"/>
  <c r="AH21" i="7"/>
  <c r="AD21" i="7"/>
  <c r="AC21" i="7"/>
  <c r="AB21" i="7"/>
  <c r="AA21" i="7"/>
  <c r="Z21" i="7"/>
  <c r="Y21" i="7"/>
  <c r="U21" i="7"/>
  <c r="T21" i="7"/>
  <c r="Q21" i="7"/>
  <c r="P21" i="7"/>
  <c r="AL20" i="7"/>
  <c r="AK20" i="7" s="1"/>
  <c r="AE20" i="7"/>
  <c r="V20" i="7"/>
  <c r="S20" i="7"/>
  <c r="X19" i="7"/>
  <c r="X21" i="7" s="1"/>
  <c r="V19" i="7"/>
  <c r="R19" i="7"/>
  <c r="R21" i="7" s="1"/>
  <c r="AJ18" i="7"/>
  <c r="AH18" i="7"/>
  <c r="AD18" i="7"/>
  <c r="AC18" i="7"/>
  <c r="AB18" i="7"/>
  <c r="AA18" i="7"/>
  <c r="Z18" i="7"/>
  <c r="Y18" i="7"/>
  <c r="U18" i="7"/>
  <c r="T18" i="7"/>
  <c r="Q18" i="7"/>
  <c r="P18" i="7"/>
  <c r="AL17" i="7"/>
  <c r="AK17" i="7" s="1"/>
  <c r="AE17" i="7"/>
  <c r="V17" i="7"/>
  <c r="S17" i="7"/>
  <c r="X16" i="7"/>
  <c r="X18" i="7" s="1"/>
  <c r="V16" i="7"/>
  <c r="R16" i="7"/>
  <c r="R18" i="7" s="1"/>
  <c r="AJ15" i="7"/>
  <c r="AH15" i="7"/>
  <c r="AD15" i="7"/>
  <c r="AC15" i="7"/>
  <c r="AB15" i="7"/>
  <c r="AA15" i="7"/>
  <c r="Z15" i="7"/>
  <c r="Y15" i="7"/>
  <c r="U15" i="7"/>
  <c r="T15" i="7"/>
  <c r="Q15" i="7"/>
  <c r="P15" i="7"/>
  <c r="AL14" i="7"/>
  <c r="AK14" i="7" s="1"/>
  <c r="AE14" i="7"/>
  <c r="V14" i="7"/>
  <c r="S14" i="7"/>
  <c r="X13" i="7"/>
  <c r="AE13" i="7" s="1"/>
  <c r="V13" i="7"/>
  <c r="R13" i="7"/>
  <c r="R15" i="7" s="1"/>
  <c r="AJ12" i="7"/>
  <c r="AH12" i="7"/>
  <c r="AD12" i="7"/>
  <c r="AC12" i="7"/>
  <c r="AB12" i="7"/>
  <c r="AA12" i="7"/>
  <c r="Z12" i="7"/>
  <c r="Y12" i="7"/>
  <c r="U12" i="7"/>
  <c r="T12" i="7"/>
  <c r="Q12" i="7"/>
  <c r="P12" i="7"/>
  <c r="AL11" i="7"/>
  <c r="AK11" i="7" s="1"/>
  <c r="AE11" i="7"/>
  <c r="V11" i="7"/>
  <c r="S11" i="7"/>
  <c r="X10" i="7"/>
  <c r="AE10" i="7" s="1"/>
  <c r="V10" i="7"/>
  <c r="R10" i="7"/>
  <c r="R12" i="7" s="1"/>
  <c r="AJ9" i="7"/>
  <c r="AH9" i="7"/>
  <c r="AD9" i="7"/>
  <c r="AC9" i="7"/>
  <c r="AB9" i="7"/>
  <c r="AA9" i="7"/>
  <c r="Z9" i="7"/>
  <c r="Y9" i="7"/>
  <c r="U9" i="7"/>
  <c r="T9" i="7"/>
  <c r="Q9" i="7"/>
  <c r="P9" i="7"/>
  <c r="AL8" i="7"/>
  <c r="AK8" i="7" s="1"/>
  <c r="AE8" i="7"/>
  <c r="V8" i="7"/>
  <c r="S8" i="7"/>
  <c r="X7" i="7"/>
  <c r="V7" i="7"/>
  <c r="R7" i="7"/>
  <c r="S82" i="6"/>
  <c r="AD81" i="6"/>
  <c r="AC81" i="6"/>
  <c r="AB81" i="6"/>
  <c r="AA81" i="6"/>
  <c r="Z81" i="6"/>
  <c r="Y81" i="6"/>
  <c r="X81" i="6"/>
  <c r="U81" i="6"/>
  <c r="T81" i="6"/>
  <c r="R81" i="6"/>
  <c r="Q81" i="6"/>
  <c r="P81" i="6"/>
  <c r="AD80" i="6"/>
  <c r="AC80" i="6"/>
  <c r="AB80" i="6"/>
  <c r="AA80" i="6"/>
  <c r="Z80" i="6"/>
  <c r="Y80" i="6"/>
  <c r="U80" i="6"/>
  <c r="T80" i="6"/>
  <c r="S80" i="6"/>
  <c r="Q80" i="6"/>
  <c r="P80" i="6"/>
  <c r="S79" i="6"/>
  <c r="AD78" i="6"/>
  <c r="AC78" i="6"/>
  <c r="AB78" i="6"/>
  <c r="AA78" i="6"/>
  <c r="Z78" i="6"/>
  <c r="Y78" i="6"/>
  <c r="X78" i="6"/>
  <c r="U78" i="6"/>
  <c r="T78" i="6"/>
  <c r="R78" i="6"/>
  <c r="Q78" i="6"/>
  <c r="P78" i="6"/>
  <c r="AD77" i="6"/>
  <c r="AC77" i="6"/>
  <c r="AB77" i="6"/>
  <c r="AA77" i="6"/>
  <c r="Z77" i="6"/>
  <c r="Y77" i="6"/>
  <c r="U77" i="6"/>
  <c r="T77" i="6"/>
  <c r="S77" i="6"/>
  <c r="Q77" i="6"/>
  <c r="P77" i="6"/>
  <c r="AD74" i="6"/>
  <c r="AC74" i="6"/>
  <c r="AB74" i="6"/>
  <c r="AA74" i="6"/>
  <c r="Z74" i="6"/>
  <c r="Y74" i="6"/>
  <c r="X74" i="6"/>
  <c r="U74" i="6"/>
  <c r="T74" i="6"/>
  <c r="R74" i="6"/>
  <c r="Q74" i="6"/>
  <c r="P74" i="6"/>
  <c r="AD73" i="6"/>
  <c r="AD75" i="6" s="1"/>
  <c r="AC73" i="6"/>
  <c r="AC75" i="6" s="1"/>
  <c r="AB73" i="6"/>
  <c r="AB75" i="6" s="1"/>
  <c r="AA73" i="6"/>
  <c r="AA75" i="6" s="1"/>
  <c r="Z73" i="6"/>
  <c r="Z75" i="6" s="1"/>
  <c r="Y73" i="6"/>
  <c r="Y75" i="6" s="1"/>
  <c r="U73" i="6"/>
  <c r="T73" i="6"/>
  <c r="S73" i="6"/>
  <c r="Q73" i="6"/>
  <c r="P73" i="6"/>
  <c r="AJ72" i="6"/>
  <c r="AH72" i="6"/>
  <c r="AD72" i="6"/>
  <c r="AC72" i="6"/>
  <c r="AB72" i="6"/>
  <c r="AA72" i="6"/>
  <c r="Z72" i="6"/>
  <c r="Y72" i="6"/>
  <c r="U72" i="6"/>
  <c r="T72" i="6"/>
  <c r="Q72" i="6"/>
  <c r="P72" i="6"/>
  <c r="AL71" i="6"/>
  <c r="AK71" i="6" s="1"/>
  <c r="AE71" i="6"/>
  <c r="V71" i="6"/>
  <c r="S71" i="6"/>
  <c r="X70" i="6"/>
  <c r="V70" i="6"/>
  <c r="R70" i="6"/>
  <c r="R72" i="6" s="1"/>
  <c r="AJ69" i="6"/>
  <c r="AH69" i="6"/>
  <c r="AD69" i="6"/>
  <c r="AC69" i="6"/>
  <c r="AB69" i="6"/>
  <c r="AA69" i="6"/>
  <c r="Z69" i="6"/>
  <c r="Y69" i="6"/>
  <c r="U69" i="6"/>
  <c r="T69" i="6"/>
  <c r="Q69" i="6"/>
  <c r="P69" i="6"/>
  <c r="AL68" i="6"/>
  <c r="AK68" i="6" s="1"/>
  <c r="AE68" i="6"/>
  <c r="V68" i="6"/>
  <c r="S68" i="6"/>
  <c r="X67" i="6"/>
  <c r="X69" i="6" s="1"/>
  <c r="V67" i="6"/>
  <c r="R67" i="6"/>
  <c r="R69" i="6" s="1"/>
  <c r="AJ66" i="6"/>
  <c r="AH66" i="6"/>
  <c r="AD66" i="6"/>
  <c r="AC66" i="6"/>
  <c r="AB66" i="6"/>
  <c r="AA66" i="6"/>
  <c r="Z66" i="6"/>
  <c r="Y66" i="6"/>
  <c r="U66" i="6"/>
  <c r="T66" i="6"/>
  <c r="Q66" i="6"/>
  <c r="P66" i="6"/>
  <c r="AL65" i="6"/>
  <c r="AK65" i="6" s="1"/>
  <c r="AE65" i="6"/>
  <c r="V65" i="6"/>
  <c r="S65" i="6"/>
  <c r="X64" i="6"/>
  <c r="X66" i="6" s="1"/>
  <c r="V64" i="6"/>
  <c r="R64" i="6"/>
  <c r="R66" i="6" s="1"/>
  <c r="AJ63" i="6"/>
  <c r="AH63" i="6"/>
  <c r="AD63" i="6"/>
  <c r="AC63" i="6"/>
  <c r="AB63" i="6"/>
  <c r="AA63" i="6"/>
  <c r="Z63" i="6"/>
  <c r="Y63" i="6"/>
  <c r="U63" i="6"/>
  <c r="T63" i="6"/>
  <c r="Q63" i="6"/>
  <c r="P63" i="6"/>
  <c r="AL62" i="6"/>
  <c r="AK62" i="6" s="1"/>
  <c r="AE62" i="6"/>
  <c r="V62" i="6"/>
  <c r="S62" i="6"/>
  <c r="X61" i="6"/>
  <c r="AE61" i="6" s="1"/>
  <c r="V61" i="6"/>
  <c r="R61" i="6"/>
  <c r="R63" i="6" s="1"/>
  <c r="AJ60" i="6"/>
  <c r="AH60" i="6"/>
  <c r="AD60" i="6"/>
  <c r="AD82" i="6" s="1"/>
  <c r="AC60" i="6"/>
  <c r="AC82" i="6" s="1"/>
  <c r="AB60" i="6"/>
  <c r="AB82" i="6" s="1"/>
  <c r="AA60" i="6"/>
  <c r="AA82" i="6" s="1"/>
  <c r="Z60" i="6"/>
  <c r="Z82" i="6" s="1"/>
  <c r="Y60" i="6"/>
  <c r="Y82" i="6" s="1"/>
  <c r="U60" i="6"/>
  <c r="U82" i="6" s="1"/>
  <c r="T60" i="6"/>
  <c r="T82" i="6" s="1"/>
  <c r="Q60" i="6"/>
  <c r="Q82" i="6" s="1"/>
  <c r="P60" i="6"/>
  <c r="P82" i="6" s="1"/>
  <c r="AL59" i="6"/>
  <c r="AK59" i="6" s="1"/>
  <c r="AE59" i="6"/>
  <c r="AE81" i="6" s="1"/>
  <c r="V59" i="6"/>
  <c r="V81" i="6" s="1"/>
  <c r="S59" i="6"/>
  <c r="S81" i="6" s="1"/>
  <c r="X58" i="6"/>
  <c r="X80" i="6" s="1"/>
  <c r="V58" i="6"/>
  <c r="V80" i="6" s="1"/>
  <c r="R58" i="6"/>
  <c r="R80" i="6" s="1"/>
  <c r="AJ57" i="6"/>
  <c r="AH57" i="6"/>
  <c r="AD57" i="6"/>
  <c r="AC57" i="6"/>
  <c r="AB57" i="6"/>
  <c r="AA57" i="6"/>
  <c r="Z57" i="6"/>
  <c r="Y57" i="6"/>
  <c r="U57" i="6"/>
  <c r="T57" i="6"/>
  <c r="Q57" i="6"/>
  <c r="P57" i="6"/>
  <c r="AL56" i="6"/>
  <c r="AK56" i="6" s="1"/>
  <c r="AE56" i="6"/>
  <c r="V56" i="6"/>
  <c r="S56" i="6"/>
  <c r="X55" i="6"/>
  <c r="AE55" i="6" s="1"/>
  <c r="V55" i="6"/>
  <c r="R55" i="6"/>
  <c r="R57" i="6" s="1"/>
  <c r="AJ54" i="6"/>
  <c r="AH54" i="6"/>
  <c r="AD54" i="6"/>
  <c r="AC54" i="6"/>
  <c r="AB54" i="6"/>
  <c r="AA54" i="6"/>
  <c r="Z54" i="6"/>
  <c r="Y54" i="6"/>
  <c r="U54" i="6"/>
  <c r="T54" i="6"/>
  <c r="Q54" i="6"/>
  <c r="P54" i="6"/>
  <c r="AL53" i="6"/>
  <c r="AK53" i="6" s="1"/>
  <c r="AE53" i="6"/>
  <c r="V53" i="6"/>
  <c r="S53" i="6"/>
  <c r="X52" i="6"/>
  <c r="AE52" i="6" s="1"/>
  <c r="V52" i="6"/>
  <c r="V54" i="6" s="1"/>
  <c r="R52" i="6"/>
  <c r="R54" i="6" s="1"/>
  <c r="AJ51" i="6"/>
  <c r="AH51" i="6"/>
  <c r="AD51" i="6"/>
  <c r="AC51" i="6"/>
  <c r="AB51" i="6"/>
  <c r="AA51" i="6"/>
  <c r="Z51" i="6"/>
  <c r="Y51" i="6"/>
  <c r="U51" i="6"/>
  <c r="T51" i="6"/>
  <c r="Q51" i="6"/>
  <c r="P51" i="6"/>
  <c r="AL50" i="6"/>
  <c r="AK50" i="6" s="1"/>
  <c r="AE50" i="6"/>
  <c r="V50" i="6"/>
  <c r="S50" i="6"/>
  <c r="X49" i="6"/>
  <c r="AE49" i="6" s="1"/>
  <c r="V49" i="6"/>
  <c r="R49" i="6"/>
  <c r="AL49" i="6" s="1"/>
  <c r="AL51" i="6" s="1"/>
  <c r="AJ48" i="6"/>
  <c r="AH48" i="6"/>
  <c r="AD48" i="6"/>
  <c r="AC48" i="6"/>
  <c r="AB48" i="6"/>
  <c r="AA48" i="6"/>
  <c r="Z48" i="6"/>
  <c r="Y48" i="6"/>
  <c r="U48" i="6"/>
  <c r="T48" i="6"/>
  <c r="Q48" i="6"/>
  <c r="P48" i="6"/>
  <c r="AL47" i="6"/>
  <c r="AK47" i="6" s="1"/>
  <c r="AE47" i="6"/>
  <c r="V47" i="6"/>
  <c r="S47" i="6"/>
  <c r="X46" i="6"/>
  <c r="AE46" i="6" s="1"/>
  <c r="V46" i="6"/>
  <c r="R46" i="6"/>
  <c r="R48" i="6" s="1"/>
  <c r="AJ45" i="6"/>
  <c r="AH45" i="6"/>
  <c r="AD45" i="6"/>
  <c r="AC45" i="6"/>
  <c r="AB45" i="6"/>
  <c r="AA45" i="6"/>
  <c r="Z45" i="6"/>
  <c r="Y45" i="6"/>
  <c r="U45" i="6"/>
  <c r="T45" i="6"/>
  <c r="Q45" i="6"/>
  <c r="P45" i="6"/>
  <c r="AL44" i="6"/>
  <c r="AK44" i="6" s="1"/>
  <c r="AE44" i="6"/>
  <c r="V44" i="6"/>
  <c r="S44" i="6"/>
  <c r="X43" i="6"/>
  <c r="X45" i="6" s="1"/>
  <c r="V43" i="6"/>
  <c r="R43" i="6"/>
  <c r="AJ42" i="6"/>
  <c r="AH42" i="6"/>
  <c r="AD42" i="6"/>
  <c r="AC42" i="6"/>
  <c r="AB42" i="6"/>
  <c r="AA42" i="6"/>
  <c r="Z42" i="6"/>
  <c r="Y42" i="6"/>
  <c r="U42" i="6"/>
  <c r="T42" i="6"/>
  <c r="Q42" i="6"/>
  <c r="P42" i="6"/>
  <c r="AL41" i="6"/>
  <c r="AK41" i="6" s="1"/>
  <c r="AE41" i="6"/>
  <c r="V41" i="6"/>
  <c r="S41" i="6"/>
  <c r="X40" i="6"/>
  <c r="X42" i="6" s="1"/>
  <c r="V40" i="6"/>
  <c r="R40" i="6"/>
  <c r="R42" i="6" s="1"/>
  <c r="AJ39" i="6"/>
  <c r="AH39" i="6"/>
  <c r="AD39" i="6"/>
  <c r="AC39" i="6"/>
  <c r="AB39" i="6"/>
  <c r="AA39" i="6"/>
  <c r="Z39" i="6"/>
  <c r="Y39" i="6"/>
  <c r="U39" i="6"/>
  <c r="T39" i="6"/>
  <c r="Q39" i="6"/>
  <c r="P39" i="6"/>
  <c r="AL38" i="6"/>
  <c r="AK38" i="6" s="1"/>
  <c r="AE38" i="6"/>
  <c r="V38" i="6"/>
  <c r="S38" i="6"/>
  <c r="X37" i="6"/>
  <c r="X39" i="6" s="1"/>
  <c r="V37" i="6"/>
  <c r="R37" i="6"/>
  <c r="AL37" i="6" s="1"/>
  <c r="AJ36" i="6"/>
  <c r="AH36" i="6"/>
  <c r="AD36" i="6"/>
  <c r="AC36" i="6"/>
  <c r="AB36" i="6"/>
  <c r="AA36" i="6"/>
  <c r="Z36" i="6"/>
  <c r="Y36" i="6"/>
  <c r="U36" i="6"/>
  <c r="T36" i="6"/>
  <c r="Q36" i="6"/>
  <c r="P36" i="6"/>
  <c r="AL35" i="6"/>
  <c r="AK35" i="6" s="1"/>
  <c r="AE35" i="6"/>
  <c r="V35" i="6"/>
  <c r="S35" i="6"/>
  <c r="X34" i="6"/>
  <c r="V34" i="6"/>
  <c r="R34" i="6"/>
  <c r="AL34" i="6" s="1"/>
  <c r="AJ33" i="6"/>
  <c r="AH33" i="6"/>
  <c r="AD33" i="6"/>
  <c r="AC33" i="6"/>
  <c r="AB33" i="6"/>
  <c r="AA33" i="6"/>
  <c r="Z33" i="6"/>
  <c r="Y33" i="6"/>
  <c r="U33" i="6"/>
  <c r="T33" i="6"/>
  <c r="Q33" i="6"/>
  <c r="P33" i="6"/>
  <c r="AL32" i="6"/>
  <c r="AK32" i="6" s="1"/>
  <c r="AE32" i="6"/>
  <c r="V32" i="6"/>
  <c r="S32" i="6"/>
  <c r="X31" i="6"/>
  <c r="X33" i="6" s="1"/>
  <c r="V31" i="6"/>
  <c r="R31" i="6"/>
  <c r="AL31" i="6" s="1"/>
  <c r="AJ30" i="6"/>
  <c r="AH30" i="6"/>
  <c r="AD30" i="6"/>
  <c r="AC30" i="6"/>
  <c r="AB30" i="6"/>
  <c r="AA30" i="6"/>
  <c r="Z30" i="6"/>
  <c r="Y30" i="6"/>
  <c r="U30" i="6"/>
  <c r="T30" i="6"/>
  <c r="Q30" i="6"/>
  <c r="P30" i="6"/>
  <c r="AL29" i="6"/>
  <c r="AK29" i="6" s="1"/>
  <c r="AE29" i="6"/>
  <c r="V29" i="6"/>
  <c r="S29" i="6"/>
  <c r="X28" i="6"/>
  <c r="X30" i="6" s="1"/>
  <c r="V28" i="6"/>
  <c r="R28" i="6"/>
  <c r="AJ27" i="6"/>
  <c r="AH27" i="6"/>
  <c r="AD27" i="6"/>
  <c r="AC27" i="6"/>
  <c r="AB27" i="6"/>
  <c r="AA27" i="6"/>
  <c r="Z27" i="6"/>
  <c r="Y27" i="6"/>
  <c r="U27" i="6"/>
  <c r="T27" i="6"/>
  <c r="Q27" i="6"/>
  <c r="P27" i="6"/>
  <c r="AL26" i="6"/>
  <c r="AK26" i="6" s="1"/>
  <c r="AE26" i="6"/>
  <c r="V26" i="6"/>
  <c r="S26" i="6"/>
  <c r="X25" i="6"/>
  <c r="V25" i="6"/>
  <c r="R25" i="6"/>
  <c r="R27" i="6" s="1"/>
  <c r="AJ24" i="6"/>
  <c r="AH24" i="6"/>
  <c r="AD24" i="6"/>
  <c r="AC24" i="6"/>
  <c r="AB24" i="6"/>
  <c r="AA24" i="6"/>
  <c r="Z24" i="6"/>
  <c r="Y24" i="6"/>
  <c r="U24" i="6"/>
  <c r="T24" i="6"/>
  <c r="Q24" i="6"/>
  <c r="P24" i="6"/>
  <c r="AL23" i="6"/>
  <c r="AK23" i="6" s="1"/>
  <c r="AE23" i="6"/>
  <c r="V23" i="6"/>
  <c r="S23" i="6"/>
  <c r="X22" i="6"/>
  <c r="X24" i="6" s="1"/>
  <c r="V22" i="6"/>
  <c r="R22" i="6"/>
  <c r="AJ21" i="6"/>
  <c r="AH21" i="6"/>
  <c r="AD21" i="6"/>
  <c r="AC21" i="6"/>
  <c r="AB21" i="6"/>
  <c r="AA21" i="6"/>
  <c r="Z21" i="6"/>
  <c r="Y21" i="6"/>
  <c r="U21" i="6"/>
  <c r="T21" i="6"/>
  <c r="Q21" i="6"/>
  <c r="P21" i="6"/>
  <c r="AL20" i="6"/>
  <c r="AK20" i="6" s="1"/>
  <c r="AE20" i="6"/>
  <c r="V20" i="6"/>
  <c r="S20" i="6"/>
  <c r="X19" i="6"/>
  <c r="AE19" i="6" s="1"/>
  <c r="V19" i="6"/>
  <c r="R19" i="6"/>
  <c r="R21" i="6" s="1"/>
  <c r="AJ18" i="6"/>
  <c r="AH18" i="6"/>
  <c r="AD18" i="6"/>
  <c r="AC18" i="6"/>
  <c r="AB18" i="6"/>
  <c r="AA18" i="6"/>
  <c r="Z18" i="6"/>
  <c r="Y18" i="6"/>
  <c r="U18" i="6"/>
  <c r="T18" i="6"/>
  <c r="Q18" i="6"/>
  <c r="P18" i="6"/>
  <c r="AL17" i="6"/>
  <c r="AK17" i="6" s="1"/>
  <c r="AE17" i="6"/>
  <c r="V17" i="6"/>
  <c r="S17" i="6"/>
  <c r="X16" i="6"/>
  <c r="X18" i="6" s="1"/>
  <c r="V16" i="6"/>
  <c r="R16" i="6"/>
  <c r="AJ15" i="6"/>
  <c r="AH15" i="6"/>
  <c r="AD15" i="6"/>
  <c r="AC15" i="6"/>
  <c r="AB15" i="6"/>
  <c r="AA15" i="6"/>
  <c r="Z15" i="6"/>
  <c r="Y15" i="6"/>
  <c r="U15" i="6"/>
  <c r="T15" i="6"/>
  <c r="Q15" i="6"/>
  <c r="P15" i="6"/>
  <c r="AL14" i="6"/>
  <c r="AK14" i="6" s="1"/>
  <c r="AE14" i="6"/>
  <c r="V14" i="6"/>
  <c r="V15" i="6" s="1"/>
  <c r="S14" i="6"/>
  <c r="X13" i="6"/>
  <c r="X15" i="6" s="1"/>
  <c r="V13" i="6"/>
  <c r="R13" i="6"/>
  <c r="AJ12" i="6"/>
  <c r="AH12" i="6"/>
  <c r="AD12" i="6"/>
  <c r="AC12" i="6"/>
  <c r="AB12" i="6"/>
  <c r="AA12" i="6"/>
  <c r="Z12" i="6"/>
  <c r="Y12" i="6"/>
  <c r="U12" i="6"/>
  <c r="T12" i="6"/>
  <c r="Q12" i="6"/>
  <c r="P12" i="6"/>
  <c r="AL11" i="6"/>
  <c r="AK11" i="6" s="1"/>
  <c r="AE11" i="6"/>
  <c r="V11" i="6"/>
  <c r="S11" i="6"/>
  <c r="X10" i="6"/>
  <c r="AE10" i="6" s="1"/>
  <c r="V10" i="6"/>
  <c r="R10" i="6"/>
  <c r="R12" i="6" s="1"/>
  <c r="AJ9" i="6"/>
  <c r="AH9" i="6"/>
  <c r="AD9" i="6"/>
  <c r="AC9" i="6"/>
  <c r="AB9" i="6"/>
  <c r="AA9" i="6"/>
  <c r="Z9" i="6"/>
  <c r="Y9" i="6"/>
  <c r="U9" i="6"/>
  <c r="T9" i="6"/>
  <c r="Q9" i="6"/>
  <c r="P9" i="6"/>
  <c r="AL8" i="6"/>
  <c r="AK8" i="6" s="1"/>
  <c r="AE8" i="6"/>
  <c r="V8" i="6"/>
  <c r="S8" i="6"/>
  <c r="X7" i="6"/>
  <c r="X9" i="6" s="1"/>
  <c r="V7" i="6"/>
  <c r="R7" i="6"/>
  <c r="S313" i="5"/>
  <c r="AD312" i="5"/>
  <c r="AC312" i="5"/>
  <c r="AB312" i="5"/>
  <c r="AA312" i="5"/>
  <c r="Z312" i="5"/>
  <c r="Y312" i="5"/>
  <c r="X312" i="5"/>
  <c r="U312" i="5"/>
  <c r="T312" i="5"/>
  <c r="R312" i="5"/>
  <c r="Q312" i="5"/>
  <c r="P312" i="5"/>
  <c r="AD311" i="5"/>
  <c r="AC311" i="5"/>
  <c r="AB311" i="5"/>
  <c r="AA311" i="5"/>
  <c r="Z311" i="5"/>
  <c r="Y311" i="5"/>
  <c r="U311" i="5"/>
  <c r="T311" i="5"/>
  <c r="S311" i="5"/>
  <c r="Q311" i="5"/>
  <c r="P311" i="5"/>
  <c r="S310" i="5"/>
  <c r="AD309" i="5"/>
  <c r="AC309" i="5"/>
  <c r="AB309" i="5"/>
  <c r="AA309" i="5"/>
  <c r="Z309" i="5"/>
  <c r="Y309" i="5"/>
  <c r="X309" i="5"/>
  <c r="U309" i="5"/>
  <c r="T309" i="5"/>
  <c r="R309" i="5"/>
  <c r="Q309" i="5"/>
  <c r="P309" i="5"/>
  <c r="AD308" i="5"/>
  <c r="AC308" i="5"/>
  <c r="AB308" i="5"/>
  <c r="AA308" i="5"/>
  <c r="Z308" i="5"/>
  <c r="Y308" i="5"/>
  <c r="U308" i="5"/>
  <c r="T308" i="5"/>
  <c r="S308" i="5"/>
  <c r="Q308" i="5"/>
  <c r="P308" i="5"/>
  <c r="S307" i="5"/>
  <c r="AD306" i="5"/>
  <c r="AC306" i="5"/>
  <c r="AB306" i="5"/>
  <c r="AA306" i="5"/>
  <c r="Z306" i="5"/>
  <c r="Y306" i="5"/>
  <c r="X306" i="5"/>
  <c r="U306" i="5"/>
  <c r="T306" i="5"/>
  <c r="R306" i="5"/>
  <c r="Q306" i="5"/>
  <c r="P306" i="5"/>
  <c r="AD305" i="5"/>
  <c r="AC305" i="5"/>
  <c r="AB305" i="5"/>
  <c r="AA305" i="5"/>
  <c r="Z305" i="5"/>
  <c r="Y305" i="5"/>
  <c r="U305" i="5"/>
  <c r="T305" i="5"/>
  <c r="S305" i="5"/>
  <c r="Q305" i="5"/>
  <c r="P305" i="5"/>
  <c r="S304" i="5"/>
  <c r="AD303" i="5"/>
  <c r="AC303" i="5"/>
  <c r="AB303" i="5"/>
  <c r="AA303" i="5"/>
  <c r="Z303" i="5"/>
  <c r="Y303" i="5"/>
  <c r="X303" i="5"/>
  <c r="U303" i="5"/>
  <c r="T303" i="5"/>
  <c r="R303" i="5"/>
  <c r="Q303" i="5"/>
  <c r="P303" i="5"/>
  <c r="AD302" i="5"/>
  <c r="AC302" i="5"/>
  <c r="AB302" i="5"/>
  <c r="AA302" i="5"/>
  <c r="Z302" i="5"/>
  <c r="Y302" i="5"/>
  <c r="U302" i="5"/>
  <c r="T302" i="5"/>
  <c r="S302" i="5"/>
  <c r="Q302" i="5"/>
  <c r="P302" i="5"/>
  <c r="AD299" i="5"/>
  <c r="AC299" i="5"/>
  <c r="AB299" i="5"/>
  <c r="AA299" i="5"/>
  <c r="Z299" i="5"/>
  <c r="Y299" i="5"/>
  <c r="X299" i="5"/>
  <c r="U299" i="5"/>
  <c r="T299" i="5"/>
  <c r="R299" i="5"/>
  <c r="Q299" i="5"/>
  <c r="P299" i="5"/>
  <c r="AD298" i="5"/>
  <c r="AD300" i="5" s="1"/>
  <c r="AC298" i="5"/>
  <c r="AC300" i="5" s="1"/>
  <c r="AB298" i="5"/>
  <c r="AB300" i="5" s="1"/>
  <c r="AA298" i="5"/>
  <c r="AA300" i="5" s="1"/>
  <c r="Z298" i="5"/>
  <c r="Z300" i="5" s="1"/>
  <c r="Y298" i="5"/>
  <c r="Y300" i="5" s="1"/>
  <c r="U298" i="5"/>
  <c r="T298" i="5"/>
  <c r="S298" i="5"/>
  <c r="Q298" i="5"/>
  <c r="P298" i="5"/>
  <c r="AJ297" i="5"/>
  <c r="AH297" i="5"/>
  <c r="AD297" i="5"/>
  <c r="AC297" i="5"/>
  <c r="AB297" i="5"/>
  <c r="AA297" i="5"/>
  <c r="Z297" i="5"/>
  <c r="Y297" i="5"/>
  <c r="U297" i="5"/>
  <c r="T297" i="5"/>
  <c r="Q297" i="5"/>
  <c r="P297" i="5"/>
  <c r="AL296" i="5"/>
  <c r="AK296" i="5" s="1"/>
  <c r="AE296" i="5"/>
  <c r="V296" i="5"/>
  <c r="S296" i="5"/>
  <c r="X295" i="5"/>
  <c r="V295" i="5"/>
  <c r="R295" i="5"/>
  <c r="AJ294" i="5"/>
  <c r="AH294" i="5"/>
  <c r="AD294" i="5"/>
  <c r="AC294" i="5"/>
  <c r="AB294" i="5"/>
  <c r="AA294" i="5"/>
  <c r="Z294" i="5"/>
  <c r="Y294" i="5"/>
  <c r="U294" i="5"/>
  <c r="T294" i="5"/>
  <c r="Q294" i="5"/>
  <c r="P294" i="5"/>
  <c r="AL293" i="5"/>
  <c r="AK293" i="5" s="1"/>
  <c r="AE293" i="5"/>
  <c r="V293" i="5"/>
  <c r="S293" i="5"/>
  <c r="X292" i="5"/>
  <c r="AE292" i="5" s="1"/>
  <c r="V292" i="5"/>
  <c r="R292" i="5"/>
  <c r="R294" i="5" s="1"/>
  <c r="AJ291" i="5"/>
  <c r="AH291" i="5"/>
  <c r="AD291" i="5"/>
  <c r="AC291" i="5"/>
  <c r="AB291" i="5"/>
  <c r="AA291" i="5"/>
  <c r="Z291" i="5"/>
  <c r="Y291" i="5"/>
  <c r="U291" i="5"/>
  <c r="T291" i="5"/>
  <c r="Q291" i="5"/>
  <c r="P291" i="5"/>
  <c r="AL290" i="5"/>
  <c r="AK290" i="5" s="1"/>
  <c r="AE290" i="5"/>
  <c r="V290" i="5"/>
  <c r="S290" i="5"/>
  <c r="X289" i="5"/>
  <c r="V289" i="5"/>
  <c r="R289" i="5"/>
  <c r="AJ288" i="5"/>
  <c r="AH288" i="5"/>
  <c r="AD288" i="5"/>
  <c r="AC288" i="5"/>
  <c r="AB288" i="5"/>
  <c r="AA288" i="5"/>
  <c r="Z288" i="5"/>
  <c r="Y288" i="5"/>
  <c r="U288" i="5"/>
  <c r="T288" i="5"/>
  <c r="Q288" i="5"/>
  <c r="P288" i="5"/>
  <c r="AL287" i="5"/>
  <c r="AK287" i="5" s="1"/>
  <c r="AE287" i="5"/>
  <c r="V287" i="5"/>
  <c r="S287" i="5"/>
  <c r="X286" i="5"/>
  <c r="AE286" i="5" s="1"/>
  <c r="V286" i="5"/>
  <c r="R286" i="5"/>
  <c r="R288" i="5" s="1"/>
  <c r="AJ285" i="5"/>
  <c r="AH285" i="5"/>
  <c r="AD285" i="5"/>
  <c r="AC285" i="5"/>
  <c r="AB285" i="5"/>
  <c r="AA285" i="5"/>
  <c r="Z285" i="5"/>
  <c r="Y285" i="5"/>
  <c r="U285" i="5"/>
  <c r="T285" i="5"/>
  <c r="Q285" i="5"/>
  <c r="P285" i="5"/>
  <c r="AL284" i="5"/>
  <c r="AK284" i="5" s="1"/>
  <c r="AE284" i="5"/>
  <c r="V284" i="5"/>
  <c r="S284" i="5"/>
  <c r="X283" i="5"/>
  <c r="V283" i="5"/>
  <c r="R283" i="5"/>
  <c r="AJ282" i="5"/>
  <c r="AH282" i="5"/>
  <c r="AD282" i="5"/>
  <c r="AC282" i="5"/>
  <c r="AB282" i="5"/>
  <c r="AA282" i="5"/>
  <c r="Z282" i="5"/>
  <c r="Y282" i="5"/>
  <c r="U282" i="5"/>
  <c r="T282" i="5"/>
  <c r="Q282" i="5"/>
  <c r="P282" i="5"/>
  <c r="AL281" i="5"/>
  <c r="AK281" i="5" s="1"/>
  <c r="AE281" i="5"/>
  <c r="V281" i="5"/>
  <c r="S281" i="5"/>
  <c r="X280" i="5"/>
  <c r="X282" i="5" s="1"/>
  <c r="V280" i="5"/>
  <c r="R280" i="5"/>
  <c r="R282" i="5" s="1"/>
  <c r="AJ279" i="5"/>
  <c r="AH279" i="5"/>
  <c r="AD279" i="5"/>
  <c r="AC279" i="5"/>
  <c r="AB279" i="5"/>
  <c r="AA279" i="5"/>
  <c r="Z279" i="5"/>
  <c r="Y279" i="5"/>
  <c r="U279" i="5"/>
  <c r="T279" i="5"/>
  <c r="Q279" i="5"/>
  <c r="P279" i="5"/>
  <c r="AL278" i="5"/>
  <c r="AK278" i="5" s="1"/>
  <c r="AE278" i="5"/>
  <c r="V278" i="5"/>
  <c r="S278" i="5"/>
  <c r="X277" i="5"/>
  <c r="V277" i="5"/>
  <c r="R277" i="5"/>
  <c r="AJ276" i="5"/>
  <c r="AH276" i="5"/>
  <c r="AD276" i="5"/>
  <c r="AC276" i="5"/>
  <c r="AB276" i="5"/>
  <c r="AA276" i="5"/>
  <c r="Z276" i="5"/>
  <c r="Y276" i="5"/>
  <c r="U276" i="5"/>
  <c r="T276" i="5"/>
  <c r="Q276" i="5"/>
  <c r="P276" i="5"/>
  <c r="AL275" i="5"/>
  <c r="AK275" i="5" s="1"/>
  <c r="AE275" i="5"/>
  <c r="V275" i="5"/>
  <c r="S275" i="5"/>
  <c r="X274" i="5"/>
  <c r="V274" i="5"/>
  <c r="R274" i="5"/>
  <c r="AJ273" i="5"/>
  <c r="AH273" i="5"/>
  <c r="AD273" i="5"/>
  <c r="AC273" i="5"/>
  <c r="AB273" i="5"/>
  <c r="AA273" i="5"/>
  <c r="Z273" i="5"/>
  <c r="Y273" i="5"/>
  <c r="U273" i="5"/>
  <c r="T273" i="5"/>
  <c r="Q273" i="5"/>
  <c r="P273" i="5"/>
  <c r="AL272" i="5"/>
  <c r="AK272" i="5" s="1"/>
  <c r="AE272" i="5"/>
  <c r="V272" i="5"/>
  <c r="S272" i="5"/>
  <c r="X271" i="5"/>
  <c r="V271" i="5"/>
  <c r="R271" i="5"/>
  <c r="AJ270" i="5"/>
  <c r="AH270" i="5"/>
  <c r="AD270" i="5"/>
  <c r="AC270" i="5"/>
  <c r="AB270" i="5"/>
  <c r="AA270" i="5"/>
  <c r="Z270" i="5"/>
  <c r="Y270" i="5"/>
  <c r="U270" i="5"/>
  <c r="T270" i="5"/>
  <c r="Q270" i="5"/>
  <c r="P270" i="5"/>
  <c r="AL269" i="5"/>
  <c r="AK269" i="5" s="1"/>
  <c r="AE269" i="5"/>
  <c r="V269" i="5"/>
  <c r="S269" i="5"/>
  <c r="X268" i="5"/>
  <c r="AE268" i="5" s="1"/>
  <c r="V268" i="5"/>
  <c r="R268" i="5"/>
  <c r="R270" i="5" s="1"/>
  <c r="AJ267" i="5"/>
  <c r="AH267" i="5"/>
  <c r="AD267" i="5"/>
  <c r="AC267" i="5"/>
  <c r="AB267" i="5"/>
  <c r="AA267" i="5"/>
  <c r="Z267" i="5"/>
  <c r="Y267" i="5"/>
  <c r="U267" i="5"/>
  <c r="T267" i="5"/>
  <c r="Q267" i="5"/>
  <c r="P267" i="5"/>
  <c r="AL266" i="5"/>
  <c r="AK266" i="5" s="1"/>
  <c r="AE266" i="5"/>
  <c r="V266" i="5"/>
  <c r="S266" i="5"/>
  <c r="X265" i="5"/>
  <c r="V265" i="5"/>
  <c r="R265" i="5"/>
  <c r="AJ264" i="5"/>
  <c r="AH264" i="5"/>
  <c r="AD264" i="5"/>
  <c r="AC264" i="5"/>
  <c r="AB264" i="5"/>
  <c r="AA264" i="5"/>
  <c r="Z264" i="5"/>
  <c r="Y264" i="5"/>
  <c r="U264" i="5"/>
  <c r="T264" i="5"/>
  <c r="Q264" i="5"/>
  <c r="P264" i="5"/>
  <c r="AL263" i="5"/>
  <c r="AK263" i="5" s="1"/>
  <c r="AE263" i="5"/>
  <c r="V263" i="5"/>
  <c r="S263" i="5"/>
  <c r="X262" i="5"/>
  <c r="X264" i="5" s="1"/>
  <c r="V262" i="5"/>
  <c r="R262" i="5"/>
  <c r="R264" i="5" s="1"/>
  <c r="AJ261" i="5"/>
  <c r="AH261" i="5"/>
  <c r="AD261" i="5"/>
  <c r="AC261" i="5"/>
  <c r="AB261" i="5"/>
  <c r="AA261" i="5"/>
  <c r="Z261" i="5"/>
  <c r="Y261" i="5"/>
  <c r="U261" i="5"/>
  <c r="T261" i="5"/>
  <c r="Q261" i="5"/>
  <c r="P261" i="5"/>
  <c r="AL260" i="5"/>
  <c r="AK260" i="5" s="1"/>
  <c r="AE260" i="5"/>
  <c r="V260" i="5"/>
  <c r="S260" i="5"/>
  <c r="X259" i="5"/>
  <c r="V259" i="5"/>
  <c r="R259" i="5"/>
  <c r="AJ258" i="5"/>
  <c r="AH258" i="5"/>
  <c r="AD258" i="5"/>
  <c r="AC258" i="5"/>
  <c r="AB258" i="5"/>
  <c r="AA258" i="5"/>
  <c r="Z258" i="5"/>
  <c r="Y258" i="5"/>
  <c r="U258" i="5"/>
  <c r="T258" i="5"/>
  <c r="Q258" i="5"/>
  <c r="P258" i="5"/>
  <c r="AL257" i="5"/>
  <c r="AK257" i="5" s="1"/>
  <c r="AE257" i="5"/>
  <c r="V257" i="5"/>
  <c r="S257" i="5"/>
  <c r="X256" i="5"/>
  <c r="X258" i="5" s="1"/>
  <c r="V256" i="5"/>
  <c r="R256" i="5"/>
  <c r="R258" i="5" s="1"/>
  <c r="AJ255" i="5"/>
  <c r="AH255" i="5"/>
  <c r="AD255" i="5"/>
  <c r="AC255" i="5"/>
  <c r="AB255" i="5"/>
  <c r="AA255" i="5"/>
  <c r="Z255" i="5"/>
  <c r="Y255" i="5"/>
  <c r="U255" i="5"/>
  <c r="T255" i="5"/>
  <c r="Q255" i="5"/>
  <c r="P255" i="5"/>
  <c r="AL254" i="5"/>
  <c r="AK254" i="5" s="1"/>
  <c r="AE254" i="5"/>
  <c r="V254" i="5"/>
  <c r="S254" i="5"/>
  <c r="X253" i="5"/>
  <c r="AE253" i="5" s="1"/>
  <c r="V253" i="5"/>
  <c r="R253" i="5"/>
  <c r="R255" i="5" s="1"/>
  <c r="AJ252" i="5"/>
  <c r="AH252" i="5"/>
  <c r="AD252" i="5"/>
  <c r="AC252" i="5"/>
  <c r="AB252" i="5"/>
  <c r="AA252" i="5"/>
  <c r="Z252" i="5"/>
  <c r="Y252" i="5"/>
  <c r="U252" i="5"/>
  <c r="T252" i="5"/>
  <c r="Q252" i="5"/>
  <c r="P252" i="5"/>
  <c r="AL251" i="5"/>
  <c r="AK251" i="5" s="1"/>
  <c r="AE251" i="5"/>
  <c r="V251" i="5"/>
  <c r="S251" i="5"/>
  <c r="X250" i="5"/>
  <c r="X252" i="5" s="1"/>
  <c r="V250" i="5"/>
  <c r="R250" i="5"/>
  <c r="R252" i="5" s="1"/>
  <c r="AJ249" i="5"/>
  <c r="AH249" i="5"/>
  <c r="AD249" i="5"/>
  <c r="AC249" i="5"/>
  <c r="AB249" i="5"/>
  <c r="AA249" i="5"/>
  <c r="Z249" i="5"/>
  <c r="Y249" i="5"/>
  <c r="U249" i="5"/>
  <c r="T249" i="5"/>
  <c r="Q249" i="5"/>
  <c r="P249" i="5"/>
  <c r="AL248" i="5"/>
  <c r="AK248" i="5" s="1"/>
  <c r="AE248" i="5"/>
  <c r="V248" i="5"/>
  <c r="S248" i="5"/>
  <c r="X247" i="5"/>
  <c r="V247" i="5"/>
  <c r="R247" i="5"/>
  <c r="AJ246" i="5"/>
  <c r="AH246" i="5"/>
  <c r="AD246" i="5"/>
  <c r="AC246" i="5"/>
  <c r="AB246" i="5"/>
  <c r="AA246" i="5"/>
  <c r="Z246" i="5"/>
  <c r="Y246" i="5"/>
  <c r="U246" i="5"/>
  <c r="T246" i="5"/>
  <c r="Q246" i="5"/>
  <c r="P246" i="5"/>
  <c r="AL245" i="5"/>
  <c r="AK245" i="5" s="1"/>
  <c r="AE245" i="5"/>
  <c r="V245" i="5"/>
  <c r="S245" i="5"/>
  <c r="X244" i="5"/>
  <c r="AE244" i="5" s="1"/>
  <c r="V244" i="5"/>
  <c r="R244" i="5"/>
  <c r="R246" i="5" s="1"/>
  <c r="AJ243" i="5"/>
  <c r="AH243" i="5"/>
  <c r="AD243" i="5"/>
  <c r="AC243" i="5"/>
  <c r="AB243" i="5"/>
  <c r="AA243" i="5"/>
  <c r="Z243" i="5"/>
  <c r="Y243" i="5"/>
  <c r="U243" i="5"/>
  <c r="T243" i="5"/>
  <c r="Q243" i="5"/>
  <c r="P243" i="5"/>
  <c r="AL242" i="5"/>
  <c r="AK242" i="5" s="1"/>
  <c r="AE242" i="5"/>
  <c r="V242" i="5"/>
  <c r="S242" i="5"/>
  <c r="X241" i="5"/>
  <c r="V241" i="5"/>
  <c r="R241" i="5"/>
  <c r="AJ240" i="5"/>
  <c r="AH240" i="5"/>
  <c r="AD240" i="5"/>
  <c r="AC240" i="5"/>
  <c r="AB240" i="5"/>
  <c r="AA240" i="5"/>
  <c r="Z240" i="5"/>
  <c r="Y240" i="5"/>
  <c r="U240" i="5"/>
  <c r="T240" i="5"/>
  <c r="Q240" i="5"/>
  <c r="P240" i="5"/>
  <c r="AL239" i="5"/>
  <c r="AK239" i="5" s="1"/>
  <c r="AE239" i="5"/>
  <c r="V239" i="5"/>
  <c r="S239" i="5"/>
  <c r="X238" i="5"/>
  <c r="AE238" i="5" s="1"/>
  <c r="V238" i="5"/>
  <c r="R238" i="5"/>
  <c r="R240" i="5" s="1"/>
  <c r="AJ237" i="5"/>
  <c r="AH237" i="5"/>
  <c r="AD237" i="5"/>
  <c r="AC237" i="5"/>
  <c r="AB237" i="5"/>
  <c r="AA237" i="5"/>
  <c r="Z237" i="5"/>
  <c r="Y237" i="5"/>
  <c r="U237" i="5"/>
  <c r="T237" i="5"/>
  <c r="Q237" i="5"/>
  <c r="P237" i="5"/>
  <c r="AL236" i="5"/>
  <c r="AK236" i="5" s="1"/>
  <c r="AE236" i="5"/>
  <c r="V236" i="5"/>
  <c r="S236" i="5"/>
  <c r="X235" i="5"/>
  <c r="V235" i="5"/>
  <c r="R235" i="5"/>
  <c r="AJ234" i="5"/>
  <c r="AH234" i="5"/>
  <c r="AD234" i="5"/>
  <c r="AC234" i="5"/>
  <c r="AB234" i="5"/>
  <c r="AA234" i="5"/>
  <c r="Z234" i="5"/>
  <c r="Y234" i="5"/>
  <c r="U234" i="5"/>
  <c r="T234" i="5"/>
  <c r="Q234" i="5"/>
  <c r="P234" i="5"/>
  <c r="AL233" i="5"/>
  <c r="AK233" i="5" s="1"/>
  <c r="AE233" i="5"/>
  <c r="V233" i="5"/>
  <c r="S233" i="5"/>
  <c r="X232" i="5"/>
  <c r="X234" i="5" s="1"/>
  <c r="V232" i="5"/>
  <c r="R232" i="5"/>
  <c r="R234" i="5" s="1"/>
  <c r="AJ231" i="5"/>
  <c r="AH231" i="5"/>
  <c r="AD231" i="5"/>
  <c r="AC231" i="5"/>
  <c r="AB231" i="5"/>
  <c r="AA231" i="5"/>
  <c r="Z231" i="5"/>
  <c r="Y231" i="5"/>
  <c r="U231" i="5"/>
  <c r="T231" i="5"/>
  <c r="Q231" i="5"/>
  <c r="P231" i="5"/>
  <c r="AL230" i="5"/>
  <c r="AK230" i="5" s="1"/>
  <c r="AE230" i="5"/>
  <c r="V230" i="5"/>
  <c r="S230" i="5"/>
  <c r="X229" i="5"/>
  <c r="V229" i="5"/>
  <c r="R229" i="5"/>
  <c r="AJ228" i="5"/>
  <c r="AH228" i="5"/>
  <c r="AD228" i="5"/>
  <c r="AC228" i="5"/>
  <c r="AB228" i="5"/>
  <c r="AA228" i="5"/>
  <c r="Z228" i="5"/>
  <c r="Y228" i="5"/>
  <c r="U228" i="5"/>
  <c r="T228" i="5"/>
  <c r="Q228" i="5"/>
  <c r="P228" i="5"/>
  <c r="AL227" i="5"/>
  <c r="AK227" i="5" s="1"/>
  <c r="AE227" i="5"/>
  <c r="V227" i="5"/>
  <c r="S227" i="5"/>
  <c r="X226" i="5"/>
  <c r="X228" i="5" s="1"/>
  <c r="V226" i="5"/>
  <c r="R226" i="5"/>
  <c r="R228" i="5" s="1"/>
  <c r="AJ225" i="5"/>
  <c r="AH225" i="5"/>
  <c r="AD225" i="5"/>
  <c r="AC225" i="5"/>
  <c r="AB225" i="5"/>
  <c r="AA225" i="5"/>
  <c r="Z225" i="5"/>
  <c r="Y225" i="5"/>
  <c r="U225" i="5"/>
  <c r="T225" i="5"/>
  <c r="Q225" i="5"/>
  <c r="P225" i="5"/>
  <c r="AL224" i="5"/>
  <c r="AK224" i="5" s="1"/>
  <c r="AE224" i="5"/>
  <c r="V224" i="5"/>
  <c r="S224" i="5"/>
  <c r="X223" i="5"/>
  <c r="V223" i="5"/>
  <c r="R223" i="5"/>
  <c r="AJ222" i="5"/>
  <c r="AH222" i="5"/>
  <c r="AD222" i="5"/>
  <c r="AC222" i="5"/>
  <c r="AB222" i="5"/>
  <c r="AA222" i="5"/>
  <c r="Z222" i="5"/>
  <c r="Y222" i="5"/>
  <c r="U222" i="5"/>
  <c r="T222" i="5"/>
  <c r="Q222" i="5"/>
  <c r="P222" i="5"/>
  <c r="AL221" i="5"/>
  <c r="AK221" i="5" s="1"/>
  <c r="AE221" i="5"/>
  <c r="V221" i="5"/>
  <c r="S221" i="5"/>
  <c r="X220" i="5"/>
  <c r="X222" i="5" s="1"/>
  <c r="V220" i="5"/>
  <c r="R220" i="5"/>
  <c r="AJ219" i="5"/>
  <c r="AH219" i="5"/>
  <c r="AD219" i="5"/>
  <c r="AC219" i="5"/>
  <c r="AB219" i="5"/>
  <c r="AA219" i="5"/>
  <c r="Z219" i="5"/>
  <c r="Y219" i="5"/>
  <c r="U219" i="5"/>
  <c r="T219" i="5"/>
  <c r="Q219" i="5"/>
  <c r="P219" i="5"/>
  <c r="AL218" i="5"/>
  <c r="AK218" i="5" s="1"/>
  <c r="AE218" i="5"/>
  <c r="V218" i="5"/>
  <c r="S218" i="5"/>
  <c r="X217" i="5"/>
  <c r="V217" i="5"/>
  <c r="R217" i="5"/>
  <c r="AJ216" i="5"/>
  <c r="AH216" i="5"/>
  <c r="AD216" i="5"/>
  <c r="AC216" i="5"/>
  <c r="AB216" i="5"/>
  <c r="AA216" i="5"/>
  <c r="Z216" i="5"/>
  <c r="Y216" i="5"/>
  <c r="U216" i="5"/>
  <c r="T216" i="5"/>
  <c r="Q216" i="5"/>
  <c r="P216" i="5"/>
  <c r="AL215" i="5"/>
  <c r="AK215" i="5" s="1"/>
  <c r="AE215" i="5"/>
  <c r="V215" i="5"/>
  <c r="S215" i="5"/>
  <c r="X214" i="5"/>
  <c r="AE214" i="5" s="1"/>
  <c r="V214" i="5"/>
  <c r="R214" i="5"/>
  <c r="R216" i="5" s="1"/>
  <c r="AJ213" i="5"/>
  <c r="AH213" i="5"/>
  <c r="AD213" i="5"/>
  <c r="AC213" i="5"/>
  <c r="AB213" i="5"/>
  <c r="AA213" i="5"/>
  <c r="Z213" i="5"/>
  <c r="Y213" i="5"/>
  <c r="U213" i="5"/>
  <c r="T213" i="5"/>
  <c r="Q213" i="5"/>
  <c r="P213" i="5"/>
  <c r="AL212" i="5"/>
  <c r="AK212" i="5" s="1"/>
  <c r="AE212" i="5"/>
  <c r="V212" i="5"/>
  <c r="S212" i="5"/>
  <c r="X211" i="5"/>
  <c r="AE211" i="5" s="1"/>
  <c r="V211" i="5"/>
  <c r="R211" i="5"/>
  <c r="R213" i="5" s="1"/>
  <c r="AJ210" i="5"/>
  <c r="AH210" i="5"/>
  <c r="AD210" i="5"/>
  <c r="AC210" i="5"/>
  <c r="AB210" i="5"/>
  <c r="AA210" i="5"/>
  <c r="Z210" i="5"/>
  <c r="Y210" i="5"/>
  <c r="U210" i="5"/>
  <c r="T210" i="5"/>
  <c r="Q210" i="5"/>
  <c r="P210" i="5"/>
  <c r="AL209" i="5"/>
  <c r="AK209" i="5" s="1"/>
  <c r="AE209" i="5"/>
  <c r="V209" i="5"/>
  <c r="S209" i="5"/>
  <c r="X208" i="5"/>
  <c r="X210" i="5" s="1"/>
  <c r="V208" i="5"/>
  <c r="R208" i="5"/>
  <c r="R210" i="5" s="1"/>
  <c r="AJ207" i="5"/>
  <c r="AH207" i="5"/>
  <c r="AD207" i="5"/>
  <c r="AC207" i="5"/>
  <c r="AB207" i="5"/>
  <c r="AA207" i="5"/>
  <c r="Z207" i="5"/>
  <c r="Y207" i="5"/>
  <c r="U207" i="5"/>
  <c r="T207" i="5"/>
  <c r="Q207" i="5"/>
  <c r="P207" i="5"/>
  <c r="AL206" i="5"/>
  <c r="AK206" i="5" s="1"/>
  <c r="AE206" i="5"/>
  <c r="V206" i="5"/>
  <c r="S206" i="5"/>
  <c r="X205" i="5"/>
  <c r="X207" i="5" s="1"/>
  <c r="V205" i="5"/>
  <c r="R205" i="5"/>
  <c r="AJ204" i="5"/>
  <c r="AH204" i="5"/>
  <c r="AD204" i="5"/>
  <c r="AC204" i="5"/>
  <c r="AB204" i="5"/>
  <c r="AA204" i="5"/>
  <c r="Z204" i="5"/>
  <c r="Y204" i="5"/>
  <c r="U204" i="5"/>
  <c r="T204" i="5"/>
  <c r="Q204" i="5"/>
  <c r="P204" i="5"/>
  <c r="AL203" i="5"/>
  <c r="AK203" i="5" s="1"/>
  <c r="AE203" i="5"/>
  <c r="V203" i="5"/>
  <c r="S203" i="5"/>
  <c r="X202" i="5"/>
  <c r="AE202" i="5" s="1"/>
  <c r="V202" i="5"/>
  <c r="R202" i="5"/>
  <c r="R204" i="5" s="1"/>
  <c r="AJ201" i="5"/>
  <c r="AH201" i="5"/>
  <c r="AD201" i="5"/>
  <c r="AC201" i="5"/>
  <c r="AB201" i="5"/>
  <c r="AA201" i="5"/>
  <c r="Z201" i="5"/>
  <c r="Y201" i="5"/>
  <c r="U201" i="5"/>
  <c r="T201" i="5"/>
  <c r="Q201" i="5"/>
  <c r="P201" i="5"/>
  <c r="AL200" i="5"/>
  <c r="AK200" i="5" s="1"/>
  <c r="AE200" i="5"/>
  <c r="V200" i="5"/>
  <c r="S200" i="5"/>
  <c r="X199" i="5"/>
  <c r="X201" i="5" s="1"/>
  <c r="V199" i="5"/>
  <c r="R199" i="5"/>
  <c r="AJ198" i="5"/>
  <c r="AH198" i="5"/>
  <c r="AD198" i="5"/>
  <c r="AC198" i="5"/>
  <c r="AB198" i="5"/>
  <c r="AA198" i="5"/>
  <c r="Z198" i="5"/>
  <c r="Y198" i="5"/>
  <c r="U198" i="5"/>
  <c r="T198" i="5"/>
  <c r="Q198" i="5"/>
  <c r="P198" i="5"/>
  <c r="AL197" i="5"/>
  <c r="AK197" i="5" s="1"/>
  <c r="AE197" i="5"/>
  <c r="V197" i="5"/>
  <c r="S197" i="5"/>
  <c r="X196" i="5"/>
  <c r="V196" i="5"/>
  <c r="R196" i="5"/>
  <c r="R198" i="5" s="1"/>
  <c r="AJ195" i="5"/>
  <c r="AH195" i="5"/>
  <c r="AD195" i="5"/>
  <c r="AC195" i="5"/>
  <c r="AB195" i="5"/>
  <c r="AA195" i="5"/>
  <c r="Z195" i="5"/>
  <c r="Y195" i="5"/>
  <c r="U195" i="5"/>
  <c r="T195" i="5"/>
  <c r="Q195" i="5"/>
  <c r="P195" i="5"/>
  <c r="AL194" i="5"/>
  <c r="AK194" i="5" s="1"/>
  <c r="AE194" i="5"/>
  <c r="V194" i="5"/>
  <c r="S194" i="5"/>
  <c r="X193" i="5"/>
  <c r="AE193" i="5" s="1"/>
  <c r="V193" i="5"/>
  <c r="R193" i="5"/>
  <c r="R195" i="5" s="1"/>
  <c r="AJ192" i="5"/>
  <c r="AH192" i="5"/>
  <c r="AD192" i="5"/>
  <c r="AC192" i="5"/>
  <c r="AB192" i="5"/>
  <c r="AA192" i="5"/>
  <c r="Z192" i="5"/>
  <c r="Y192" i="5"/>
  <c r="U192" i="5"/>
  <c r="T192" i="5"/>
  <c r="Q192" i="5"/>
  <c r="P192" i="5"/>
  <c r="AL191" i="5"/>
  <c r="AK191" i="5" s="1"/>
  <c r="AE191" i="5"/>
  <c r="V191" i="5"/>
  <c r="S191" i="5"/>
  <c r="X190" i="5"/>
  <c r="X192" i="5" s="1"/>
  <c r="V190" i="5"/>
  <c r="R190" i="5"/>
  <c r="R192" i="5" s="1"/>
  <c r="AJ189" i="5"/>
  <c r="AH189" i="5"/>
  <c r="AD189" i="5"/>
  <c r="AC189" i="5"/>
  <c r="AB189" i="5"/>
  <c r="AA189" i="5"/>
  <c r="Z189" i="5"/>
  <c r="Y189" i="5"/>
  <c r="U189" i="5"/>
  <c r="T189" i="5"/>
  <c r="Q189" i="5"/>
  <c r="P189" i="5"/>
  <c r="AL188" i="5"/>
  <c r="AK188" i="5" s="1"/>
  <c r="AE188" i="5"/>
  <c r="V188" i="5"/>
  <c r="S188" i="5"/>
  <c r="X187" i="5"/>
  <c r="X189" i="5" s="1"/>
  <c r="V187" i="5"/>
  <c r="R187" i="5"/>
  <c r="AJ186" i="5"/>
  <c r="AH186" i="5"/>
  <c r="AD186" i="5"/>
  <c r="AC186" i="5"/>
  <c r="AB186" i="5"/>
  <c r="AA186" i="5"/>
  <c r="Z186" i="5"/>
  <c r="Y186" i="5"/>
  <c r="U186" i="5"/>
  <c r="T186" i="5"/>
  <c r="Q186" i="5"/>
  <c r="P186" i="5"/>
  <c r="AL185" i="5"/>
  <c r="AK185" i="5" s="1"/>
  <c r="AE185" i="5"/>
  <c r="V185" i="5"/>
  <c r="S185" i="5"/>
  <c r="AE184" i="5"/>
  <c r="V184" i="5"/>
  <c r="R184" i="5"/>
  <c r="R186" i="5" s="1"/>
  <c r="AJ183" i="5"/>
  <c r="AH183" i="5"/>
  <c r="AD183" i="5"/>
  <c r="AC183" i="5"/>
  <c r="AB183" i="5"/>
  <c r="AA183" i="5"/>
  <c r="Z183" i="5"/>
  <c r="Y183" i="5"/>
  <c r="U183" i="5"/>
  <c r="T183" i="5"/>
  <c r="Q183" i="5"/>
  <c r="P183" i="5"/>
  <c r="AL182" i="5"/>
  <c r="AK182" i="5" s="1"/>
  <c r="AE182" i="5"/>
  <c r="V182" i="5"/>
  <c r="S182" i="5"/>
  <c r="X181" i="5"/>
  <c r="X183" i="5" s="1"/>
  <c r="V181" i="5"/>
  <c r="R181" i="5"/>
  <c r="AL181" i="5" s="1"/>
  <c r="AJ180" i="5"/>
  <c r="AH180" i="5"/>
  <c r="AD180" i="5"/>
  <c r="AC180" i="5"/>
  <c r="AB180" i="5"/>
  <c r="AA180" i="5"/>
  <c r="Z180" i="5"/>
  <c r="Y180" i="5"/>
  <c r="U180" i="5"/>
  <c r="T180" i="5"/>
  <c r="Q180" i="5"/>
  <c r="P180" i="5"/>
  <c r="AL179" i="5"/>
  <c r="AK179" i="5" s="1"/>
  <c r="AE179" i="5"/>
  <c r="V179" i="5"/>
  <c r="S179" i="5"/>
  <c r="X178" i="5"/>
  <c r="X180" i="5" s="1"/>
  <c r="V178" i="5"/>
  <c r="R178" i="5"/>
  <c r="AJ177" i="5"/>
  <c r="AH177" i="5"/>
  <c r="AD177" i="5"/>
  <c r="AC177" i="5"/>
  <c r="AB177" i="5"/>
  <c r="AA177" i="5"/>
  <c r="Z177" i="5"/>
  <c r="Y177" i="5"/>
  <c r="U177" i="5"/>
  <c r="T177" i="5"/>
  <c r="Q177" i="5"/>
  <c r="P177" i="5"/>
  <c r="AL176" i="5"/>
  <c r="AK176" i="5" s="1"/>
  <c r="AE176" i="5"/>
  <c r="V176" i="5"/>
  <c r="S176" i="5"/>
  <c r="X175" i="5"/>
  <c r="AE175" i="5" s="1"/>
  <c r="V175" i="5"/>
  <c r="R175" i="5"/>
  <c r="R177" i="5" s="1"/>
  <c r="AJ174" i="5"/>
  <c r="AH174" i="5"/>
  <c r="AD174" i="5"/>
  <c r="AC174" i="5"/>
  <c r="AB174" i="5"/>
  <c r="AA174" i="5"/>
  <c r="Z174" i="5"/>
  <c r="Y174" i="5"/>
  <c r="U174" i="5"/>
  <c r="T174" i="5"/>
  <c r="Q174" i="5"/>
  <c r="P174" i="5"/>
  <c r="AL173" i="5"/>
  <c r="AK173" i="5" s="1"/>
  <c r="AE173" i="5"/>
  <c r="V173" i="5"/>
  <c r="S173" i="5"/>
  <c r="X172" i="5"/>
  <c r="X174" i="5" s="1"/>
  <c r="V172" i="5"/>
  <c r="R172" i="5"/>
  <c r="R174" i="5" s="1"/>
  <c r="AJ171" i="5"/>
  <c r="AH171" i="5"/>
  <c r="AD171" i="5"/>
  <c r="AC171" i="5"/>
  <c r="AB171" i="5"/>
  <c r="AA171" i="5"/>
  <c r="Z171" i="5"/>
  <c r="Y171" i="5"/>
  <c r="U171" i="5"/>
  <c r="T171" i="5"/>
  <c r="Q171" i="5"/>
  <c r="P171" i="5"/>
  <c r="AL170" i="5"/>
  <c r="AK170" i="5" s="1"/>
  <c r="AE170" i="5"/>
  <c r="V170" i="5"/>
  <c r="S170" i="5"/>
  <c r="X169" i="5"/>
  <c r="AE169" i="5" s="1"/>
  <c r="V169" i="5"/>
  <c r="R169" i="5"/>
  <c r="R171" i="5" s="1"/>
  <c r="AJ168" i="5"/>
  <c r="AH168" i="5"/>
  <c r="AD168" i="5"/>
  <c r="AC168" i="5"/>
  <c r="AB168" i="5"/>
  <c r="AA168" i="5"/>
  <c r="Z168" i="5"/>
  <c r="Y168" i="5"/>
  <c r="U168" i="5"/>
  <c r="T168" i="5"/>
  <c r="Q168" i="5"/>
  <c r="P168" i="5"/>
  <c r="AL167" i="5"/>
  <c r="AK167" i="5" s="1"/>
  <c r="AE167" i="5"/>
  <c r="V167" i="5"/>
  <c r="S167" i="5"/>
  <c r="X166" i="5"/>
  <c r="V166" i="5"/>
  <c r="R166" i="5"/>
  <c r="R168" i="5" s="1"/>
  <c r="AJ165" i="5"/>
  <c r="AH165" i="5"/>
  <c r="AD165" i="5"/>
  <c r="AC165" i="5"/>
  <c r="AB165" i="5"/>
  <c r="AA165" i="5"/>
  <c r="Z165" i="5"/>
  <c r="Y165" i="5"/>
  <c r="U165" i="5"/>
  <c r="T165" i="5"/>
  <c r="Q165" i="5"/>
  <c r="P165" i="5"/>
  <c r="AL164" i="5"/>
  <c r="AK164" i="5" s="1"/>
  <c r="AE164" i="5"/>
  <c r="V164" i="5"/>
  <c r="S164" i="5"/>
  <c r="X163" i="5"/>
  <c r="AE163" i="5" s="1"/>
  <c r="V163" i="5"/>
  <c r="R163" i="5"/>
  <c r="R165" i="5" s="1"/>
  <c r="AJ162" i="5"/>
  <c r="AH162" i="5"/>
  <c r="AD162" i="5"/>
  <c r="AC162" i="5"/>
  <c r="AB162" i="5"/>
  <c r="AA162" i="5"/>
  <c r="Z162" i="5"/>
  <c r="Y162" i="5"/>
  <c r="U162" i="5"/>
  <c r="T162" i="5"/>
  <c r="Q162" i="5"/>
  <c r="P162" i="5"/>
  <c r="AL161" i="5"/>
  <c r="AK161" i="5" s="1"/>
  <c r="AE161" i="5"/>
  <c r="V161" i="5"/>
  <c r="S161" i="5"/>
  <c r="X160" i="5"/>
  <c r="X162" i="5" s="1"/>
  <c r="V160" i="5"/>
  <c r="R160" i="5"/>
  <c r="R162" i="5" s="1"/>
  <c r="AJ159" i="5"/>
  <c r="AH159" i="5"/>
  <c r="AD159" i="5"/>
  <c r="AC159" i="5"/>
  <c r="AB159" i="5"/>
  <c r="AA159" i="5"/>
  <c r="Z159" i="5"/>
  <c r="Y159" i="5"/>
  <c r="U159" i="5"/>
  <c r="T159" i="5"/>
  <c r="Q159" i="5"/>
  <c r="P159" i="5"/>
  <c r="AL158" i="5"/>
  <c r="AK158" i="5" s="1"/>
  <c r="AE158" i="5"/>
  <c r="V158" i="5"/>
  <c r="S158" i="5"/>
  <c r="X157" i="5"/>
  <c r="V157" i="5"/>
  <c r="R157" i="5"/>
  <c r="R159" i="5" s="1"/>
  <c r="AJ156" i="5"/>
  <c r="AH156" i="5"/>
  <c r="AD156" i="5"/>
  <c r="AC156" i="5"/>
  <c r="AB156" i="5"/>
  <c r="AA156" i="5"/>
  <c r="Z156" i="5"/>
  <c r="Y156" i="5"/>
  <c r="U156" i="5"/>
  <c r="T156" i="5"/>
  <c r="Q156" i="5"/>
  <c r="P156" i="5"/>
  <c r="AL155" i="5"/>
  <c r="AK155" i="5" s="1"/>
  <c r="AE155" i="5"/>
  <c r="V155" i="5"/>
  <c r="S155" i="5"/>
  <c r="X154" i="5"/>
  <c r="V154" i="5"/>
  <c r="R154" i="5"/>
  <c r="R156" i="5" s="1"/>
  <c r="AJ153" i="5"/>
  <c r="AH153" i="5"/>
  <c r="AD153" i="5"/>
  <c r="AC153" i="5"/>
  <c r="AB153" i="5"/>
  <c r="AA153" i="5"/>
  <c r="Z153" i="5"/>
  <c r="Y153" i="5"/>
  <c r="U153" i="5"/>
  <c r="T153" i="5"/>
  <c r="Q153" i="5"/>
  <c r="P153" i="5"/>
  <c r="AL152" i="5"/>
  <c r="AK152" i="5" s="1"/>
  <c r="AE152" i="5"/>
  <c r="V152" i="5"/>
  <c r="S152" i="5"/>
  <c r="X151" i="5"/>
  <c r="AE151" i="5" s="1"/>
  <c r="V151" i="5"/>
  <c r="R151" i="5"/>
  <c r="R153" i="5" s="1"/>
  <c r="AJ150" i="5"/>
  <c r="AH150" i="5"/>
  <c r="AD150" i="5"/>
  <c r="AC150" i="5"/>
  <c r="AB150" i="5"/>
  <c r="AA150" i="5"/>
  <c r="Z150" i="5"/>
  <c r="Y150" i="5"/>
  <c r="U150" i="5"/>
  <c r="T150" i="5"/>
  <c r="Q150" i="5"/>
  <c r="P150" i="5"/>
  <c r="AL149" i="5"/>
  <c r="AK149" i="5" s="1"/>
  <c r="AE149" i="5"/>
  <c r="V149" i="5"/>
  <c r="S149" i="5"/>
  <c r="X148" i="5"/>
  <c r="AE148" i="5" s="1"/>
  <c r="V148" i="5"/>
  <c r="R148" i="5"/>
  <c r="R150" i="5" s="1"/>
  <c r="AJ147" i="5"/>
  <c r="AH147" i="5"/>
  <c r="AD147" i="5"/>
  <c r="AC147" i="5"/>
  <c r="AB147" i="5"/>
  <c r="AA147" i="5"/>
  <c r="Z147" i="5"/>
  <c r="Y147" i="5"/>
  <c r="U147" i="5"/>
  <c r="T147" i="5"/>
  <c r="Q147" i="5"/>
  <c r="P147" i="5"/>
  <c r="AL146" i="5"/>
  <c r="AK146" i="5" s="1"/>
  <c r="AE146" i="5"/>
  <c r="V146" i="5"/>
  <c r="S146" i="5"/>
  <c r="X145" i="5"/>
  <c r="AE145" i="5" s="1"/>
  <c r="V145" i="5"/>
  <c r="R145" i="5"/>
  <c r="R147" i="5" s="1"/>
  <c r="AJ144" i="5"/>
  <c r="AH144" i="5"/>
  <c r="AD144" i="5"/>
  <c r="AC144" i="5"/>
  <c r="AB144" i="5"/>
  <c r="AA144" i="5"/>
  <c r="Z144" i="5"/>
  <c r="Y144" i="5"/>
  <c r="U144" i="5"/>
  <c r="T144" i="5"/>
  <c r="Q144" i="5"/>
  <c r="P144" i="5"/>
  <c r="AL143" i="5"/>
  <c r="AK143" i="5" s="1"/>
  <c r="AE143" i="5"/>
  <c r="V143" i="5"/>
  <c r="S143" i="5"/>
  <c r="X142" i="5"/>
  <c r="X144" i="5" s="1"/>
  <c r="V142" i="5"/>
  <c r="R142" i="5"/>
  <c r="R144" i="5" s="1"/>
  <c r="AJ141" i="5"/>
  <c r="AH141" i="5"/>
  <c r="AD141" i="5"/>
  <c r="AC141" i="5"/>
  <c r="AB141" i="5"/>
  <c r="AA141" i="5"/>
  <c r="Z141" i="5"/>
  <c r="Y141" i="5"/>
  <c r="U141" i="5"/>
  <c r="T141" i="5"/>
  <c r="Q141" i="5"/>
  <c r="P141" i="5"/>
  <c r="AL140" i="5"/>
  <c r="AK140" i="5" s="1"/>
  <c r="AE140" i="5"/>
  <c r="V140" i="5"/>
  <c r="S140" i="5"/>
  <c r="X139" i="5"/>
  <c r="V139" i="5"/>
  <c r="R139" i="5"/>
  <c r="R141" i="5" s="1"/>
  <c r="AJ138" i="5"/>
  <c r="AH138" i="5"/>
  <c r="AD138" i="5"/>
  <c r="AC138" i="5"/>
  <c r="AB138" i="5"/>
  <c r="AA138" i="5"/>
  <c r="Z138" i="5"/>
  <c r="Y138" i="5"/>
  <c r="U138" i="5"/>
  <c r="T138" i="5"/>
  <c r="Q138" i="5"/>
  <c r="P138" i="5"/>
  <c r="AL137" i="5"/>
  <c r="AK137" i="5" s="1"/>
  <c r="AE137" i="5"/>
  <c r="V137" i="5"/>
  <c r="S137" i="5"/>
  <c r="X136" i="5"/>
  <c r="AE136" i="5" s="1"/>
  <c r="V136" i="5"/>
  <c r="R136" i="5"/>
  <c r="R138" i="5" s="1"/>
  <c r="AJ135" i="5"/>
  <c r="AH135" i="5"/>
  <c r="AD135" i="5"/>
  <c r="AC135" i="5"/>
  <c r="AB135" i="5"/>
  <c r="AA135" i="5"/>
  <c r="Z135" i="5"/>
  <c r="Y135" i="5"/>
  <c r="U135" i="5"/>
  <c r="T135" i="5"/>
  <c r="Q135" i="5"/>
  <c r="P135" i="5"/>
  <c r="AL134" i="5"/>
  <c r="AK134" i="5" s="1"/>
  <c r="AE134" i="5"/>
  <c r="V134" i="5"/>
  <c r="S134" i="5"/>
  <c r="X133" i="5"/>
  <c r="X135" i="5" s="1"/>
  <c r="V133" i="5"/>
  <c r="R133" i="5"/>
  <c r="R135" i="5" s="1"/>
  <c r="AJ132" i="5"/>
  <c r="AH132" i="5"/>
  <c r="AD132" i="5"/>
  <c r="AC132" i="5"/>
  <c r="AB132" i="5"/>
  <c r="AA132" i="5"/>
  <c r="Z132" i="5"/>
  <c r="Y132" i="5"/>
  <c r="U132" i="5"/>
  <c r="T132" i="5"/>
  <c r="Q132" i="5"/>
  <c r="P132" i="5"/>
  <c r="AL131" i="5"/>
  <c r="AK131" i="5" s="1"/>
  <c r="AE131" i="5"/>
  <c r="V131" i="5"/>
  <c r="S131" i="5"/>
  <c r="X130" i="5"/>
  <c r="AE130" i="5" s="1"/>
  <c r="V130" i="5"/>
  <c r="R130" i="5"/>
  <c r="AJ129" i="5"/>
  <c r="AH129" i="5"/>
  <c r="AD129" i="5"/>
  <c r="AC129" i="5"/>
  <c r="AB129" i="5"/>
  <c r="AA129" i="5"/>
  <c r="Z129" i="5"/>
  <c r="Y129" i="5"/>
  <c r="U129" i="5"/>
  <c r="T129" i="5"/>
  <c r="Q129" i="5"/>
  <c r="P129" i="5"/>
  <c r="AL128" i="5"/>
  <c r="AK128" i="5" s="1"/>
  <c r="AE128" i="5"/>
  <c r="V128" i="5"/>
  <c r="S128" i="5"/>
  <c r="X127" i="5"/>
  <c r="X129" i="5" s="1"/>
  <c r="V127" i="5"/>
  <c r="R127" i="5"/>
  <c r="R129" i="5" s="1"/>
  <c r="AJ126" i="5"/>
  <c r="AH126" i="5"/>
  <c r="AD126" i="5"/>
  <c r="AC126" i="5"/>
  <c r="AB126" i="5"/>
  <c r="AA126" i="5"/>
  <c r="Z126" i="5"/>
  <c r="Y126" i="5"/>
  <c r="U126" i="5"/>
  <c r="T126" i="5"/>
  <c r="Q126" i="5"/>
  <c r="P126" i="5"/>
  <c r="AL125" i="5"/>
  <c r="AK125" i="5" s="1"/>
  <c r="AE125" i="5"/>
  <c r="V125" i="5"/>
  <c r="S125" i="5"/>
  <c r="X124" i="5"/>
  <c r="X126" i="5" s="1"/>
  <c r="V124" i="5"/>
  <c r="R124" i="5"/>
  <c r="R126" i="5" s="1"/>
  <c r="AJ123" i="5"/>
  <c r="AH123" i="5"/>
  <c r="AD123" i="5"/>
  <c r="AC123" i="5"/>
  <c r="AB123" i="5"/>
  <c r="AA123" i="5"/>
  <c r="Z123" i="5"/>
  <c r="Y123" i="5"/>
  <c r="U123" i="5"/>
  <c r="T123" i="5"/>
  <c r="Q123" i="5"/>
  <c r="P123" i="5"/>
  <c r="AL122" i="5"/>
  <c r="AK122" i="5" s="1"/>
  <c r="AE122" i="5"/>
  <c r="V122" i="5"/>
  <c r="S122" i="5"/>
  <c r="X121" i="5"/>
  <c r="AE121" i="5" s="1"/>
  <c r="V121" i="5"/>
  <c r="R121" i="5"/>
  <c r="AL121" i="5" s="1"/>
  <c r="AJ120" i="5"/>
  <c r="AH120" i="5"/>
  <c r="AD120" i="5"/>
  <c r="AC120" i="5"/>
  <c r="AB120" i="5"/>
  <c r="AA120" i="5"/>
  <c r="Z120" i="5"/>
  <c r="Y120" i="5"/>
  <c r="U120" i="5"/>
  <c r="T120" i="5"/>
  <c r="Q120" i="5"/>
  <c r="P120" i="5"/>
  <c r="AL119" i="5"/>
  <c r="AK119" i="5" s="1"/>
  <c r="AE119" i="5"/>
  <c r="V119" i="5"/>
  <c r="S119" i="5"/>
  <c r="X118" i="5"/>
  <c r="X120" i="5" s="1"/>
  <c r="V118" i="5"/>
  <c r="R118" i="5"/>
  <c r="R120" i="5" s="1"/>
  <c r="AJ117" i="5"/>
  <c r="AH117" i="5"/>
  <c r="AD117" i="5"/>
  <c r="AC117" i="5"/>
  <c r="AB117" i="5"/>
  <c r="AA117" i="5"/>
  <c r="Z117" i="5"/>
  <c r="Y117" i="5"/>
  <c r="U117" i="5"/>
  <c r="T117" i="5"/>
  <c r="Q117" i="5"/>
  <c r="P117" i="5"/>
  <c r="AL116" i="5"/>
  <c r="AK116" i="5" s="1"/>
  <c r="AE116" i="5"/>
  <c r="V116" i="5"/>
  <c r="S116" i="5"/>
  <c r="X115" i="5"/>
  <c r="AE115" i="5" s="1"/>
  <c r="V115" i="5"/>
  <c r="R115" i="5"/>
  <c r="R117" i="5" s="1"/>
  <c r="AJ114" i="5"/>
  <c r="AH114" i="5"/>
  <c r="AD114" i="5"/>
  <c r="AC114" i="5"/>
  <c r="AB114" i="5"/>
  <c r="AA114" i="5"/>
  <c r="Z114" i="5"/>
  <c r="Y114" i="5"/>
  <c r="U114" i="5"/>
  <c r="T114" i="5"/>
  <c r="Q114" i="5"/>
  <c r="P114" i="5"/>
  <c r="AL113" i="5"/>
  <c r="AK113" i="5" s="1"/>
  <c r="AE113" i="5"/>
  <c r="V113" i="5"/>
  <c r="S113" i="5"/>
  <c r="X112" i="5"/>
  <c r="AE112" i="5" s="1"/>
  <c r="V112" i="5"/>
  <c r="R112" i="5"/>
  <c r="R114" i="5" s="1"/>
  <c r="AJ111" i="5"/>
  <c r="AH111" i="5"/>
  <c r="AD111" i="5"/>
  <c r="AC111" i="5"/>
  <c r="AB111" i="5"/>
  <c r="AA111" i="5"/>
  <c r="Z111" i="5"/>
  <c r="Y111" i="5"/>
  <c r="U111" i="5"/>
  <c r="T111" i="5"/>
  <c r="Q111" i="5"/>
  <c r="P111" i="5"/>
  <c r="AL110" i="5"/>
  <c r="AK110" i="5" s="1"/>
  <c r="AE110" i="5"/>
  <c r="V110" i="5"/>
  <c r="S110" i="5"/>
  <c r="X109" i="5"/>
  <c r="V109" i="5"/>
  <c r="R109" i="5"/>
  <c r="AL109" i="5" s="1"/>
  <c r="AJ108" i="5"/>
  <c r="AH108" i="5"/>
  <c r="AD108" i="5"/>
  <c r="AC108" i="5"/>
  <c r="AB108" i="5"/>
  <c r="AA108" i="5"/>
  <c r="Z108" i="5"/>
  <c r="Y108" i="5"/>
  <c r="U108" i="5"/>
  <c r="T108" i="5"/>
  <c r="Q108" i="5"/>
  <c r="P108" i="5"/>
  <c r="AL107" i="5"/>
  <c r="AK107" i="5" s="1"/>
  <c r="AE107" i="5"/>
  <c r="V107" i="5"/>
  <c r="S107" i="5"/>
  <c r="X106" i="5"/>
  <c r="V106" i="5"/>
  <c r="R106" i="5"/>
  <c r="AL106" i="5" s="1"/>
  <c r="AJ105" i="5"/>
  <c r="AH105" i="5"/>
  <c r="AD105" i="5"/>
  <c r="AC105" i="5"/>
  <c r="AB105" i="5"/>
  <c r="AA105" i="5"/>
  <c r="Z105" i="5"/>
  <c r="Y105" i="5"/>
  <c r="U105" i="5"/>
  <c r="T105" i="5"/>
  <c r="Q105" i="5"/>
  <c r="P105" i="5"/>
  <c r="AL104" i="5"/>
  <c r="AK104" i="5" s="1"/>
  <c r="AE104" i="5"/>
  <c r="V104" i="5"/>
  <c r="S104" i="5"/>
  <c r="X103" i="5"/>
  <c r="X105" i="5" s="1"/>
  <c r="V103" i="5"/>
  <c r="R103" i="5"/>
  <c r="R105" i="5" s="1"/>
  <c r="AJ102" i="5"/>
  <c r="AH102" i="5"/>
  <c r="AD102" i="5"/>
  <c r="AC102" i="5"/>
  <c r="AB102" i="5"/>
  <c r="AA102" i="5"/>
  <c r="Z102" i="5"/>
  <c r="Y102" i="5"/>
  <c r="U102" i="5"/>
  <c r="T102" i="5"/>
  <c r="Q102" i="5"/>
  <c r="P102" i="5"/>
  <c r="AL101" i="5"/>
  <c r="AK101" i="5" s="1"/>
  <c r="AE101" i="5"/>
  <c r="V101" i="5"/>
  <c r="S101" i="5"/>
  <c r="X100" i="5"/>
  <c r="V100" i="5"/>
  <c r="R100" i="5"/>
  <c r="AL100" i="5" s="1"/>
  <c r="AJ99" i="5"/>
  <c r="AH99" i="5"/>
  <c r="AD99" i="5"/>
  <c r="AC99" i="5"/>
  <c r="AB99" i="5"/>
  <c r="AA99" i="5"/>
  <c r="Z99" i="5"/>
  <c r="Y99" i="5"/>
  <c r="U99" i="5"/>
  <c r="T99" i="5"/>
  <c r="Q99" i="5"/>
  <c r="P99" i="5"/>
  <c r="AL98" i="5"/>
  <c r="AK98" i="5" s="1"/>
  <c r="AE98" i="5"/>
  <c r="V98" i="5"/>
  <c r="S98" i="5"/>
  <c r="X97" i="5"/>
  <c r="V97" i="5"/>
  <c r="R97" i="5"/>
  <c r="AL97" i="5" s="1"/>
  <c r="AJ96" i="5"/>
  <c r="AH96" i="5"/>
  <c r="AD96" i="5"/>
  <c r="AC96" i="5"/>
  <c r="AB96" i="5"/>
  <c r="AA96" i="5"/>
  <c r="Z96" i="5"/>
  <c r="Y96" i="5"/>
  <c r="U96" i="5"/>
  <c r="T96" i="5"/>
  <c r="Q96" i="5"/>
  <c r="P96" i="5"/>
  <c r="AL95" i="5"/>
  <c r="AK95" i="5" s="1"/>
  <c r="AE95" i="5"/>
  <c r="V95" i="5"/>
  <c r="S95" i="5"/>
  <c r="X94" i="5"/>
  <c r="X96" i="5" s="1"/>
  <c r="V94" i="5"/>
  <c r="R94" i="5"/>
  <c r="R96" i="5" s="1"/>
  <c r="AJ93" i="5"/>
  <c r="AH93" i="5"/>
  <c r="AD93" i="5"/>
  <c r="AC93" i="5"/>
  <c r="AB93" i="5"/>
  <c r="AA93" i="5"/>
  <c r="Z93" i="5"/>
  <c r="Y93" i="5"/>
  <c r="U93" i="5"/>
  <c r="T93" i="5"/>
  <c r="Q93" i="5"/>
  <c r="P93" i="5"/>
  <c r="AL92" i="5"/>
  <c r="AK92" i="5" s="1"/>
  <c r="AE92" i="5"/>
  <c r="V92" i="5"/>
  <c r="S92" i="5"/>
  <c r="X91" i="5"/>
  <c r="X93" i="5" s="1"/>
  <c r="V91" i="5"/>
  <c r="R91" i="5"/>
  <c r="R93" i="5" s="1"/>
  <c r="AJ90" i="5"/>
  <c r="AH90" i="5"/>
  <c r="AD90" i="5"/>
  <c r="AC90" i="5"/>
  <c r="AB90" i="5"/>
  <c r="AA90" i="5"/>
  <c r="Z90" i="5"/>
  <c r="Y90" i="5"/>
  <c r="U90" i="5"/>
  <c r="T90" i="5"/>
  <c r="Q90" i="5"/>
  <c r="P90" i="5"/>
  <c r="AL89" i="5"/>
  <c r="AK89" i="5" s="1"/>
  <c r="AE89" i="5"/>
  <c r="V89" i="5"/>
  <c r="S89" i="5"/>
  <c r="X88" i="5"/>
  <c r="X90" i="5" s="1"/>
  <c r="V88" i="5"/>
  <c r="R88" i="5"/>
  <c r="AJ87" i="5"/>
  <c r="AH87" i="5"/>
  <c r="AD87" i="5"/>
  <c r="AC87" i="5"/>
  <c r="AB87" i="5"/>
  <c r="AA87" i="5"/>
  <c r="Z87" i="5"/>
  <c r="Y87" i="5"/>
  <c r="U87" i="5"/>
  <c r="T87" i="5"/>
  <c r="Q87" i="5"/>
  <c r="P87" i="5"/>
  <c r="AL86" i="5"/>
  <c r="AK86" i="5" s="1"/>
  <c r="AE86" i="5"/>
  <c r="V86" i="5"/>
  <c r="S86" i="5"/>
  <c r="X85" i="5"/>
  <c r="AE85" i="5" s="1"/>
  <c r="V85" i="5"/>
  <c r="R85" i="5"/>
  <c r="R87" i="5" s="1"/>
  <c r="AJ84" i="5"/>
  <c r="AH84" i="5"/>
  <c r="AD84" i="5"/>
  <c r="AC84" i="5"/>
  <c r="AB84" i="5"/>
  <c r="AA84" i="5"/>
  <c r="Z84" i="5"/>
  <c r="Y84" i="5"/>
  <c r="U84" i="5"/>
  <c r="T84" i="5"/>
  <c r="Q84" i="5"/>
  <c r="P84" i="5"/>
  <c r="AL83" i="5"/>
  <c r="AK83" i="5" s="1"/>
  <c r="AE83" i="5"/>
  <c r="V83" i="5"/>
  <c r="S83" i="5"/>
  <c r="X82" i="5"/>
  <c r="X84" i="5" s="1"/>
  <c r="V82" i="5"/>
  <c r="R82" i="5"/>
  <c r="R84" i="5" s="1"/>
  <c r="AJ81" i="5"/>
  <c r="AH81" i="5"/>
  <c r="AD81" i="5"/>
  <c r="AC81" i="5"/>
  <c r="AB81" i="5"/>
  <c r="AA81" i="5"/>
  <c r="Z81" i="5"/>
  <c r="Y81" i="5"/>
  <c r="U81" i="5"/>
  <c r="T81" i="5"/>
  <c r="Q81" i="5"/>
  <c r="P81" i="5"/>
  <c r="AL80" i="5"/>
  <c r="AK80" i="5" s="1"/>
  <c r="AE80" i="5"/>
  <c r="V80" i="5"/>
  <c r="S80" i="5"/>
  <c r="X79" i="5"/>
  <c r="X81" i="5" s="1"/>
  <c r="V79" i="5"/>
  <c r="R79" i="5"/>
  <c r="AJ78" i="5"/>
  <c r="AH78" i="5"/>
  <c r="AD78" i="5"/>
  <c r="AC78" i="5"/>
  <c r="AB78" i="5"/>
  <c r="AA78" i="5"/>
  <c r="Z78" i="5"/>
  <c r="Y78" i="5"/>
  <c r="U78" i="5"/>
  <c r="T78" i="5"/>
  <c r="Q78" i="5"/>
  <c r="P78" i="5"/>
  <c r="AL77" i="5"/>
  <c r="AK77" i="5" s="1"/>
  <c r="AE77" i="5"/>
  <c r="V77" i="5"/>
  <c r="S77" i="5"/>
  <c r="X76" i="5"/>
  <c r="AE76" i="5" s="1"/>
  <c r="V76" i="5"/>
  <c r="R76" i="5"/>
  <c r="R78" i="5" s="1"/>
  <c r="AJ75" i="5"/>
  <c r="AH75" i="5"/>
  <c r="AD75" i="5"/>
  <c r="AC75" i="5"/>
  <c r="AB75" i="5"/>
  <c r="AA75" i="5"/>
  <c r="Z75" i="5"/>
  <c r="Y75" i="5"/>
  <c r="U75" i="5"/>
  <c r="T75" i="5"/>
  <c r="Q75" i="5"/>
  <c r="P75" i="5"/>
  <c r="AL74" i="5"/>
  <c r="AK74" i="5" s="1"/>
  <c r="AE74" i="5"/>
  <c r="V74" i="5"/>
  <c r="S74" i="5"/>
  <c r="X73" i="5"/>
  <c r="X75" i="5" s="1"/>
  <c r="V73" i="5"/>
  <c r="R73" i="5"/>
  <c r="AJ72" i="5"/>
  <c r="AH72" i="5"/>
  <c r="AD72" i="5"/>
  <c r="AC72" i="5"/>
  <c r="AB72" i="5"/>
  <c r="AA72" i="5"/>
  <c r="Z72" i="5"/>
  <c r="Y72" i="5"/>
  <c r="U72" i="5"/>
  <c r="T72" i="5"/>
  <c r="Q72" i="5"/>
  <c r="P72" i="5"/>
  <c r="AL71" i="5"/>
  <c r="AK71" i="5" s="1"/>
  <c r="AE71" i="5"/>
  <c r="V71" i="5"/>
  <c r="S71" i="5"/>
  <c r="X70" i="5"/>
  <c r="X72" i="5" s="1"/>
  <c r="V70" i="5"/>
  <c r="R70" i="5"/>
  <c r="AJ69" i="5"/>
  <c r="AH69" i="5"/>
  <c r="AD69" i="5"/>
  <c r="AC69" i="5"/>
  <c r="AB69" i="5"/>
  <c r="AA69" i="5"/>
  <c r="Z69" i="5"/>
  <c r="Y69" i="5"/>
  <c r="U69" i="5"/>
  <c r="T69" i="5"/>
  <c r="Q69" i="5"/>
  <c r="P69" i="5"/>
  <c r="AL68" i="5"/>
  <c r="AK68" i="5" s="1"/>
  <c r="AE68" i="5"/>
  <c r="V68" i="5"/>
  <c r="S68" i="5"/>
  <c r="X67" i="5"/>
  <c r="V67" i="5"/>
  <c r="R67" i="5"/>
  <c r="AL67" i="5" s="1"/>
  <c r="AJ66" i="5"/>
  <c r="AH66" i="5"/>
  <c r="AD66" i="5"/>
  <c r="AC66" i="5"/>
  <c r="AB66" i="5"/>
  <c r="AA66" i="5"/>
  <c r="Z66" i="5"/>
  <c r="Y66" i="5"/>
  <c r="U66" i="5"/>
  <c r="T66" i="5"/>
  <c r="Q66" i="5"/>
  <c r="P66" i="5"/>
  <c r="AL65" i="5"/>
  <c r="AK65" i="5" s="1"/>
  <c r="AE65" i="5"/>
  <c r="V65" i="5"/>
  <c r="S65" i="5"/>
  <c r="X64" i="5"/>
  <c r="X66" i="5" s="1"/>
  <c r="V64" i="5"/>
  <c r="R64" i="5"/>
  <c r="R66" i="5" s="1"/>
  <c r="AJ63" i="5"/>
  <c r="AH63" i="5"/>
  <c r="AD63" i="5"/>
  <c r="AC63" i="5"/>
  <c r="AB63" i="5"/>
  <c r="AA63" i="5"/>
  <c r="Z63" i="5"/>
  <c r="Y63" i="5"/>
  <c r="U63" i="5"/>
  <c r="T63" i="5"/>
  <c r="Q63" i="5"/>
  <c r="P63" i="5"/>
  <c r="AL62" i="5"/>
  <c r="AK62" i="5" s="1"/>
  <c r="AE62" i="5"/>
  <c r="V62" i="5"/>
  <c r="S62" i="5"/>
  <c r="X61" i="5"/>
  <c r="X63" i="5" s="1"/>
  <c r="V61" i="5"/>
  <c r="R61" i="5"/>
  <c r="AJ60" i="5"/>
  <c r="AH60" i="5"/>
  <c r="AD60" i="5"/>
  <c r="AC60" i="5"/>
  <c r="AB60" i="5"/>
  <c r="AA60" i="5"/>
  <c r="Z60" i="5"/>
  <c r="Y60" i="5"/>
  <c r="U60" i="5"/>
  <c r="T60" i="5"/>
  <c r="Q60" i="5"/>
  <c r="P60" i="5"/>
  <c r="AL59" i="5"/>
  <c r="AK59" i="5" s="1"/>
  <c r="AE59" i="5"/>
  <c r="V59" i="5"/>
  <c r="S59" i="5"/>
  <c r="X58" i="5"/>
  <c r="AE58" i="5" s="1"/>
  <c r="V58" i="5"/>
  <c r="R58" i="5"/>
  <c r="R60" i="5" s="1"/>
  <c r="AJ57" i="5"/>
  <c r="AH57" i="5"/>
  <c r="AD57" i="5"/>
  <c r="AC57" i="5"/>
  <c r="AB57" i="5"/>
  <c r="AA57" i="5"/>
  <c r="Z57" i="5"/>
  <c r="Y57" i="5"/>
  <c r="U57" i="5"/>
  <c r="T57" i="5"/>
  <c r="Q57" i="5"/>
  <c r="P57" i="5"/>
  <c r="AL56" i="5"/>
  <c r="AK56" i="5" s="1"/>
  <c r="AE56" i="5"/>
  <c r="V56" i="5"/>
  <c r="S56" i="5"/>
  <c r="X55" i="5"/>
  <c r="X57" i="5" s="1"/>
  <c r="V55" i="5"/>
  <c r="R55" i="5"/>
  <c r="AL55" i="5" s="1"/>
  <c r="AJ54" i="5"/>
  <c r="AH54" i="5"/>
  <c r="AD54" i="5"/>
  <c r="AC54" i="5"/>
  <c r="AB54" i="5"/>
  <c r="AA54" i="5"/>
  <c r="Z54" i="5"/>
  <c r="Y54" i="5"/>
  <c r="U54" i="5"/>
  <c r="T54" i="5"/>
  <c r="Q54" i="5"/>
  <c r="P54" i="5"/>
  <c r="AL53" i="5"/>
  <c r="AK53" i="5" s="1"/>
  <c r="AE53" i="5"/>
  <c r="V53" i="5"/>
  <c r="S53" i="5"/>
  <c r="X52" i="5"/>
  <c r="AE52" i="5" s="1"/>
  <c r="V52" i="5"/>
  <c r="R52" i="5"/>
  <c r="R54" i="5" s="1"/>
  <c r="AJ51" i="5"/>
  <c r="AH51" i="5"/>
  <c r="AD51" i="5"/>
  <c r="AC51" i="5"/>
  <c r="AB51" i="5"/>
  <c r="AA51" i="5"/>
  <c r="Z51" i="5"/>
  <c r="Y51" i="5"/>
  <c r="U51" i="5"/>
  <c r="T51" i="5"/>
  <c r="Q51" i="5"/>
  <c r="P51" i="5"/>
  <c r="AL50" i="5"/>
  <c r="AK50" i="5" s="1"/>
  <c r="AE50" i="5"/>
  <c r="V50" i="5"/>
  <c r="S50" i="5"/>
  <c r="X49" i="5"/>
  <c r="X51" i="5" s="1"/>
  <c r="V49" i="5"/>
  <c r="R49" i="5"/>
  <c r="R51" i="5" s="1"/>
  <c r="AJ48" i="5"/>
  <c r="AH48" i="5"/>
  <c r="AD48" i="5"/>
  <c r="AC48" i="5"/>
  <c r="AB48" i="5"/>
  <c r="AA48" i="5"/>
  <c r="Z48" i="5"/>
  <c r="Y48" i="5"/>
  <c r="U48" i="5"/>
  <c r="T48" i="5"/>
  <c r="Q48" i="5"/>
  <c r="P48" i="5"/>
  <c r="AL47" i="5"/>
  <c r="AK47" i="5" s="1"/>
  <c r="AE47" i="5"/>
  <c r="V47" i="5"/>
  <c r="S47" i="5"/>
  <c r="X46" i="5"/>
  <c r="AE46" i="5" s="1"/>
  <c r="V46" i="5"/>
  <c r="R46" i="5"/>
  <c r="R48" i="5" s="1"/>
  <c r="AJ45" i="5"/>
  <c r="AH45" i="5"/>
  <c r="AD45" i="5"/>
  <c r="AC45" i="5"/>
  <c r="AB45" i="5"/>
  <c r="AA45" i="5"/>
  <c r="Z45" i="5"/>
  <c r="Y45" i="5"/>
  <c r="U45" i="5"/>
  <c r="T45" i="5"/>
  <c r="Q45" i="5"/>
  <c r="P45" i="5"/>
  <c r="AL44" i="5"/>
  <c r="AK44" i="5" s="1"/>
  <c r="AE44" i="5"/>
  <c r="V44" i="5"/>
  <c r="S44" i="5"/>
  <c r="X43" i="5"/>
  <c r="V43" i="5"/>
  <c r="R43" i="5"/>
  <c r="R45" i="5" s="1"/>
  <c r="AJ42" i="5"/>
  <c r="AH42" i="5"/>
  <c r="AD42" i="5"/>
  <c r="AC42" i="5"/>
  <c r="AB42" i="5"/>
  <c r="AA42" i="5"/>
  <c r="Z42" i="5"/>
  <c r="Y42" i="5"/>
  <c r="U42" i="5"/>
  <c r="T42" i="5"/>
  <c r="Q42" i="5"/>
  <c r="P42" i="5"/>
  <c r="AL41" i="5"/>
  <c r="AK41" i="5" s="1"/>
  <c r="AE41" i="5"/>
  <c r="V41" i="5"/>
  <c r="S41" i="5"/>
  <c r="X40" i="5"/>
  <c r="V40" i="5"/>
  <c r="R40" i="5"/>
  <c r="AL40" i="5" s="1"/>
  <c r="AJ39" i="5"/>
  <c r="AH39" i="5"/>
  <c r="AD39" i="5"/>
  <c r="AC39" i="5"/>
  <c r="AB39" i="5"/>
  <c r="AA39" i="5"/>
  <c r="Z39" i="5"/>
  <c r="Y39" i="5"/>
  <c r="U39" i="5"/>
  <c r="T39" i="5"/>
  <c r="Q39" i="5"/>
  <c r="P39" i="5"/>
  <c r="AL38" i="5"/>
  <c r="AK38" i="5" s="1"/>
  <c r="AE38" i="5"/>
  <c r="V38" i="5"/>
  <c r="S38" i="5"/>
  <c r="X37" i="5"/>
  <c r="X39" i="5" s="1"/>
  <c r="V37" i="5"/>
  <c r="R37" i="5"/>
  <c r="AJ36" i="5"/>
  <c r="AH36" i="5"/>
  <c r="AD36" i="5"/>
  <c r="AC36" i="5"/>
  <c r="AB36" i="5"/>
  <c r="AA36" i="5"/>
  <c r="Z36" i="5"/>
  <c r="Y36" i="5"/>
  <c r="U36" i="5"/>
  <c r="T36" i="5"/>
  <c r="Q36" i="5"/>
  <c r="P36" i="5"/>
  <c r="AL35" i="5"/>
  <c r="AK35" i="5" s="1"/>
  <c r="AE35" i="5"/>
  <c r="V35" i="5"/>
  <c r="S35" i="5"/>
  <c r="X34" i="5"/>
  <c r="AE34" i="5" s="1"/>
  <c r="V34" i="5"/>
  <c r="R34" i="5"/>
  <c r="R36" i="5" s="1"/>
  <c r="AJ33" i="5"/>
  <c r="AH33" i="5"/>
  <c r="AD33" i="5"/>
  <c r="AC33" i="5"/>
  <c r="AB33" i="5"/>
  <c r="AA33" i="5"/>
  <c r="Z33" i="5"/>
  <c r="Y33" i="5"/>
  <c r="U33" i="5"/>
  <c r="T33" i="5"/>
  <c r="Q33" i="5"/>
  <c r="P33" i="5"/>
  <c r="AL32" i="5"/>
  <c r="AK32" i="5" s="1"/>
  <c r="AE32" i="5"/>
  <c r="V32" i="5"/>
  <c r="S32" i="5"/>
  <c r="X31" i="5"/>
  <c r="AE31" i="5" s="1"/>
  <c r="V31" i="5"/>
  <c r="R31" i="5"/>
  <c r="R33" i="5" s="1"/>
  <c r="AJ30" i="5"/>
  <c r="AH30" i="5"/>
  <c r="AD30" i="5"/>
  <c r="AC30" i="5"/>
  <c r="AB30" i="5"/>
  <c r="AA30" i="5"/>
  <c r="Z30" i="5"/>
  <c r="Y30" i="5"/>
  <c r="U30" i="5"/>
  <c r="T30" i="5"/>
  <c r="Q30" i="5"/>
  <c r="P30" i="5"/>
  <c r="AL29" i="5"/>
  <c r="AK29" i="5" s="1"/>
  <c r="AE29" i="5"/>
  <c r="V29" i="5"/>
  <c r="S29" i="5"/>
  <c r="X28" i="5"/>
  <c r="X30" i="5" s="1"/>
  <c r="V28" i="5"/>
  <c r="R28" i="5"/>
  <c r="AJ27" i="5"/>
  <c r="AH27" i="5"/>
  <c r="AD27" i="5"/>
  <c r="AC27" i="5"/>
  <c r="AB27" i="5"/>
  <c r="AA27" i="5"/>
  <c r="Z27" i="5"/>
  <c r="Y27" i="5"/>
  <c r="U27" i="5"/>
  <c r="T27" i="5"/>
  <c r="Q27" i="5"/>
  <c r="P27" i="5"/>
  <c r="AL26" i="5"/>
  <c r="AK26" i="5" s="1"/>
  <c r="AE26" i="5"/>
  <c r="V26" i="5"/>
  <c r="S26" i="5"/>
  <c r="X25" i="5"/>
  <c r="X27" i="5" s="1"/>
  <c r="V25" i="5"/>
  <c r="R25" i="5"/>
  <c r="AJ24" i="5"/>
  <c r="AH24" i="5"/>
  <c r="AD24" i="5"/>
  <c r="AC24" i="5"/>
  <c r="AB24" i="5"/>
  <c r="AA24" i="5"/>
  <c r="Z24" i="5"/>
  <c r="Y24" i="5"/>
  <c r="U24" i="5"/>
  <c r="T24" i="5"/>
  <c r="Q24" i="5"/>
  <c r="P24" i="5"/>
  <c r="AL23" i="5"/>
  <c r="AK23" i="5" s="1"/>
  <c r="AE23" i="5"/>
  <c r="V23" i="5"/>
  <c r="S23" i="5"/>
  <c r="X22" i="5"/>
  <c r="X24" i="5" s="1"/>
  <c r="V22" i="5"/>
  <c r="R22" i="5"/>
  <c r="AJ21" i="5"/>
  <c r="AH21" i="5"/>
  <c r="AD21" i="5"/>
  <c r="AC21" i="5"/>
  <c r="AB21" i="5"/>
  <c r="AA21" i="5"/>
  <c r="Z21" i="5"/>
  <c r="Y21" i="5"/>
  <c r="U21" i="5"/>
  <c r="T21" i="5"/>
  <c r="Q21" i="5"/>
  <c r="P21" i="5"/>
  <c r="AL20" i="5"/>
  <c r="AK20" i="5" s="1"/>
  <c r="AE20" i="5"/>
  <c r="V20" i="5"/>
  <c r="S20" i="5"/>
  <c r="X19" i="5"/>
  <c r="AE19" i="5" s="1"/>
  <c r="V19" i="5"/>
  <c r="R19" i="5"/>
  <c r="R21" i="5" s="1"/>
  <c r="AJ18" i="5"/>
  <c r="AH18" i="5"/>
  <c r="AD18" i="5"/>
  <c r="AC18" i="5"/>
  <c r="AB18" i="5"/>
  <c r="AA18" i="5"/>
  <c r="Z18" i="5"/>
  <c r="Y18" i="5"/>
  <c r="U18" i="5"/>
  <c r="T18" i="5"/>
  <c r="Q18" i="5"/>
  <c r="P18" i="5"/>
  <c r="AL17" i="5"/>
  <c r="AK17" i="5" s="1"/>
  <c r="AE17" i="5"/>
  <c r="V17" i="5"/>
  <c r="S17" i="5"/>
  <c r="X16" i="5"/>
  <c r="X18" i="5" s="1"/>
  <c r="V16" i="5"/>
  <c r="R16" i="5"/>
  <c r="AL16" i="5" s="1"/>
  <c r="AJ15" i="5"/>
  <c r="AH15" i="5"/>
  <c r="AD15" i="5"/>
  <c r="AC15" i="5"/>
  <c r="AB15" i="5"/>
  <c r="AA15" i="5"/>
  <c r="Z15" i="5"/>
  <c r="Y15" i="5"/>
  <c r="U15" i="5"/>
  <c r="T15" i="5"/>
  <c r="Q15" i="5"/>
  <c r="P15" i="5"/>
  <c r="AL14" i="5"/>
  <c r="AK14" i="5" s="1"/>
  <c r="AE14" i="5"/>
  <c r="V14" i="5"/>
  <c r="S14" i="5"/>
  <c r="X13" i="5"/>
  <c r="X15" i="5" s="1"/>
  <c r="V13" i="5"/>
  <c r="R13" i="5"/>
  <c r="R15" i="5" s="1"/>
  <c r="AJ12" i="5"/>
  <c r="AH12" i="5"/>
  <c r="AD12" i="5"/>
  <c r="AC12" i="5"/>
  <c r="AB12" i="5"/>
  <c r="AA12" i="5"/>
  <c r="Z12" i="5"/>
  <c r="Y12" i="5"/>
  <c r="U12" i="5"/>
  <c r="T12" i="5"/>
  <c r="Q12" i="5"/>
  <c r="P12" i="5"/>
  <c r="AL11" i="5"/>
  <c r="AK11" i="5" s="1"/>
  <c r="AE11" i="5"/>
  <c r="V11" i="5"/>
  <c r="S11" i="5"/>
  <c r="X10" i="5"/>
  <c r="AE10" i="5" s="1"/>
  <c r="V10" i="5"/>
  <c r="R10" i="5"/>
  <c r="AJ9" i="5"/>
  <c r="AH9" i="5"/>
  <c r="AD9" i="5"/>
  <c r="AC9" i="5"/>
  <c r="AB9" i="5"/>
  <c r="AA9" i="5"/>
  <c r="Z9" i="5"/>
  <c r="Y9" i="5"/>
  <c r="U9" i="5"/>
  <c r="T9" i="5"/>
  <c r="Q9" i="5"/>
  <c r="P9" i="5"/>
  <c r="AL8" i="5"/>
  <c r="AK8" i="5" s="1"/>
  <c r="AE8" i="5"/>
  <c r="V8" i="5"/>
  <c r="S8" i="5"/>
  <c r="X7" i="5"/>
  <c r="AE7" i="5" s="1"/>
  <c r="V7" i="5"/>
  <c r="R7" i="5"/>
  <c r="R9" i="5" s="1"/>
  <c r="S241" i="4"/>
  <c r="AD240" i="4"/>
  <c r="AC240" i="4"/>
  <c r="AB240" i="4"/>
  <c r="AA240" i="4"/>
  <c r="Z240" i="4"/>
  <c r="Y240" i="4"/>
  <c r="X240" i="4"/>
  <c r="U240" i="4"/>
  <c r="T240" i="4"/>
  <c r="R240" i="4"/>
  <c r="Q240" i="4"/>
  <c r="P240" i="4"/>
  <c r="AD239" i="4"/>
  <c r="AC239" i="4"/>
  <c r="AB239" i="4"/>
  <c r="AA239" i="4"/>
  <c r="Z239" i="4"/>
  <c r="Y239" i="4"/>
  <c r="U239" i="4"/>
  <c r="T239" i="4"/>
  <c r="S239" i="4"/>
  <c r="Q239" i="4"/>
  <c r="P239" i="4"/>
  <c r="S238" i="4"/>
  <c r="AD237" i="4"/>
  <c r="AC237" i="4"/>
  <c r="AB237" i="4"/>
  <c r="AA237" i="4"/>
  <c r="Z237" i="4"/>
  <c r="Y237" i="4"/>
  <c r="X237" i="4"/>
  <c r="U237" i="4"/>
  <c r="T237" i="4"/>
  <c r="R237" i="4"/>
  <c r="Q237" i="4"/>
  <c r="P237" i="4"/>
  <c r="AD236" i="4"/>
  <c r="AC236" i="4"/>
  <c r="AB236" i="4"/>
  <c r="AA236" i="4"/>
  <c r="Z236" i="4"/>
  <c r="Y236" i="4"/>
  <c r="U236" i="4"/>
  <c r="T236" i="4"/>
  <c r="S236" i="4"/>
  <c r="Q236" i="4"/>
  <c r="P236" i="4"/>
  <c r="S235" i="4"/>
  <c r="AD234" i="4"/>
  <c r="AC234" i="4"/>
  <c r="AB234" i="4"/>
  <c r="AA234" i="4"/>
  <c r="Z234" i="4"/>
  <c r="Y234" i="4"/>
  <c r="X234" i="4"/>
  <c r="U234" i="4"/>
  <c r="T234" i="4"/>
  <c r="R234" i="4"/>
  <c r="Q234" i="4"/>
  <c r="P234" i="4"/>
  <c r="AD233" i="4"/>
  <c r="AC233" i="4"/>
  <c r="AB233" i="4"/>
  <c r="AA233" i="4"/>
  <c r="Z233" i="4"/>
  <c r="Y233" i="4"/>
  <c r="U233" i="4"/>
  <c r="T233" i="4"/>
  <c r="S233" i="4"/>
  <c r="Q233" i="4"/>
  <c r="P233" i="4"/>
  <c r="S232" i="4"/>
  <c r="AD231" i="4"/>
  <c r="AC231" i="4"/>
  <c r="AB231" i="4"/>
  <c r="AA231" i="4"/>
  <c r="Z231" i="4"/>
  <c r="Y231" i="4"/>
  <c r="X231" i="4"/>
  <c r="U231" i="4"/>
  <c r="T231" i="4"/>
  <c r="R231" i="4"/>
  <c r="Q231" i="4"/>
  <c r="P231" i="4"/>
  <c r="AD230" i="4"/>
  <c r="AC230" i="4"/>
  <c r="AB230" i="4"/>
  <c r="AA230" i="4"/>
  <c r="Z230" i="4"/>
  <c r="Y230" i="4"/>
  <c r="U230" i="4"/>
  <c r="T230" i="4"/>
  <c r="S230" i="4"/>
  <c r="Q230" i="4"/>
  <c r="P230" i="4"/>
  <c r="AD227" i="4"/>
  <c r="AC227" i="4"/>
  <c r="AB227" i="4"/>
  <c r="AA227" i="4"/>
  <c r="Z227" i="4"/>
  <c r="Y227" i="4"/>
  <c r="X227" i="4"/>
  <c r="U227" i="4"/>
  <c r="T227" i="4"/>
  <c r="R227" i="4"/>
  <c r="Q227" i="4"/>
  <c r="P227" i="4"/>
  <c r="AD226" i="4"/>
  <c r="AD228" i="4" s="1"/>
  <c r="AC226" i="4"/>
  <c r="AB226" i="4"/>
  <c r="AA226" i="4"/>
  <c r="AA228" i="4" s="1"/>
  <c r="Z226" i="4"/>
  <c r="Z228" i="4" s="1"/>
  <c r="Y226" i="4"/>
  <c r="Y228" i="4" s="1"/>
  <c r="U226" i="4"/>
  <c r="T226" i="4"/>
  <c r="S226" i="4"/>
  <c r="Q226" i="4"/>
  <c r="P226" i="4"/>
  <c r="AJ225" i="4"/>
  <c r="AH225" i="4"/>
  <c r="AD225" i="4"/>
  <c r="AC225" i="4"/>
  <c r="AB225" i="4"/>
  <c r="AA225" i="4"/>
  <c r="Z225" i="4"/>
  <c r="Y225" i="4"/>
  <c r="U225" i="4"/>
  <c r="T225" i="4"/>
  <c r="Q225" i="4"/>
  <c r="P225" i="4"/>
  <c r="AL224" i="4"/>
  <c r="AK224" i="4" s="1"/>
  <c r="AE224" i="4"/>
  <c r="V224" i="4"/>
  <c r="S224" i="4"/>
  <c r="X223" i="4"/>
  <c r="X225" i="4" s="1"/>
  <c r="V223" i="4"/>
  <c r="R223" i="4"/>
  <c r="AL223" i="4" s="1"/>
  <c r="AJ222" i="4"/>
  <c r="AH222" i="4"/>
  <c r="AD222" i="4"/>
  <c r="AC222" i="4"/>
  <c r="AB222" i="4"/>
  <c r="AA222" i="4"/>
  <c r="Z222" i="4"/>
  <c r="Y222" i="4"/>
  <c r="U222" i="4"/>
  <c r="T222" i="4"/>
  <c r="Q222" i="4"/>
  <c r="P222" i="4"/>
  <c r="AL221" i="4"/>
  <c r="AK221" i="4" s="1"/>
  <c r="AE221" i="4"/>
  <c r="V221" i="4"/>
  <c r="S221" i="4"/>
  <c r="X220" i="4"/>
  <c r="X222" i="4" s="1"/>
  <c r="V220" i="4"/>
  <c r="R220" i="4"/>
  <c r="AJ219" i="4"/>
  <c r="AH219" i="4"/>
  <c r="AD219" i="4"/>
  <c r="AC219" i="4"/>
  <c r="AB219" i="4"/>
  <c r="AA219" i="4"/>
  <c r="Z219" i="4"/>
  <c r="Y219" i="4"/>
  <c r="U219" i="4"/>
  <c r="T219" i="4"/>
  <c r="Q219" i="4"/>
  <c r="P219" i="4"/>
  <c r="AL218" i="4"/>
  <c r="AK218" i="4" s="1"/>
  <c r="AE218" i="4"/>
  <c r="V218" i="4"/>
  <c r="S218" i="4"/>
  <c r="X217" i="4"/>
  <c r="AE217" i="4" s="1"/>
  <c r="V217" i="4"/>
  <c r="R217" i="4"/>
  <c r="R219" i="4" s="1"/>
  <c r="AJ216" i="4"/>
  <c r="AH216" i="4"/>
  <c r="AD216" i="4"/>
  <c r="AC216" i="4"/>
  <c r="AB216" i="4"/>
  <c r="AA216" i="4"/>
  <c r="Z216" i="4"/>
  <c r="Y216" i="4"/>
  <c r="U216" i="4"/>
  <c r="T216" i="4"/>
  <c r="Q216" i="4"/>
  <c r="P216" i="4"/>
  <c r="AL215" i="4"/>
  <c r="AK215" i="4" s="1"/>
  <c r="AE215" i="4"/>
  <c r="V215" i="4"/>
  <c r="S215" i="4"/>
  <c r="X214" i="4"/>
  <c r="X216" i="4" s="1"/>
  <c r="V214" i="4"/>
  <c r="R214" i="4"/>
  <c r="R216" i="4" s="1"/>
  <c r="AJ213" i="4"/>
  <c r="AH213" i="4"/>
  <c r="AD213" i="4"/>
  <c r="AC213" i="4"/>
  <c r="AB213" i="4"/>
  <c r="AA213" i="4"/>
  <c r="Z213" i="4"/>
  <c r="Y213" i="4"/>
  <c r="U213" i="4"/>
  <c r="T213" i="4"/>
  <c r="Q213" i="4"/>
  <c r="P213" i="4"/>
  <c r="AL212" i="4"/>
  <c r="AK212" i="4" s="1"/>
  <c r="AE212" i="4"/>
  <c r="V212" i="4"/>
  <c r="S212" i="4"/>
  <c r="X211" i="4"/>
  <c r="AE211" i="4" s="1"/>
  <c r="V211" i="4"/>
  <c r="R211" i="4"/>
  <c r="R213" i="4" s="1"/>
  <c r="AJ210" i="4"/>
  <c r="AH210" i="4"/>
  <c r="AD210" i="4"/>
  <c r="AC210" i="4"/>
  <c r="AB210" i="4"/>
  <c r="AA210" i="4"/>
  <c r="Z210" i="4"/>
  <c r="Y210" i="4"/>
  <c r="U210" i="4"/>
  <c r="T210" i="4"/>
  <c r="Q210" i="4"/>
  <c r="P210" i="4"/>
  <c r="AL209" i="4"/>
  <c r="AK209" i="4" s="1"/>
  <c r="AE209" i="4"/>
  <c r="V209" i="4"/>
  <c r="S209" i="4"/>
  <c r="X208" i="4"/>
  <c r="X210" i="4" s="1"/>
  <c r="V208" i="4"/>
  <c r="R208" i="4"/>
  <c r="AJ207" i="4"/>
  <c r="AH207" i="4"/>
  <c r="AD207" i="4"/>
  <c r="AC207" i="4"/>
  <c r="AB207" i="4"/>
  <c r="AA207" i="4"/>
  <c r="Z207" i="4"/>
  <c r="Y207" i="4"/>
  <c r="U207" i="4"/>
  <c r="T207" i="4"/>
  <c r="Q207" i="4"/>
  <c r="P207" i="4"/>
  <c r="AL206" i="4"/>
  <c r="AK206" i="4" s="1"/>
  <c r="AE206" i="4"/>
  <c r="V206" i="4"/>
  <c r="S206" i="4"/>
  <c r="X205" i="4"/>
  <c r="AE205" i="4" s="1"/>
  <c r="V205" i="4"/>
  <c r="R205" i="4"/>
  <c r="R207" i="4" s="1"/>
  <c r="AJ204" i="4"/>
  <c r="AH204" i="4"/>
  <c r="AD204" i="4"/>
  <c r="AC204" i="4"/>
  <c r="AB204" i="4"/>
  <c r="AA204" i="4"/>
  <c r="Z204" i="4"/>
  <c r="Y204" i="4"/>
  <c r="U204" i="4"/>
  <c r="T204" i="4"/>
  <c r="Q204" i="4"/>
  <c r="P204" i="4"/>
  <c r="AL203" i="4"/>
  <c r="AK203" i="4" s="1"/>
  <c r="AE203" i="4"/>
  <c r="V203" i="4"/>
  <c r="S203" i="4"/>
  <c r="X202" i="4"/>
  <c r="X204" i="4" s="1"/>
  <c r="V202" i="4"/>
  <c r="R202" i="4"/>
  <c r="R204" i="4" s="1"/>
  <c r="AJ201" i="4"/>
  <c r="AH201" i="4"/>
  <c r="AD201" i="4"/>
  <c r="AC201" i="4"/>
  <c r="AB201" i="4"/>
  <c r="AA201" i="4"/>
  <c r="Z201" i="4"/>
  <c r="Y201" i="4"/>
  <c r="U201" i="4"/>
  <c r="T201" i="4"/>
  <c r="Q201" i="4"/>
  <c r="P201" i="4"/>
  <c r="AL200" i="4"/>
  <c r="AK200" i="4" s="1"/>
  <c r="AE200" i="4"/>
  <c r="V200" i="4"/>
  <c r="S200" i="4"/>
  <c r="X199" i="4"/>
  <c r="X201" i="4" s="1"/>
  <c r="V199" i="4"/>
  <c r="R199" i="4"/>
  <c r="R201" i="4" s="1"/>
  <c r="AJ198" i="4"/>
  <c r="AH198" i="4"/>
  <c r="AD198" i="4"/>
  <c r="AC198" i="4"/>
  <c r="AB198" i="4"/>
  <c r="AA198" i="4"/>
  <c r="Z198" i="4"/>
  <c r="Y198" i="4"/>
  <c r="U198" i="4"/>
  <c r="T198" i="4"/>
  <c r="Q198" i="4"/>
  <c r="P198" i="4"/>
  <c r="AL197" i="4"/>
  <c r="AK197" i="4" s="1"/>
  <c r="AE197" i="4"/>
  <c r="V197" i="4"/>
  <c r="S197" i="4"/>
  <c r="X196" i="4"/>
  <c r="X198" i="4" s="1"/>
  <c r="V196" i="4"/>
  <c r="R196" i="4"/>
  <c r="AJ195" i="4"/>
  <c r="AH195" i="4"/>
  <c r="AD195" i="4"/>
  <c r="AC195" i="4"/>
  <c r="AB195" i="4"/>
  <c r="AA195" i="4"/>
  <c r="Z195" i="4"/>
  <c r="Y195" i="4"/>
  <c r="U195" i="4"/>
  <c r="T195" i="4"/>
  <c r="Q195" i="4"/>
  <c r="P195" i="4"/>
  <c r="AL194" i="4"/>
  <c r="AK194" i="4" s="1"/>
  <c r="AE194" i="4"/>
  <c r="V194" i="4"/>
  <c r="S194" i="4"/>
  <c r="X193" i="4"/>
  <c r="X195" i="4" s="1"/>
  <c r="V193" i="4"/>
  <c r="R193" i="4"/>
  <c r="R195" i="4" s="1"/>
  <c r="AJ192" i="4"/>
  <c r="AH192" i="4"/>
  <c r="AD192" i="4"/>
  <c r="AC192" i="4"/>
  <c r="AB192" i="4"/>
  <c r="AA192" i="4"/>
  <c r="Z192" i="4"/>
  <c r="Y192" i="4"/>
  <c r="U192" i="4"/>
  <c r="T192" i="4"/>
  <c r="Q192" i="4"/>
  <c r="P192" i="4"/>
  <c r="AL191" i="4"/>
  <c r="AK191" i="4" s="1"/>
  <c r="AE191" i="4"/>
  <c r="V191" i="4"/>
  <c r="S191" i="4"/>
  <c r="X190" i="4"/>
  <c r="X192" i="4" s="1"/>
  <c r="V190" i="4"/>
  <c r="R190" i="4"/>
  <c r="R192" i="4" s="1"/>
  <c r="AJ189" i="4"/>
  <c r="AH189" i="4"/>
  <c r="AD189" i="4"/>
  <c r="AC189" i="4"/>
  <c r="AB189" i="4"/>
  <c r="AA189" i="4"/>
  <c r="Z189" i="4"/>
  <c r="Y189" i="4"/>
  <c r="U189" i="4"/>
  <c r="T189" i="4"/>
  <c r="Q189" i="4"/>
  <c r="P189" i="4"/>
  <c r="AL188" i="4"/>
  <c r="AK188" i="4" s="1"/>
  <c r="AE188" i="4"/>
  <c r="V188" i="4"/>
  <c r="S188" i="4"/>
  <c r="X187" i="4"/>
  <c r="X189" i="4" s="1"/>
  <c r="V187" i="4"/>
  <c r="R187" i="4"/>
  <c r="AJ186" i="4"/>
  <c r="AH186" i="4"/>
  <c r="AD186" i="4"/>
  <c r="AC186" i="4"/>
  <c r="AB186" i="4"/>
  <c r="AA186" i="4"/>
  <c r="Z186" i="4"/>
  <c r="Y186" i="4"/>
  <c r="U186" i="4"/>
  <c r="T186" i="4"/>
  <c r="Q186" i="4"/>
  <c r="P186" i="4"/>
  <c r="AL185" i="4"/>
  <c r="AK185" i="4" s="1"/>
  <c r="AE185" i="4"/>
  <c r="V185" i="4"/>
  <c r="S185" i="4"/>
  <c r="X184" i="4"/>
  <c r="X186" i="4" s="1"/>
  <c r="V184" i="4"/>
  <c r="R184" i="4"/>
  <c r="R186" i="4" s="1"/>
  <c r="AJ183" i="4"/>
  <c r="AH183" i="4"/>
  <c r="AD183" i="4"/>
  <c r="AC183" i="4"/>
  <c r="AB183" i="4"/>
  <c r="AA183" i="4"/>
  <c r="Z183" i="4"/>
  <c r="Y183" i="4"/>
  <c r="U183" i="4"/>
  <c r="T183" i="4"/>
  <c r="Q183" i="4"/>
  <c r="P183" i="4"/>
  <c r="AL182" i="4"/>
  <c r="AK182" i="4" s="1"/>
  <c r="AE182" i="4"/>
  <c r="V182" i="4"/>
  <c r="S182" i="4"/>
  <c r="X181" i="4"/>
  <c r="X183" i="4" s="1"/>
  <c r="V181" i="4"/>
  <c r="R181" i="4"/>
  <c r="AL181" i="4" s="1"/>
  <c r="AJ180" i="4"/>
  <c r="AH180" i="4"/>
  <c r="AD180" i="4"/>
  <c r="AC180" i="4"/>
  <c r="AB180" i="4"/>
  <c r="AA180" i="4"/>
  <c r="Z180" i="4"/>
  <c r="Y180" i="4"/>
  <c r="U180" i="4"/>
  <c r="T180" i="4"/>
  <c r="Q180" i="4"/>
  <c r="P180" i="4"/>
  <c r="AL179" i="4"/>
  <c r="AK179" i="4" s="1"/>
  <c r="AE179" i="4"/>
  <c r="V179" i="4"/>
  <c r="S179" i="4"/>
  <c r="X178" i="4"/>
  <c r="AE178" i="4" s="1"/>
  <c r="V178" i="4"/>
  <c r="R178" i="4"/>
  <c r="R180" i="4" s="1"/>
  <c r="AJ177" i="4"/>
  <c r="AH177" i="4"/>
  <c r="AD177" i="4"/>
  <c r="AC177" i="4"/>
  <c r="AB177" i="4"/>
  <c r="AA177" i="4"/>
  <c r="Z177" i="4"/>
  <c r="Y177" i="4"/>
  <c r="U177" i="4"/>
  <c r="T177" i="4"/>
  <c r="Q177" i="4"/>
  <c r="P177" i="4"/>
  <c r="AL176" i="4"/>
  <c r="AK176" i="4" s="1"/>
  <c r="AE176" i="4"/>
  <c r="V176" i="4"/>
  <c r="S176" i="4"/>
  <c r="X175" i="4"/>
  <c r="AE175" i="4" s="1"/>
  <c r="V175" i="4"/>
  <c r="R175" i="4"/>
  <c r="R177" i="4" s="1"/>
  <c r="AJ174" i="4"/>
  <c r="AH174" i="4"/>
  <c r="AD174" i="4"/>
  <c r="AC174" i="4"/>
  <c r="AB174" i="4"/>
  <c r="AA174" i="4"/>
  <c r="Z174" i="4"/>
  <c r="Y174" i="4"/>
  <c r="U174" i="4"/>
  <c r="T174" i="4"/>
  <c r="Q174" i="4"/>
  <c r="P174" i="4"/>
  <c r="AL173" i="4"/>
  <c r="AK173" i="4" s="1"/>
  <c r="AE173" i="4"/>
  <c r="V173" i="4"/>
  <c r="S173" i="4"/>
  <c r="X172" i="4"/>
  <c r="X174" i="4" s="1"/>
  <c r="V172" i="4"/>
  <c r="R172" i="4"/>
  <c r="R174" i="4" s="1"/>
  <c r="AJ171" i="4"/>
  <c r="AH171" i="4"/>
  <c r="AD171" i="4"/>
  <c r="AC171" i="4"/>
  <c r="AB171" i="4"/>
  <c r="AA171" i="4"/>
  <c r="Z171" i="4"/>
  <c r="Y171" i="4"/>
  <c r="U171" i="4"/>
  <c r="T171" i="4"/>
  <c r="Q171" i="4"/>
  <c r="P171" i="4"/>
  <c r="AL170" i="4"/>
  <c r="AK170" i="4" s="1"/>
  <c r="AE170" i="4"/>
  <c r="V170" i="4"/>
  <c r="S170" i="4"/>
  <c r="X169" i="4"/>
  <c r="X171" i="4" s="1"/>
  <c r="V169" i="4"/>
  <c r="R169" i="4"/>
  <c r="AJ168" i="4"/>
  <c r="AH168" i="4"/>
  <c r="AD168" i="4"/>
  <c r="AC168" i="4"/>
  <c r="AB168" i="4"/>
  <c r="AA168" i="4"/>
  <c r="Z168" i="4"/>
  <c r="Y168" i="4"/>
  <c r="U168" i="4"/>
  <c r="T168" i="4"/>
  <c r="Q168" i="4"/>
  <c r="P168" i="4"/>
  <c r="AL167" i="4"/>
  <c r="AK167" i="4" s="1"/>
  <c r="AE167" i="4"/>
  <c r="V167" i="4"/>
  <c r="S167" i="4"/>
  <c r="X166" i="4"/>
  <c r="X168" i="4" s="1"/>
  <c r="V166" i="4"/>
  <c r="R166" i="4"/>
  <c r="R168" i="4" s="1"/>
  <c r="AJ165" i="4"/>
  <c r="AH165" i="4"/>
  <c r="AD165" i="4"/>
  <c r="AC165" i="4"/>
  <c r="AB165" i="4"/>
  <c r="AA165" i="4"/>
  <c r="Z165" i="4"/>
  <c r="Y165" i="4"/>
  <c r="U165" i="4"/>
  <c r="T165" i="4"/>
  <c r="Q165" i="4"/>
  <c r="P165" i="4"/>
  <c r="AL164" i="4"/>
  <c r="AK164" i="4" s="1"/>
  <c r="AE164" i="4"/>
  <c r="V164" i="4"/>
  <c r="S164" i="4"/>
  <c r="X163" i="4"/>
  <c r="X165" i="4" s="1"/>
  <c r="V163" i="4"/>
  <c r="R163" i="4"/>
  <c r="R165" i="4" s="1"/>
  <c r="AJ162" i="4"/>
  <c r="AH162" i="4"/>
  <c r="AD162" i="4"/>
  <c r="AC162" i="4"/>
  <c r="AB162" i="4"/>
  <c r="AA162" i="4"/>
  <c r="Z162" i="4"/>
  <c r="Y162" i="4"/>
  <c r="U162" i="4"/>
  <c r="T162" i="4"/>
  <c r="Q162" i="4"/>
  <c r="P162" i="4"/>
  <c r="AL161" i="4"/>
  <c r="AK161" i="4" s="1"/>
  <c r="AE161" i="4"/>
  <c r="V161" i="4"/>
  <c r="S161" i="4"/>
  <c r="X160" i="4"/>
  <c r="X162" i="4" s="1"/>
  <c r="V160" i="4"/>
  <c r="R160" i="4"/>
  <c r="AL160" i="4" s="1"/>
  <c r="AJ159" i="4"/>
  <c r="AH159" i="4"/>
  <c r="AD159" i="4"/>
  <c r="AC159" i="4"/>
  <c r="AB159" i="4"/>
  <c r="AA159" i="4"/>
  <c r="Z159" i="4"/>
  <c r="Y159" i="4"/>
  <c r="U159" i="4"/>
  <c r="T159" i="4"/>
  <c r="Q159" i="4"/>
  <c r="P159" i="4"/>
  <c r="AL158" i="4"/>
  <c r="AK158" i="4" s="1"/>
  <c r="AE158" i="4"/>
  <c r="V158" i="4"/>
  <c r="S158" i="4"/>
  <c r="X157" i="4"/>
  <c r="AE157" i="4" s="1"/>
  <c r="V157" i="4"/>
  <c r="R157" i="4"/>
  <c r="R159" i="4" s="1"/>
  <c r="AJ156" i="4"/>
  <c r="AH156" i="4"/>
  <c r="AD156" i="4"/>
  <c r="AC156" i="4"/>
  <c r="AB156" i="4"/>
  <c r="AA156" i="4"/>
  <c r="Z156" i="4"/>
  <c r="Y156" i="4"/>
  <c r="U156" i="4"/>
  <c r="T156" i="4"/>
  <c r="Q156" i="4"/>
  <c r="P156" i="4"/>
  <c r="AL155" i="4"/>
  <c r="AK155" i="4" s="1"/>
  <c r="AE155" i="4"/>
  <c r="V155" i="4"/>
  <c r="S155" i="4"/>
  <c r="X154" i="4"/>
  <c r="X156" i="4" s="1"/>
  <c r="V154" i="4"/>
  <c r="R154" i="4"/>
  <c r="AJ153" i="4"/>
  <c r="AH153" i="4"/>
  <c r="AD153" i="4"/>
  <c r="AC153" i="4"/>
  <c r="AB153" i="4"/>
  <c r="AA153" i="4"/>
  <c r="Z153" i="4"/>
  <c r="Y153" i="4"/>
  <c r="U153" i="4"/>
  <c r="T153" i="4"/>
  <c r="Q153" i="4"/>
  <c r="P153" i="4"/>
  <c r="AL152" i="4"/>
  <c r="AK152" i="4" s="1"/>
  <c r="AE152" i="4"/>
  <c r="V152" i="4"/>
  <c r="S152" i="4"/>
  <c r="X151" i="4"/>
  <c r="AE151" i="4" s="1"/>
  <c r="V151" i="4"/>
  <c r="R151" i="4"/>
  <c r="R153" i="4" s="1"/>
  <c r="AJ150" i="4"/>
  <c r="AH150" i="4"/>
  <c r="AD150" i="4"/>
  <c r="AC150" i="4"/>
  <c r="AB150" i="4"/>
  <c r="AA150" i="4"/>
  <c r="Z150" i="4"/>
  <c r="Y150" i="4"/>
  <c r="U150" i="4"/>
  <c r="T150" i="4"/>
  <c r="Q150" i="4"/>
  <c r="P150" i="4"/>
  <c r="AL149" i="4"/>
  <c r="AK149" i="4" s="1"/>
  <c r="AE149" i="4"/>
  <c r="V149" i="4"/>
  <c r="S149" i="4"/>
  <c r="X148" i="4"/>
  <c r="X150" i="4" s="1"/>
  <c r="V148" i="4"/>
  <c r="R148" i="4"/>
  <c r="R150" i="4" s="1"/>
  <c r="AJ147" i="4"/>
  <c r="AH147" i="4"/>
  <c r="AD147" i="4"/>
  <c r="AC147" i="4"/>
  <c r="AB147" i="4"/>
  <c r="AA147" i="4"/>
  <c r="Z147" i="4"/>
  <c r="Y147" i="4"/>
  <c r="U147" i="4"/>
  <c r="T147" i="4"/>
  <c r="Q147" i="4"/>
  <c r="P147" i="4"/>
  <c r="AL146" i="4"/>
  <c r="AK146" i="4" s="1"/>
  <c r="AE146" i="4"/>
  <c r="V146" i="4"/>
  <c r="S146" i="4"/>
  <c r="X145" i="4"/>
  <c r="X147" i="4" s="1"/>
  <c r="V145" i="4"/>
  <c r="R145" i="4"/>
  <c r="R147" i="4" s="1"/>
  <c r="AJ144" i="4"/>
  <c r="AH144" i="4"/>
  <c r="AD144" i="4"/>
  <c r="AC144" i="4"/>
  <c r="AB144" i="4"/>
  <c r="AA144" i="4"/>
  <c r="Z144" i="4"/>
  <c r="Y144" i="4"/>
  <c r="U144" i="4"/>
  <c r="T144" i="4"/>
  <c r="Q144" i="4"/>
  <c r="P144" i="4"/>
  <c r="AL143" i="4"/>
  <c r="AK143" i="4" s="1"/>
  <c r="AE143" i="4"/>
  <c r="V143" i="4"/>
  <c r="S143" i="4"/>
  <c r="X142" i="4"/>
  <c r="X144" i="4" s="1"/>
  <c r="V142" i="4"/>
  <c r="R142" i="4"/>
  <c r="R144" i="4" s="1"/>
  <c r="AJ141" i="4"/>
  <c r="AH141" i="4"/>
  <c r="AD141" i="4"/>
  <c r="AC141" i="4"/>
  <c r="AB141" i="4"/>
  <c r="AA141" i="4"/>
  <c r="Z141" i="4"/>
  <c r="Y141" i="4"/>
  <c r="U141" i="4"/>
  <c r="T141" i="4"/>
  <c r="Q141" i="4"/>
  <c r="P141" i="4"/>
  <c r="AL140" i="4"/>
  <c r="AK140" i="4" s="1"/>
  <c r="AE140" i="4"/>
  <c r="V140" i="4"/>
  <c r="S140" i="4"/>
  <c r="X139" i="4"/>
  <c r="X141" i="4" s="1"/>
  <c r="V139" i="4"/>
  <c r="R139" i="4"/>
  <c r="R141" i="4" s="1"/>
  <c r="AJ138" i="4"/>
  <c r="AH138" i="4"/>
  <c r="AD138" i="4"/>
  <c r="AC138" i="4"/>
  <c r="AB138" i="4"/>
  <c r="AA138" i="4"/>
  <c r="Z138" i="4"/>
  <c r="Y138" i="4"/>
  <c r="U138" i="4"/>
  <c r="T138" i="4"/>
  <c r="Q138" i="4"/>
  <c r="P138" i="4"/>
  <c r="AL137" i="4"/>
  <c r="AK137" i="4" s="1"/>
  <c r="AE137" i="4"/>
  <c r="V137" i="4"/>
  <c r="S137" i="4"/>
  <c r="X136" i="4"/>
  <c r="X138" i="4" s="1"/>
  <c r="V136" i="4"/>
  <c r="R136" i="4"/>
  <c r="AL136" i="4" s="1"/>
  <c r="AJ135" i="4"/>
  <c r="AH135" i="4"/>
  <c r="AD135" i="4"/>
  <c r="AC135" i="4"/>
  <c r="AB135" i="4"/>
  <c r="AA135" i="4"/>
  <c r="Z135" i="4"/>
  <c r="Y135" i="4"/>
  <c r="U135" i="4"/>
  <c r="T135" i="4"/>
  <c r="Q135" i="4"/>
  <c r="P135" i="4"/>
  <c r="AL134" i="4"/>
  <c r="AK134" i="4" s="1"/>
  <c r="AE134" i="4"/>
  <c r="V134" i="4"/>
  <c r="S134" i="4"/>
  <c r="X133" i="4"/>
  <c r="X135" i="4" s="1"/>
  <c r="V133" i="4"/>
  <c r="R133" i="4"/>
  <c r="R135" i="4" s="1"/>
  <c r="AJ132" i="4"/>
  <c r="AH132" i="4"/>
  <c r="AD132" i="4"/>
  <c r="AC132" i="4"/>
  <c r="AB132" i="4"/>
  <c r="AA132" i="4"/>
  <c r="Z132" i="4"/>
  <c r="Y132" i="4"/>
  <c r="U132" i="4"/>
  <c r="T132" i="4"/>
  <c r="Q132" i="4"/>
  <c r="P132" i="4"/>
  <c r="AL131" i="4"/>
  <c r="AK131" i="4" s="1"/>
  <c r="AE131" i="4"/>
  <c r="V131" i="4"/>
  <c r="S131" i="4"/>
  <c r="X130" i="4"/>
  <c r="X132" i="4" s="1"/>
  <c r="V130" i="4"/>
  <c r="R130" i="4"/>
  <c r="R132" i="4" s="1"/>
  <c r="AJ129" i="4"/>
  <c r="AH129" i="4"/>
  <c r="AD129" i="4"/>
  <c r="AC129" i="4"/>
  <c r="AB129" i="4"/>
  <c r="AA129" i="4"/>
  <c r="Z129" i="4"/>
  <c r="Y129" i="4"/>
  <c r="U129" i="4"/>
  <c r="T129" i="4"/>
  <c r="Q129" i="4"/>
  <c r="P129" i="4"/>
  <c r="AL128" i="4"/>
  <c r="AK128" i="4" s="1"/>
  <c r="AE128" i="4"/>
  <c r="V128" i="4"/>
  <c r="S128" i="4"/>
  <c r="X127" i="4"/>
  <c r="V127" i="4"/>
  <c r="R127" i="4"/>
  <c r="AJ126" i="4"/>
  <c r="AH126" i="4"/>
  <c r="AD126" i="4"/>
  <c r="AC126" i="4"/>
  <c r="AB126" i="4"/>
  <c r="AA126" i="4"/>
  <c r="Z126" i="4"/>
  <c r="Y126" i="4"/>
  <c r="U126" i="4"/>
  <c r="T126" i="4"/>
  <c r="Q126" i="4"/>
  <c r="P126" i="4"/>
  <c r="AL125" i="4"/>
  <c r="AK125" i="4" s="1"/>
  <c r="AE125" i="4"/>
  <c r="V125" i="4"/>
  <c r="S125" i="4"/>
  <c r="X124" i="4"/>
  <c r="X126" i="4" s="1"/>
  <c r="V124" i="4"/>
  <c r="R124" i="4"/>
  <c r="AJ123" i="4"/>
  <c r="AH123" i="4"/>
  <c r="AD123" i="4"/>
  <c r="AC123" i="4"/>
  <c r="AB123" i="4"/>
  <c r="AA123" i="4"/>
  <c r="Z123" i="4"/>
  <c r="Y123" i="4"/>
  <c r="U123" i="4"/>
  <c r="T123" i="4"/>
  <c r="Q123" i="4"/>
  <c r="P123" i="4"/>
  <c r="AL122" i="4"/>
  <c r="AK122" i="4" s="1"/>
  <c r="AE122" i="4"/>
  <c r="V122" i="4"/>
  <c r="S122" i="4"/>
  <c r="X121" i="4"/>
  <c r="X123" i="4" s="1"/>
  <c r="V121" i="4"/>
  <c r="R121" i="4"/>
  <c r="R123" i="4" s="1"/>
  <c r="AJ120" i="4"/>
  <c r="AH120" i="4"/>
  <c r="AD120" i="4"/>
  <c r="AC120" i="4"/>
  <c r="AB120" i="4"/>
  <c r="AA120" i="4"/>
  <c r="Z120" i="4"/>
  <c r="Y120" i="4"/>
  <c r="U120" i="4"/>
  <c r="T120" i="4"/>
  <c r="Q120" i="4"/>
  <c r="P120" i="4"/>
  <c r="AL119" i="4"/>
  <c r="AK119" i="4" s="1"/>
  <c r="AE119" i="4"/>
  <c r="V119" i="4"/>
  <c r="S119" i="4"/>
  <c r="X118" i="4"/>
  <c r="AE118" i="4" s="1"/>
  <c r="V118" i="4"/>
  <c r="R118" i="4"/>
  <c r="R120" i="4" s="1"/>
  <c r="AJ117" i="4"/>
  <c r="AH117" i="4"/>
  <c r="AD117" i="4"/>
  <c r="AC117" i="4"/>
  <c r="AB117" i="4"/>
  <c r="AA117" i="4"/>
  <c r="Z117" i="4"/>
  <c r="Y117" i="4"/>
  <c r="U117" i="4"/>
  <c r="T117" i="4"/>
  <c r="Q117" i="4"/>
  <c r="P117" i="4"/>
  <c r="AL116" i="4"/>
  <c r="AK116" i="4" s="1"/>
  <c r="AE116" i="4"/>
  <c r="V116" i="4"/>
  <c r="S116" i="4"/>
  <c r="X115" i="4"/>
  <c r="X117" i="4" s="1"/>
  <c r="V115" i="4"/>
  <c r="R115" i="4"/>
  <c r="R117" i="4" s="1"/>
  <c r="AJ114" i="4"/>
  <c r="AH114" i="4"/>
  <c r="AD114" i="4"/>
  <c r="AC114" i="4"/>
  <c r="AB114" i="4"/>
  <c r="AA114" i="4"/>
  <c r="Z114" i="4"/>
  <c r="Y114" i="4"/>
  <c r="U114" i="4"/>
  <c r="T114" i="4"/>
  <c r="Q114" i="4"/>
  <c r="P114" i="4"/>
  <c r="AL113" i="4"/>
  <c r="AK113" i="4" s="1"/>
  <c r="AE113" i="4"/>
  <c r="V113" i="4"/>
  <c r="S113" i="4"/>
  <c r="X112" i="4"/>
  <c r="X114" i="4" s="1"/>
  <c r="V112" i="4"/>
  <c r="R112" i="4"/>
  <c r="AJ111" i="4"/>
  <c r="AH111" i="4"/>
  <c r="AD111" i="4"/>
  <c r="AC111" i="4"/>
  <c r="AB111" i="4"/>
  <c r="AA111" i="4"/>
  <c r="Z111" i="4"/>
  <c r="Y111" i="4"/>
  <c r="U111" i="4"/>
  <c r="T111" i="4"/>
  <c r="Q111" i="4"/>
  <c r="P111" i="4"/>
  <c r="AL110" i="4"/>
  <c r="AK110" i="4" s="1"/>
  <c r="AE110" i="4"/>
  <c r="V110" i="4"/>
  <c r="S110" i="4"/>
  <c r="X109" i="4"/>
  <c r="AE109" i="4" s="1"/>
  <c r="V109" i="4"/>
  <c r="R109" i="4"/>
  <c r="R111" i="4" s="1"/>
  <c r="AJ108" i="4"/>
  <c r="AH108" i="4"/>
  <c r="AD108" i="4"/>
  <c r="AC108" i="4"/>
  <c r="AB108" i="4"/>
  <c r="AA108" i="4"/>
  <c r="Z108" i="4"/>
  <c r="Y108" i="4"/>
  <c r="U108" i="4"/>
  <c r="T108" i="4"/>
  <c r="Q108" i="4"/>
  <c r="P108" i="4"/>
  <c r="AL107" i="4"/>
  <c r="AK107" i="4" s="1"/>
  <c r="AE107" i="4"/>
  <c r="V107" i="4"/>
  <c r="S107" i="4"/>
  <c r="X106" i="4"/>
  <c r="AE106" i="4" s="1"/>
  <c r="V106" i="4"/>
  <c r="R106" i="4"/>
  <c r="R108" i="4" s="1"/>
  <c r="AJ105" i="4"/>
  <c r="AH105" i="4"/>
  <c r="AD105" i="4"/>
  <c r="AC105" i="4"/>
  <c r="AB105" i="4"/>
  <c r="AA105" i="4"/>
  <c r="Z105" i="4"/>
  <c r="Y105" i="4"/>
  <c r="U105" i="4"/>
  <c r="T105" i="4"/>
  <c r="Q105" i="4"/>
  <c r="P105" i="4"/>
  <c r="AL104" i="4"/>
  <c r="AK104" i="4" s="1"/>
  <c r="AE104" i="4"/>
  <c r="V104" i="4"/>
  <c r="S104" i="4"/>
  <c r="X103" i="4"/>
  <c r="X105" i="4" s="1"/>
  <c r="V103" i="4"/>
  <c r="R103" i="4"/>
  <c r="R105" i="4" s="1"/>
  <c r="AJ102" i="4"/>
  <c r="AH102" i="4"/>
  <c r="AD102" i="4"/>
  <c r="AC102" i="4"/>
  <c r="AB102" i="4"/>
  <c r="AA102" i="4"/>
  <c r="Z102" i="4"/>
  <c r="Y102" i="4"/>
  <c r="U102" i="4"/>
  <c r="T102" i="4"/>
  <c r="Q102" i="4"/>
  <c r="P102" i="4"/>
  <c r="AL101" i="4"/>
  <c r="AK101" i="4" s="1"/>
  <c r="AE101" i="4"/>
  <c r="V101" i="4"/>
  <c r="S101" i="4"/>
  <c r="X100" i="4"/>
  <c r="AE100" i="4" s="1"/>
  <c r="V100" i="4"/>
  <c r="R100" i="4"/>
  <c r="R102" i="4" s="1"/>
  <c r="AJ99" i="4"/>
  <c r="AH99" i="4"/>
  <c r="AD99" i="4"/>
  <c r="AC99" i="4"/>
  <c r="AB99" i="4"/>
  <c r="AA99" i="4"/>
  <c r="Z99" i="4"/>
  <c r="Y99" i="4"/>
  <c r="U99" i="4"/>
  <c r="T99" i="4"/>
  <c r="Q99" i="4"/>
  <c r="P99" i="4"/>
  <c r="AL98" i="4"/>
  <c r="AK98" i="4" s="1"/>
  <c r="AE98" i="4"/>
  <c r="V98" i="4"/>
  <c r="S98" i="4"/>
  <c r="X97" i="4"/>
  <c r="X99" i="4" s="1"/>
  <c r="V97" i="4"/>
  <c r="R97" i="4"/>
  <c r="R99" i="4" s="1"/>
  <c r="AJ96" i="4"/>
  <c r="AH96" i="4"/>
  <c r="AD96" i="4"/>
  <c r="AC96" i="4"/>
  <c r="AB96" i="4"/>
  <c r="AA96" i="4"/>
  <c r="Z96" i="4"/>
  <c r="Y96" i="4"/>
  <c r="U96" i="4"/>
  <c r="T96" i="4"/>
  <c r="Q96" i="4"/>
  <c r="P96" i="4"/>
  <c r="AL95" i="4"/>
  <c r="AK95" i="4" s="1"/>
  <c r="AE95" i="4"/>
  <c r="V95" i="4"/>
  <c r="S95" i="4"/>
  <c r="X94" i="4"/>
  <c r="X96" i="4" s="1"/>
  <c r="V94" i="4"/>
  <c r="R94" i="4"/>
  <c r="R96" i="4" s="1"/>
  <c r="AJ93" i="4"/>
  <c r="AH93" i="4"/>
  <c r="AD93" i="4"/>
  <c r="AC93" i="4"/>
  <c r="AB93" i="4"/>
  <c r="AA93" i="4"/>
  <c r="Z93" i="4"/>
  <c r="Y93" i="4"/>
  <c r="U93" i="4"/>
  <c r="T93" i="4"/>
  <c r="Q93" i="4"/>
  <c r="P93" i="4"/>
  <c r="AL92" i="4"/>
  <c r="AK92" i="4" s="1"/>
  <c r="AE92" i="4"/>
  <c r="V92" i="4"/>
  <c r="S92" i="4"/>
  <c r="X91" i="4"/>
  <c r="X93" i="4" s="1"/>
  <c r="V91" i="4"/>
  <c r="R91" i="4"/>
  <c r="AJ90" i="4"/>
  <c r="AH90" i="4"/>
  <c r="AD90" i="4"/>
  <c r="AC90" i="4"/>
  <c r="AB90" i="4"/>
  <c r="AA90" i="4"/>
  <c r="Z90" i="4"/>
  <c r="Y90" i="4"/>
  <c r="U90" i="4"/>
  <c r="T90" i="4"/>
  <c r="Q90" i="4"/>
  <c r="P90" i="4"/>
  <c r="AL89" i="4"/>
  <c r="AK89" i="4" s="1"/>
  <c r="AE89" i="4"/>
  <c r="V89" i="4"/>
  <c r="S89" i="4"/>
  <c r="X88" i="4"/>
  <c r="X90" i="4" s="1"/>
  <c r="V88" i="4"/>
  <c r="R88" i="4"/>
  <c r="AJ87" i="4"/>
  <c r="AH87" i="4"/>
  <c r="AD87" i="4"/>
  <c r="AC87" i="4"/>
  <c r="AB87" i="4"/>
  <c r="AA87" i="4"/>
  <c r="Z87" i="4"/>
  <c r="Y87" i="4"/>
  <c r="U87" i="4"/>
  <c r="T87" i="4"/>
  <c r="Q87" i="4"/>
  <c r="P87" i="4"/>
  <c r="AL86" i="4"/>
  <c r="AK86" i="4" s="1"/>
  <c r="AE86" i="4"/>
  <c r="V86" i="4"/>
  <c r="S86" i="4"/>
  <c r="X85" i="4"/>
  <c r="X87" i="4" s="1"/>
  <c r="V85" i="4"/>
  <c r="R85" i="4"/>
  <c r="R87" i="4" s="1"/>
  <c r="AJ84" i="4"/>
  <c r="AH84" i="4"/>
  <c r="AD84" i="4"/>
  <c r="AC84" i="4"/>
  <c r="AB84" i="4"/>
  <c r="AA84" i="4"/>
  <c r="Z84" i="4"/>
  <c r="Y84" i="4"/>
  <c r="U84" i="4"/>
  <c r="T84" i="4"/>
  <c r="Q84" i="4"/>
  <c r="P84" i="4"/>
  <c r="AL83" i="4"/>
  <c r="AK83" i="4" s="1"/>
  <c r="AE83" i="4"/>
  <c r="V83" i="4"/>
  <c r="S83" i="4"/>
  <c r="X82" i="4"/>
  <c r="X84" i="4" s="1"/>
  <c r="V82" i="4"/>
  <c r="R82" i="4"/>
  <c r="AL82" i="4" s="1"/>
  <c r="AJ81" i="4"/>
  <c r="AH81" i="4"/>
  <c r="AD81" i="4"/>
  <c r="AC81" i="4"/>
  <c r="AB81" i="4"/>
  <c r="AA81" i="4"/>
  <c r="Z81" i="4"/>
  <c r="Y81" i="4"/>
  <c r="U81" i="4"/>
  <c r="T81" i="4"/>
  <c r="Q81" i="4"/>
  <c r="P81" i="4"/>
  <c r="AL80" i="4"/>
  <c r="AK80" i="4" s="1"/>
  <c r="AE80" i="4"/>
  <c r="V80" i="4"/>
  <c r="S80" i="4"/>
  <c r="X79" i="4"/>
  <c r="X81" i="4" s="1"/>
  <c r="V79" i="4"/>
  <c r="R79" i="4"/>
  <c r="AJ78" i="4"/>
  <c r="AH78" i="4"/>
  <c r="AD78" i="4"/>
  <c r="AC78" i="4"/>
  <c r="AB78" i="4"/>
  <c r="AA78" i="4"/>
  <c r="Z78" i="4"/>
  <c r="Y78" i="4"/>
  <c r="U78" i="4"/>
  <c r="T78" i="4"/>
  <c r="Q78" i="4"/>
  <c r="P78" i="4"/>
  <c r="AL77" i="4"/>
  <c r="AK77" i="4" s="1"/>
  <c r="AE77" i="4"/>
  <c r="V77" i="4"/>
  <c r="S77" i="4"/>
  <c r="X76" i="4"/>
  <c r="X78" i="4" s="1"/>
  <c r="V76" i="4"/>
  <c r="R76" i="4"/>
  <c r="R78" i="4" s="1"/>
  <c r="AJ75" i="4"/>
  <c r="AH75" i="4"/>
  <c r="AD75" i="4"/>
  <c r="AC75" i="4"/>
  <c r="AB75" i="4"/>
  <c r="AA75" i="4"/>
  <c r="Z75" i="4"/>
  <c r="Y75" i="4"/>
  <c r="U75" i="4"/>
  <c r="T75" i="4"/>
  <c r="Q75" i="4"/>
  <c r="P75" i="4"/>
  <c r="AL74" i="4"/>
  <c r="AK74" i="4" s="1"/>
  <c r="AE74" i="4"/>
  <c r="V74" i="4"/>
  <c r="S74" i="4"/>
  <c r="X73" i="4"/>
  <c r="X75" i="4" s="1"/>
  <c r="V73" i="4"/>
  <c r="R73" i="4"/>
  <c r="R75" i="4" s="1"/>
  <c r="AJ72" i="4"/>
  <c r="AH72" i="4"/>
  <c r="AD72" i="4"/>
  <c r="AC72" i="4"/>
  <c r="AB72" i="4"/>
  <c r="AA72" i="4"/>
  <c r="Z72" i="4"/>
  <c r="Y72" i="4"/>
  <c r="U72" i="4"/>
  <c r="T72" i="4"/>
  <c r="Q72" i="4"/>
  <c r="P72" i="4"/>
  <c r="AL71" i="4"/>
  <c r="AK71" i="4" s="1"/>
  <c r="AE71" i="4"/>
  <c r="V71" i="4"/>
  <c r="S71" i="4"/>
  <c r="X70" i="4"/>
  <c r="X72" i="4" s="1"/>
  <c r="V70" i="4"/>
  <c r="R70" i="4"/>
  <c r="R72" i="4" s="1"/>
  <c r="AJ69" i="4"/>
  <c r="AH69" i="4"/>
  <c r="AD69" i="4"/>
  <c r="AC69" i="4"/>
  <c r="AB69" i="4"/>
  <c r="AA69" i="4"/>
  <c r="Z69" i="4"/>
  <c r="Y69" i="4"/>
  <c r="U69" i="4"/>
  <c r="T69" i="4"/>
  <c r="Q69" i="4"/>
  <c r="P69" i="4"/>
  <c r="AL68" i="4"/>
  <c r="AK68" i="4" s="1"/>
  <c r="AE68" i="4"/>
  <c r="V68" i="4"/>
  <c r="S68" i="4"/>
  <c r="X67" i="4"/>
  <c r="AE67" i="4" s="1"/>
  <c r="V67" i="4"/>
  <c r="R67" i="4"/>
  <c r="R69" i="4" s="1"/>
  <c r="AJ66" i="4"/>
  <c r="AH66" i="4"/>
  <c r="AD66" i="4"/>
  <c r="AC66" i="4"/>
  <c r="AB66" i="4"/>
  <c r="AA66" i="4"/>
  <c r="Z66" i="4"/>
  <c r="Y66" i="4"/>
  <c r="U66" i="4"/>
  <c r="T66" i="4"/>
  <c r="Q66" i="4"/>
  <c r="P66" i="4"/>
  <c r="AL65" i="4"/>
  <c r="AK65" i="4" s="1"/>
  <c r="AE65" i="4"/>
  <c r="V65" i="4"/>
  <c r="S65" i="4"/>
  <c r="X64" i="4"/>
  <c r="AE64" i="4" s="1"/>
  <c r="V64" i="4"/>
  <c r="R64" i="4"/>
  <c r="R66" i="4" s="1"/>
  <c r="AJ63" i="4"/>
  <c r="AH63" i="4"/>
  <c r="AD63" i="4"/>
  <c r="AC63" i="4"/>
  <c r="AB63" i="4"/>
  <c r="AA63" i="4"/>
  <c r="Z63" i="4"/>
  <c r="Y63" i="4"/>
  <c r="U63" i="4"/>
  <c r="T63" i="4"/>
  <c r="Q63" i="4"/>
  <c r="P63" i="4"/>
  <c r="AL62" i="4"/>
  <c r="AK62" i="4" s="1"/>
  <c r="AE62" i="4"/>
  <c r="V62" i="4"/>
  <c r="S62" i="4"/>
  <c r="X61" i="4"/>
  <c r="AE61" i="4" s="1"/>
  <c r="V61" i="4"/>
  <c r="R61" i="4"/>
  <c r="R63" i="4" s="1"/>
  <c r="AJ60" i="4"/>
  <c r="AH60" i="4"/>
  <c r="AD60" i="4"/>
  <c r="AC60" i="4"/>
  <c r="AB60" i="4"/>
  <c r="AA60" i="4"/>
  <c r="Z60" i="4"/>
  <c r="Y60" i="4"/>
  <c r="U60" i="4"/>
  <c r="T60" i="4"/>
  <c r="Q60" i="4"/>
  <c r="P60" i="4"/>
  <c r="AL59" i="4"/>
  <c r="AK59" i="4" s="1"/>
  <c r="AE59" i="4"/>
  <c r="V59" i="4"/>
  <c r="S59" i="4"/>
  <c r="X58" i="4"/>
  <c r="AE58" i="4" s="1"/>
  <c r="V58" i="4"/>
  <c r="R58" i="4"/>
  <c r="R60" i="4" s="1"/>
  <c r="AJ57" i="4"/>
  <c r="AH57" i="4"/>
  <c r="AD57" i="4"/>
  <c r="AC57" i="4"/>
  <c r="AB57" i="4"/>
  <c r="AA57" i="4"/>
  <c r="Z57" i="4"/>
  <c r="Y57" i="4"/>
  <c r="U57" i="4"/>
  <c r="T57" i="4"/>
  <c r="Q57" i="4"/>
  <c r="P57" i="4"/>
  <c r="AL56" i="4"/>
  <c r="AK56" i="4" s="1"/>
  <c r="AE56" i="4"/>
  <c r="V56" i="4"/>
  <c r="S56" i="4"/>
  <c r="X55" i="4"/>
  <c r="X57" i="4" s="1"/>
  <c r="V55" i="4"/>
  <c r="R55" i="4"/>
  <c r="R57" i="4" s="1"/>
  <c r="AJ54" i="4"/>
  <c r="AH54" i="4"/>
  <c r="AD54" i="4"/>
  <c r="AC54" i="4"/>
  <c r="AB54" i="4"/>
  <c r="AA54" i="4"/>
  <c r="Z54" i="4"/>
  <c r="Y54" i="4"/>
  <c r="U54" i="4"/>
  <c r="T54" i="4"/>
  <c r="Q54" i="4"/>
  <c r="P54" i="4"/>
  <c r="AL53" i="4"/>
  <c r="AK53" i="4" s="1"/>
  <c r="AE53" i="4"/>
  <c r="V53" i="4"/>
  <c r="S53" i="4"/>
  <c r="X52" i="4"/>
  <c r="AE52" i="4" s="1"/>
  <c r="V52" i="4"/>
  <c r="R52" i="4"/>
  <c r="R54" i="4" s="1"/>
  <c r="AJ51" i="4"/>
  <c r="AH51" i="4"/>
  <c r="AD51" i="4"/>
  <c r="AC51" i="4"/>
  <c r="AB51" i="4"/>
  <c r="AA51" i="4"/>
  <c r="Z51" i="4"/>
  <c r="Y51" i="4"/>
  <c r="U51" i="4"/>
  <c r="T51" i="4"/>
  <c r="Q51" i="4"/>
  <c r="P51" i="4"/>
  <c r="AL50" i="4"/>
  <c r="AK50" i="4" s="1"/>
  <c r="AE50" i="4"/>
  <c r="V50" i="4"/>
  <c r="S50" i="4"/>
  <c r="X49" i="4"/>
  <c r="V49" i="4"/>
  <c r="R49" i="4"/>
  <c r="AL49" i="4" s="1"/>
  <c r="AJ48" i="4"/>
  <c r="AH48" i="4"/>
  <c r="AD48" i="4"/>
  <c r="AC48" i="4"/>
  <c r="AB48" i="4"/>
  <c r="AA48" i="4"/>
  <c r="Z48" i="4"/>
  <c r="Y48" i="4"/>
  <c r="U48" i="4"/>
  <c r="T48" i="4"/>
  <c r="Q48" i="4"/>
  <c r="P48" i="4"/>
  <c r="AL47" i="4"/>
  <c r="AK47" i="4" s="1"/>
  <c r="AE47" i="4"/>
  <c r="V47" i="4"/>
  <c r="S47" i="4"/>
  <c r="X46" i="4"/>
  <c r="X48" i="4" s="1"/>
  <c r="V46" i="4"/>
  <c r="R46" i="4"/>
  <c r="R48" i="4" s="1"/>
  <c r="AJ45" i="4"/>
  <c r="AH45" i="4"/>
  <c r="AD45" i="4"/>
  <c r="AC45" i="4"/>
  <c r="AB45" i="4"/>
  <c r="AA45" i="4"/>
  <c r="Z45" i="4"/>
  <c r="Y45" i="4"/>
  <c r="U45" i="4"/>
  <c r="T45" i="4"/>
  <c r="Q45" i="4"/>
  <c r="P45" i="4"/>
  <c r="AL44" i="4"/>
  <c r="AK44" i="4" s="1"/>
  <c r="AE44" i="4"/>
  <c r="V44" i="4"/>
  <c r="S44" i="4"/>
  <c r="X43" i="4"/>
  <c r="X45" i="4" s="1"/>
  <c r="V43" i="4"/>
  <c r="R43" i="4"/>
  <c r="R45" i="4" s="1"/>
  <c r="AJ42" i="4"/>
  <c r="AH42" i="4"/>
  <c r="AD42" i="4"/>
  <c r="AC42" i="4"/>
  <c r="AB42" i="4"/>
  <c r="AA42" i="4"/>
  <c r="Z42" i="4"/>
  <c r="Y42" i="4"/>
  <c r="U42" i="4"/>
  <c r="T42" i="4"/>
  <c r="Q42" i="4"/>
  <c r="P42" i="4"/>
  <c r="AL41" i="4"/>
  <c r="AK41" i="4" s="1"/>
  <c r="AE41" i="4"/>
  <c r="V41" i="4"/>
  <c r="S41" i="4"/>
  <c r="X40" i="4"/>
  <c r="X42" i="4" s="1"/>
  <c r="V40" i="4"/>
  <c r="R40" i="4"/>
  <c r="R42" i="4" s="1"/>
  <c r="AJ39" i="4"/>
  <c r="AH39" i="4"/>
  <c r="AD39" i="4"/>
  <c r="AC39" i="4"/>
  <c r="AB39" i="4"/>
  <c r="AA39" i="4"/>
  <c r="Z39" i="4"/>
  <c r="Y39" i="4"/>
  <c r="U39" i="4"/>
  <c r="T39" i="4"/>
  <c r="Q39" i="4"/>
  <c r="P39" i="4"/>
  <c r="AL38" i="4"/>
  <c r="AK38" i="4" s="1"/>
  <c r="AE38" i="4"/>
  <c r="V38" i="4"/>
  <c r="S38" i="4"/>
  <c r="X37" i="4"/>
  <c r="X39" i="4" s="1"/>
  <c r="V37" i="4"/>
  <c r="R37" i="4"/>
  <c r="R39" i="4" s="1"/>
  <c r="AJ36" i="4"/>
  <c r="AH36" i="4"/>
  <c r="AD36" i="4"/>
  <c r="AC36" i="4"/>
  <c r="AB36" i="4"/>
  <c r="AA36" i="4"/>
  <c r="Z36" i="4"/>
  <c r="Y36" i="4"/>
  <c r="U36" i="4"/>
  <c r="T36" i="4"/>
  <c r="Q36" i="4"/>
  <c r="P36" i="4"/>
  <c r="AL35" i="4"/>
  <c r="AK35" i="4" s="1"/>
  <c r="AE35" i="4"/>
  <c r="V35" i="4"/>
  <c r="S35" i="4"/>
  <c r="X34" i="4"/>
  <c r="X36" i="4" s="1"/>
  <c r="V34" i="4"/>
  <c r="R34" i="4"/>
  <c r="AL34" i="4" s="1"/>
  <c r="AJ33" i="4"/>
  <c r="AH33" i="4"/>
  <c r="AD33" i="4"/>
  <c r="AC33" i="4"/>
  <c r="AB33" i="4"/>
  <c r="AA33" i="4"/>
  <c r="Z33" i="4"/>
  <c r="Y33" i="4"/>
  <c r="U33" i="4"/>
  <c r="T33" i="4"/>
  <c r="Q33" i="4"/>
  <c r="P33" i="4"/>
  <c r="AL32" i="4"/>
  <c r="AK32" i="4" s="1"/>
  <c r="AE32" i="4"/>
  <c r="V32" i="4"/>
  <c r="S32" i="4"/>
  <c r="X31" i="4"/>
  <c r="X33" i="4" s="1"/>
  <c r="V31" i="4"/>
  <c r="R31" i="4"/>
  <c r="R33" i="4" s="1"/>
  <c r="AJ30" i="4"/>
  <c r="AH30" i="4"/>
  <c r="AD30" i="4"/>
  <c r="AC30" i="4"/>
  <c r="AB30" i="4"/>
  <c r="AA30" i="4"/>
  <c r="Z30" i="4"/>
  <c r="Y30" i="4"/>
  <c r="U30" i="4"/>
  <c r="T30" i="4"/>
  <c r="Q30" i="4"/>
  <c r="P30" i="4"/>
  <c r="AL29" i="4"/>
  <c r="AK29" i="4" s="1"/>
  <c r="AE29" i="4"/>
  <c r="V29" i="4"/>
  <c r="S29" i="4"/>
  <c r="X28" i="4"/>
  <c r="X30" i="4" s="1"/>
  <c r="V28" i="4"/>
  <c r="R28" i="4"/>
  <c r="R30" i="4" s="1"/>
  <c r="AJ27" i="4"/>
  <c r="AH27" i="4"/>
  <c r="AD27" i="4"/>
  <c r="AC27" i="4"/>
  <c r="AB27" i="4"/>
  <c r="AA27" i="4"/>
  <c r="Z27" i="4"/>
  <c r="Y27" i="4"/>
  <c r="U27" i="4"/>
  <c r="T27" i="4"/>
  <c r="Q27" i="4"/>
  <c r="P27" i="4"/>
  <c r="AL26" i="4"/>
  <c r="AK26" i="4" s="1"/>
  <c r="AE26" i="4"/>
  <c r="V26" i="4"/>
  <c r="S26" i="4"/>
  <c r="X25" i="4"/>
  <c r="X27" i="4" s="1"/>
  <c r="V25" i="4"/>
  <c r="R25" i="4"/>
  <c r="R27" i="4" s="1"/>
  <c r="AJ24" i="4"/>
  <c r="AH24" i="4"/>
  <c r="AD24" i="4"/>
  <c r="AC24" i="4"/>
  <c r="AB24" i="4"/>
  <c r="AA24" i="4"/>
  <c r="Z24" i="4"/>
  <c r="Y24" i="4"/>
  <c r="U24" i="4"/>
  <c r="T24" i="4"/>
  <c r="Q24" i="4"/>
  <c r="P24" i="4"/>
  <c r="AL23" i="4"/>
  <c r="AK23" i="4" s="1"/>
  <c r="AE23" i="4"/>
  <c r="V23" i="4"/>
  <c r="S23" i="4"/>
  <c r="X22" i="4"/>
  <c r="X24" i="4" s="1"/>
  <c r="V22" i="4"/>
  <c r="R22" i="4"/>
  <c r="R24" i="4" s="1"/>
  <c r="AJ21" i="4"/>
  <c r="AH21" i="4"/>
  <c r="AD21" i="4"/>
  <c r="AC21" i="4"/>
  <c r="AB21" i="4"/>
  <c r="AA21" i="4"/>
  <c r="Z21" i="4"/>
  <c r="Y21" i="4"/>
  <c r="U21" i="4"/>
  <c r="T21" i="4"/>
  <c r="Q21" i="4"/>
  <c r="P21" i="4"/>
  <c r="AL20" i="4"/>
  <c r="AK20" i="4" s="1"/>
  <c r="AE20" i="4"/>
  <c r="V20" i="4"/>
  <c r="S20" i="4"/>
  <c r="X19" i="4"/>
  <c r="X21" i="4" s="1"/>
  <c r="V19" i="4"/>
  <c r="R19" i="4"/>
  <c r="R21" i="4" s="1"/>
  <c r="AJ18" i="4"/>
  <c r="AH18" i="4"/>
  <c r="AD18" i="4"/>
  <c r="AC18" i="4"/>
  <c r="AB18" i="4"/>
  <c r="AA18" i="4"/>
  <c r="Z18" i="4"/>
  <c r="Y18" i="4"/>
  <c r="U18" i="4"/>
  <c r="T18" i="4"/>
  <c r="Q18" i="4"/>
  <c r="P18" i="4"/>
  <c r="AL17" i="4"/>
  <c r="AK17" i="4" s="1"/>
  <c r="AE17" i="4"/>
  <c r="V17" i="4"/>
  <c r="S17" i="4"/>
  <c r="X16" i="4"/>
  <c r="X18" i="4" s="1"/>
  <c r="V16" i="4"/>
  <c r="R16" i="4"/>
  <c r="AL16" i="4" s="1"/>
  <c r="AJ15" i="4"/>
  <c r="AH15" i="4"/>
  <c r="AD15" i="4"/>
  <c r="AC15" i="4"/>
  <c r="AB15" i="4"/>
  <c r="AA15" i="4"/>
  <c r="Z15" i="4"/>
  <c r="Y15" i="4"/>
  <c r="U15" i="4"/>
  <c r="T15" i="4"/>
  <c r="Q15" i="4"/>
  <c r="P15" i="4"/>
  <c r="AL14" i="4"/>
  <c r="AK14" i="4" s="1"/>
  <c r="AE14" i="4"/>
  <c r="V14" i="4"/>
  <c r="S14" i="4"/>
  <c r="X13" i="4"/>
  <c r="X15" i="4" s="1"/>
  <c r="V13" i="4"/>
  <c r="R13" i="4"/>
  <c r="R15" i="4" s="1"/>
  <c r="AJ12" i="4"/>
  <c r="AH12" i="4"/>
  <c r="AD12" i="4"/>
  <c r="AC12" i="4"/>
  <c r="AB12" i="4"/>
  <c r="AA12" i="4"/>
  <c r="Z12" i="4"/>
  <c r="Y12" i="4"/>
  <c r="U12" i="4"/>
  <c r="T12" i="4"/>
  <c r="Q12" i="4"/>
  <c r="P12" i="4"/>
  <c r="AL11" i="4"/>
  <c r="AK11" i="4" s="1"/>
  <c r="AE11" i="4"/>
  <c r="V11" i="4"/>
  <c r="S11" i="4"/>
  <c r="X10" i="4"/>
  <c r="X12" i="4" s="1"/>
  <c r="V10" i="4"/>
  <c r="R10" i="4"/>
  <c r="AJ9" i="4"/>
  <c r="AH9" i="4"/>
  <c r="AD9" i="4"/>
  <c r="AC9" i="4"/>
  <c r="AB9" i="4"/>
  <c r="AA9" i="4"/>
  <c r="Z9" i="4"/>
  <c r="Y9" i="4"/>
  <c r="U9" i="4"/>
  <c r="T9" i="4"/>
  <c r="Q9" i="4"/>
  <c r="P9" i="4"/>
  <c r="AL8" i="4"/>
  <c r="AK8" i="4" s="1"/>
  <c r="AE8" i="4"/>
  <c r="V8" i="4"/>
  <c r="S8" i="4"/>
  <c r="X7" i="4"/>
  <c r="AE7" i="4" s="1"/>
  <c r="V7" i="4"/>
  <c r="R7" i="4"/>
  <c r="CD340" i="2"/>
  <c r="BN340" i="2"/>
  <c r="AY340" i="2"/>
  <c r="AJ340" i="2"/>
  <c r="AP340" i="2" s="1"/>
  <c r="C340" i="2"/>
  <c r="H340" i="2"/>
  <c r="CF340" i="2"/>
  <c r="CE340" i="2"/>
  <c r="B340" i="2"/>
  <c r="A340" i="2"/>
  <c r="CE339" i="2"/>
  <c r="CD339" i="2"/>
  <c r="BN339" i="2"/>
  <c r="AY339" i="2"/>
  <c r="AJ339" i="2"/>
  <c r="AP339" i="2" s="1"/>
  <c r="BM339" i="2"/>
  <c r="C339" i="2"/>
  <c r="H339" i="2"/>
  <c r="CF339" i="2"/>
  <c r="B339" i="2"/>
  <c r="A339" i="2"/>
  <c r="CE338" i="2"/>
  <c r="CD338" i="2"/>
  <c r="BN338" i="2"/>
  <c r="BL338" i="2"/>
  <c r="AY338" i="2"/>
  <c r="AJ338" i="2"/>
  <c r="AP338" i="2" s="1"/>
  <c r="BM338" i="2"/>
  <c r="C338" i="2"/>
  <c r="H338" i="2"/>
  <c r="CF338" i="2"/>
  <c r="B338" i="2"/>
  <c r="A338" i="2"/>
  <c r="CE337" i="2"/>
  <c r="CD337" i="2"/>
  <c r="BN337" i="2"/>
  <c r="AY337" i="2"/>
  <c r="AJ337" i="2"/>
  <c r="AP337" i="2" s="1"/>
  <c r="BM337" i="2"/>
  <c r="C337" i="2"/>
  <c r="H337" i="2"/>
  <c r="CF337" i="2"/>
  <c r="B337" i="2"/>
  <c r="A337" i="2"/>
  <c r="CE336" i="2"/>
  <c r="CD336" i="2"/>
  <c r="BN336" i="2"/>
  <c r="BL336" i="2"/>
  <c r="AY336" i="2"/>
  <c r="AJ336" i="2"/>
  <c r="AP336" i="2" s="1"/>
  <c r="BM336" i="2"/>
  <c r="C336" i="2"/>
  <c r="H336" i="2"/>
  <c r="CF336" i="2"/>
  <c r="B336" i="2"/>
  <c r="A336" i="2"/>
  <c r="CE335" i="2"/>
  <c r="CD335" i="2"/>
  <c r="BN335" i="2"/>
  <c r="BL335" i="2"/>
  <c r="AY335" i="2"/>
  <c r="AJ335" i="2"/>
  <c r="AP335" i="2" s="1"/>
  <c r="BM335" i="2"/>
  <c r="C335" i="2"/>
  <c r="H335" i="2"/>
  <c r="CF335" i="2"/>
  <c r="B335" i="2"/>
  <c r="A335" i="2"/>
  <c r="CE334" i="2"/>
  <c r="CD334" i="2"/>
  <c r="BN334" i="2"/>
  <c r="BL334" i="2"/>
  <c r="AY334" i="2"/>
  <c r="AJ334" i="2"/>
  <c r="AP334" i="2" s="1"/>
  <c r="AV334" i="2" s="1"/>
  <c r="BM334" i="2"/>
  <c r="H334" i="2"/>
  <c r="CF334" i="2"/>
  <c r="A334" i="2"/>
  <c r="CE333" i="2"/>
  <c r="CD333" i="2"/>
  <c r="BN333" i="2"/>
  <c r="BL333" i="2"/>
  <c r="AY333" i="2"/>
  <c r="AJ333" i="2"/>
  <c r="AP333" i="2" s="1"/>
  <c r="AV333" i="2" s="1"/>
  <c r="BM333" i="2"/>
  <c r="C333" i="2"/>
  <c r="H333" i="2"/>
  <c r="CF333" i="2"/>
  <c r="A333" i="2"/>
  <c r="CE332" i="2"/>
  <c r="CD332" i="2"/>
  <c r="BN332" i="2"/>
  <c r="BL332" i="2"/>
  <c r="AY332" i="2"/>
  <c r="AJ332" i="2"/>
  <c r="AP332" i="2" s="1"/>
  <c r="AV332" i="2" s="1"/>
  <c r="BM332" i="2"/>
  <c r="C332" i="2"/>
  <c r="H332" i="2"/>
  <c r="CF332" i="2"/>
  <c r="A332" i="2"/>
  <c r="CD331" i="2"/>
  <c r="BN331" i="2"/>
  <c r="AY331" i="2"/>
  <c r="AJ331" i="2"/>
  <c r="AP331" i="2" s="1"/>
  <c r="BM331" i="2"/>
  <c r="C331" i="2"/>
  <c r="H331" i="2"/>
  <c r="CF331" i="2"/>
  <c r="CE331" i="2"/>
  <c r="A331" i="2"/>
  <c r="CD330" i="2"/>
  <c r="BN330" i="2"/>
  <c r="AY330" i="2"/>
  <c r="BM330" i="2"/>
  <c r="C330" i="2"/>
  <c r="H330" i="2"/>
  <c r="CF330" i="2"/>
  <c r="CE330" i="2"/>
  <c r="A330" i="2"/>
  <c r="CD329" i="2"/>
  <c r="BN329" i="2"/>
  <c r="AY329" i="2"/>
  <c r="BM329" i="2"/>
  <c r="C329" i="2"/>
  <c r="H329" i="2"/>
  <c r="CF329" i="2"/>
  <c r="CE329" i="2"/>
  <c r="A329" i="2"/>
  <c r="CD328" i="2"/>
  <c r="BN328" i="2"/>
  <c r="AY328" i="2"/>
  <c r="BM328" i="2"/>
  <c r="C328" i="2"/>
  <c r="H328" i="2"/>
  <c r="CF328" i="2"/>
  <c r="CE328" i="2"/>
  <c r="A328" i="2"/>
  <c r="CF327" i="2"/>
  <c r="CD327" i="2"/>
  <c r="BN327" i="2"/>
  <c r="AY327" i="2"/>
  <c r="AJ327" i="2"/>
  <c r="AP327" i="2" s="1"/>
  <c r="CG327" i="2"/>
  <c r="H327" i="2"/>
  <c r="CE327" i="2"/>
  <c r="C327" i="2"/>
  <c r="B327" i="2"/>
  <c r="A327" i="2"/>
  <c r="CD326" i="2"/>
  <c r="BN326" i="2"/>
  <c r="AY326" i="2"/>
  <c r="AJ326" i="2"/>
  <c r="AP326" i="2" s="1"/>
  <c r="CG326" i="2"/>
  <c r="H326" i="2"/>
  <c r="CF326" i="2"/>
  <c r="CE326" i="2"/>
  <c r="C326" i="2"/>
  <c r="B326" i="2"/>
  <c r="A326" i="2"/>
  <c r="CD325" i="2"/>
  <c r="BN325" i="2"/>
  <c r="AY325" i="2"/>
  <c r="AJ325" i="2"/>
  <c r="AP325" i="2" s="1"/>
  <c r="CG325" i="2"/>
  <c r="H325" i="2"/>
  <c r="CF325" i="2"/>
  <c r="CE325" i="2"/>
  <c r="C325" i="2"/>
  <c r="B325" i="2"/>
  <c r="A325" i="2"/>
  <c r="CD324" i="2"/>
  <c r="BN324" i="2"/>
  <c r="AY324" i="2"/>
  <c r="AJ324" i="2"/>
  <c r="AP324" i="2" s="1"/>
  <c r="CG324" i="2"/>
  <c r="H324" i="2"/>
  <c r="CF324" i="2"/>
  <c r="CE324" i="2"/>
  <c r="B324" i="2"/>
  <c r="A324" i="2"/>
  <c r="CD323" i="2"/>
  <c r="BN323" i="2"/>
  <c r="AY323" i="2"/>
  <c r="AJ323" i="2"/>
  <c r="AP323" i="2" s="1"/>
  <c r="CG323" i="2"/>
  <c r="H323" i="2"/>
  <c r="CF323" i="2"/>
  <c r="CE323" i="2"/>
  <c r="B323" i="2"/>
  <c r="A323" i="2"/>
  <c r="CD322" i="2"/>
  <c r="BN322" i="2"/>
  <c r="AY322" i="2"/>
  <c r="AJ322" i="2"/>
  <c r="AP322" i="2" s="1"/>
  <c r="CG322" i="2"/>
  <c r="H322" i="2"/>
  <c r="CF322" i="2"/>
  <c r="CE322" i="2"/>
  <c r="B322" i="2"/>
  <c r="A322" i="2"/>
  <c r="CE321" i="2"/>
  <c r="CD321" i="2"/>
  <c r="BN321" i="2"/>
  <c r="AY321" i="2"/>
  <c r="AJ321" i="2"/>
  <c r="AP321" i="2" s="1"/>
  <c r="CG321" i="2"/>
  <c r="H321" i="2"/>
  <c r="CF321" i="2"/>
  <c r="B321" i="2"/>
  <c r="A321" i="2"/>
  <c r="CE320" i="2"/>
  <c r="CD320" i="2"/>
  <c r="BN320" i="2"/>
  <c r="BL320" i="2"/>
  <c r="AY320" i="2"/>
  <c r="AJ320" i="2"/>
  <c r="AP320" i="2" s="1"/>
  <c r="BM320" i="2"/>
  <c r="CG320" i="2"/>
  <c r="H320" i="2"/>
  <c r="CF320" i="2"/>
  <c r="B320" i="2"/>
  <c r="A320" i="2"/>
  <c r="CE319" i="2"/>
  <c r="CD319" i="2"/>
  <c r="BN319" i="2"/>
  <c r="BL319" i="2"/>
  <c r="AY319" i="2"/>
  <c r="AJ319" i="2"/>
  <c r="AP319" i="2" s="1"/>
  <c r="AV319" i="2" s="1"/>
  <c r="BM319" i="2"/>
  <c r="H319" i="2"/>
  <c r="CF319" i="2"/>
  <c r="A319" i="2"/>
  <c r="CD318" i="2"/>
  <c r="BN318" i="2"/>
  <c r="BL318" i="2"/>
  <c r="AY318" i="2"/>
  <c r="BM318" i="2"/>
  <c r="C318" i="2"/>
  <c r="H318" i="2"/>
  <c r="CF318" i="2"/>
  <c r="A318" i="2"/>
  <c r="CD317" i="2"/>
  <c r="BN317" i="2"/>
  <c r="AY317" i="2"/>
  <c r="BM317" i="2"/>
  <c r="C317" i="2"/>
  <c r="H317" i="2"/>
  <c r="CF317" i="2"/>
  <c r="A317" i="2"/>
  <c r="CD316" i="2"/>
  <c r="BN316" i="2"/>
  <c r="AY316" i="2"/>
  <c r="BM316" i="2"/>
  <c r="C316" i="2"/>
  <c r="H316" i="2"/>
  <c r="CF316" i="2"/>
  <c r="A316" i="2"/>
  <c r="CD315" i="2"/>
  <c r="BN315" i="2"/>
  <c r="BM315" i="2"/>
  <c r="AY315" i="2"/>
  <c r="C315" i="2"/>
  <c r="H315" i="2"/>
  <c r="CF315" i="2"/>
  <c r="A315" i="2"/>
  <c r="CE314" i="2"/>
  <c r="CD314" i="2"/>
  <c r="BN314" i="2"/>
  <c r="BM314" i="2"/>
  <c r="AY314" i="2"/>
  <c r="C314" i="2"/>
  <c r="H314" i="2"/>
  <c r="CF314" i="2"/>
  <c r="A314" i="2"/>
  <c r="CD313" i="2"/>
  <c r="BN313" i="2"/>
  <c r="BL313" i="2"/>
  <c r="AY313" i="2"/>
  <c r="AJ313" i="2"/>
  <c r="AP313" i="2" s="1"/>
  <c r="CG313" i="2"/>
  <c r="H313" i="2"/>
  <c r="CF313" i="2"/>
  <c r="CE313" i="2"/>
  <c r="B313" i="2"/>
  <c r="A313" i="2"/>
  <c r="CG312" i="2"/>
  <c r="CD312" i="2"/>
  <c r="BN312" i="2"/>
  <c r="BL312" i="2"/>
  <c r="AY312" i="2"/>
  <c r="AJ312" i="2"/>
  <c r="AP312" i="2" s="1"/>
  <c r="BM312" i="2"/>
  <c r="C312" i="2"/>
  <c r="H312" i="2"/>
  <c r="CF312" i="2"/>
  <c r="CE312" i="2"/>
  <c r="B312" i="2"/>
  <c r="A312" i="2"/>
  <c r="CG311" i="2"/>
  <c r="CD311" i="2"/>
  <c r="BN311" i="2"/>
  <c r="BL311" i="2"/>
  <c r="AY311" i="2"/>
  <c r="AJ311" i="2"/>
  <c r="AP311" i="2" s="1"/>
  <c r="BM311" i="2"/>
  <c r="C311" i="2"/>
  <c r="H311" i="2"/>
  <c r="CF311" i="2"/>
  <c r="CE311" i="2"/>
  <c r="B311" i="2"/>
  <c r="A311" i="2"/>
  <c r="CG310" i="2"/>
  <c r="CD310" i="2"/>
  <c r="BN310" i="2"/>
  <c r="BL310" i="2"/>
  <c r="AY310" i="2"/>
  <c r="AJ310" i="2"/>
  <c r="AP310" i="2" s="1"/>
  <c r="BM310" i="2"/>
  <c r="C310" i="2"/>
  <c r="H310" i="2"/>
  <c r="CF310" i="2"/>
  <c r="CE310" i="2"/>
  <c r="B310" i="2"/>
  <c r="A310" i="2"/>
  <c r="CG309" i="2"/>
  <c r="CD309" i="2"/>
  <c r="BN309" i="2"/>
  <c r="BL309" i="2"/>
  <c r="AY309" i="2"/>
  <c r="AJ309" i="2"/>
  <c r="AP309" i="2" s="1"/>
  <c r="BM309" i="2"/>
  <c r="C309" i="2"/>
  <c r="H309" i="2"/>
  <c r="CF309" i="2"/>
  <c r="CE309" i="2"/>
  <c r="B309" i="2"/>
  <c r="A309" i="2"/>
  <c r="CG308" i="2"/>
  <c r="CD308" i="2"/>
  <c r="BN308" i="2"/>
  <c r="AY308" i="2"/>
  <c r="AJ308" i="2"/>
  <c r="AP308" i="2" s="1"/>
  <c r="H308" i="2"/>
  <c r="CF308" i="2"/>
  <c r="CE308" i="2"/>
  <c r="C308" i="2"/>
  <c r="B308" i="2"/>
  <c r="A308" i="2"/>
  <c r="CG307" i="2"/>
  <c r="CD307" i="2"/>
  <c r="BN307" i="2"/>
  <c r="AY307" i="2"/>
  <c r="AJ307" i="2"/>
  <c r="AP307" i="2" s="1"/>
  <c r="H307" i="2"/>
  <c r="CF307" i="2"/>
  <c r="CE307" i="2"/>
  <c r="C307" i="2"/>
  <c r="B307" i="2"/>
  <c r="A307" i="2"/>
  <c r="CG306" i="2"/>
  <c r="CE306" i="2"/>
  <c r="CD306" i="2"/>
  <c r="BN306" i="2"/>
  <c r="AY306" i="2"/>
  <c r="AJ306" i="2"/>
  <c r="AP306" i="2" s="1"/>
  <c r="H306" i="2"/>
  <c r="CF306" i="2"/>
  <c r="C306" i="2"/>
  <c r="B306" i="2"/>
  <c r="A306" i="2"/>
  <c r="CG305" i="2"/>
  <c r="CE305" i="2"/>
  <c r="CD305" i="2"/>
  <c r="BN305" i="2"/>
  <c r="AY305" i="2"/>
  <c r="C305" i="2"/>
  <c r="H305" i="2"/>
  <c r="CF305" i="2"/>
  <c r="B305" i="2"/>
  <c r="A305" i="2"/>
  <c r="CG304" i="2"/>
  <c r="CE304" i="2"/>
  <c r="CD304" i="2"/>
  <c r="BN304" i="2"/>
  <c r="AY304" i="2"/>
  <c r="AJ304" i="2"/>
  <c r="AP304" i="2" s="1"/>
  <c r="AV304" i="2" s="1"/>
  <c r="C304" i="2"/>
  <c r="H304" i="2"/>
  <c r="CF304" i="2"/>
  <c r="B304" i="2"/>
  <c r="A304" i="2"/>
  <c r="CG303" i="2"/>
  <c r="CE303" i="2"/>
  <c r="CD303" i="2"/>
  <c r="BN303" i="2"/>
  <c r="AY303" i="2"/>
  <c r="AJ303" i="2"/>
  <c r="AP303" i="2" s="1"/>
  <c r="BE303" i="2" s="1"/>
  <c r="C303" i="2"/>
  <c r="H303" i="2"/>
  <c r="CF303" i="2"/>
  <c r="B303" i="2"/>
  <c r="A303" i="2"/>
  <c r="CE302" i="2"/>
  <c r="CD302" i="2"/>
  <c r="BN302" i="2"/>
  <c r="AY302" i="2"/>
  <c r="AJ302" i="2"/>
  <c r="AP302" i="2" s="1"/>
  <c r="AV302" i="2" s="1"/>
  <c r="C302" i="2"/>
  <c r="H302" i="2"/>
  <c r="CF302" i="2"/>
  <c r="B302" i="2"/>
  <c r="A302" i="2"/>
  <c r="CE301" i="2"/>
  <c r="CD301" i="2"/>
  <c r="BN301" i="2"/>
  <c r="AY301" i="2"/>
  <c r="AJ301" i="2"/>
  <c r="AP301" i="2" s="1"/>
  <c r="AV301" i="2" s="1"/>
  <c r="C301" i="2"/>
  <c r="H301" i="2"/>
  <c r="CF301" i="2"/>
  <c r="A301" i="2"/>
  <c r="CE300" i="2"/>
  <c r="CD300" i="2"/>
  <c r="BN300" i="2"/>
  <c r="AY300" i="2"/>
  <c r="AJ300" i="2"/>
  <c r="AP300" i="2" s="1"/>
  <c r="CG300" i="2"/>
  <c r="H300" i="2"/>
  <c r="CF300" i="2"/>
  <c r="B300" i="2"/>
  <c r="A300" i="2"/>
  <c r="CD299" i="2"/>
  <c r="AY299" i="2"/>
  <c r="AJ299" i="2"/>
  <c r="AP299" i="2" s="1"/>
  <c r="CG299" i="2"/>
  <c r="H299" i="2"/>
  <c r="CF299" i="2"/>
  <c r="CE299" i="2"/>
  <c r="B299" i="2"/>
  <c r="A299" i="2"/>
  <c r="CD298" i="2"/>
  <c r="BN298" i="2"/>
  <c r="AY298" i="2"/>
  <c r="AJ298" i="2"/>
  <c r="AP298" i="2" s="1"/>
  <c r="C298" i="2"/>
  <c r="H298" i="2"/>
  <c r="CF298" i="2"/>
  <c r="CE298" i="2"/>
  <c r="B298" i="2"/>
  <c r="A298" i="2"/>
  <c r="CE297" i="2"/>
  <c r="CD297" i="2"/>
  <c r="BN297" i="2"/>
  <c r="AY297" i="2"/>
  <c r="AJ297" i="2"/>
  <c r="AP297" i="2" s="1"/>
  <c r="C297" i="2"/>
  <c r="H297" i="2"/>
  <c r="CF297" i="2"/>
  <c r="B297" i="2"/>
  <c r="A297" i="2"/>
  <c r="CE296" i="2"/>
  <c r="CD296" i="2"/>
  <c r="BN296" i="2"/>
  <c r="AY296" i="2"/>
  <c r="AJ296" i="2"/>
  <c r="AP296" i="2" s="1"/>
  <c r="C296" i="2"/>
  <c r="H296" i="2"/>
  <c r="CF296" i="2"/>
  <c r="B296" i="2"/>
  <c r="A296" i="2"/>
  <c r="CE295" i="2"/>
  <c r="CD295" i="2"/>
  <c r="BN295" i="2"/>
  <c r="BL295" i="2"/>
  <c r="AY295" i="2"/>
  <c r="AJ295" i="2"/>
  <c r="AP295" i="2" s="1"/>
  <c r="BM295" i="2"/>
  <c r="C295" i="2"/>
  <c r="H295" i="2"/>
  <c r="CF295" i="2"/>
  <c r="B295" i="2"/>
  <c r="A295" i="2"/>
  <c r="CE294" i="2"/>
  <c r="CD294" i="2"/>
  <c r="BN294" i="2"/>
  <c r="BL294" i="2"/>
  <c r="AY294" i="2"/>
  <c r="AJ294" i="2"/>
  <c r="AP294" i="2" s="1"/>
  <c r="BM294" i="2"/>
  <c r="C294" i="2"/>
  <c r="H294" i="2"/>
  <c r="CF294" i="2"/>
  <c r="B294" i="2"/>
  <c r="A294" i="2"/>
  <c r="CD293" i="2"/>
  <c r="BN293" i="2"/>
  <c r="BL293" i="2"/>
  <c r="AY293" i="2"/>
  <c r="AJ293" i="2"/>
  <c r="AP293" i="2" s="1"/>
  <c r="BM293" i="2"/>
  <c r="C293" i="2"/>
  <c r="H293" i="2"/>
  <c r="CF293" i="2"/>
  <c r="CE293" i="2"/>
  <c r="B293" i="2"/>
  <c r="A293" i="2"/>
  <c r="CE292" i="2"/>
  <c r="CD292" i="2"/>
  <c r="BN292" i="2"/>
  <c r="BL292" i="2"/>
  <c r="AY292" i="2"/>
  <c r="AJ292" i="2"/>
  <c r="AP292" i="2" s="1"/>
  <c r="BM292" i="2"/>
  <c r="C292" i="2"/>
  <c r="H292" i="2"/>
  <c r="CF292" i="2"/>
  <c r="B292" i="2"/>
  <c r="A292" i="2"/>
  <c r="CE291" i="2"/>
  <c r="CD291" i="2"/>
  <c r="BN291" i="2"/>
  <c r="BL291" i="2"/>
  <c r="AY291" i="2"/>
  <c r="AJ291" i="2"/>
  <c r="AP291" i="2" s="1"/>
  <c r="BM291" i="2"/>
  <c r="C291" i="2"/>
  <c r="H291" i="2"/>
  <c r="CF291" i="2"/>
  <c r="B291" i="2"/>
  <c r="A291" i="2"/>
  <c r="CD290" i="2"/>
  <c r="BN290" i="2"/>
  <c r="BL290" i="2"/>
  <c r="AY290" i="2"/>
  <c r="AJ290" i="2"/>
  <c r="AP290" i="2" s="1"/>
  <c r="BM290" i="2"/>
  <c r="C290" i="2"/>
  <c r="H290" i="2"/>
  <c r="CF290" i="2"/>
  <c r="CE290" i="2"/>
  <c r="B290" i="2"/>
  <c r="A290" i="2"/>
  <c r="CE289" i="2"/>
  <c r="CD289" i="2"/>
  <c r="BN289" i="2"/>
  <c r="BL289" i="2"/>
  <c r="AY289" i="2"/>
  <c r="AJ289" i="2"/>
  <c r="AP289" i="2" s="1"/>
  <c r="BM289" i="2"/>
  <c r="C289" i="2"/>
  <c r="H289" i="2"/>
  <c r="CF289" i="2"/>
  <c r="B289" i="2"/>
  <c r="A289" i="2"/>
  <c r="CE288" i="2"/>
  <c r="CD288" i="2"/>
  <c r="BN288" i="2"/>
  <c r="BL288" i="2"/>
  <c r="AY288" i="2"/>
  <c r="AJ288" i="2"/>
  <c r="AP288" i="2" s="1"/>
  <c r="BM288" i="2"/>
  <c r="C288" i="2"/>
  <c r="H288" i="2"/>
  <c r="CF288" i="2"/>
  <c r="B288" i="2"/>
  <c r="A288" i="2"/>
  <c r="CE287" i="2"/>
  <c r="CD287" i="2"/>
  <c r="BN287" i="2"/>
  <c r="BL287" i="2"/>
  <c r="AY287" i="2"/>
  <c r="AJ287" i="2"/>
  <c r="AP287" i="2" s="1"/>
  <c r="BM287" i="2"/>
  <c r="C287" i="2"/>
  <c r="H287" i="2"/>
  <c r="CF287" i="2"/>
  <c r="B287" i="2"/>
  <c r="A287" i="2"/>
  <c r="CE286" i="2"/>
  <c r="CD286" i="2"/>
  <c r="BN286" i="2"/>
  <c r="BL286" i="2"/>
  <c r="AY286" i="2"/>
  <c r="AJ286" i="2"/>
  <c r="AP286" i="2" s="1"/>
  <c r="AV286" i="2" s="1"/>
  <c r="BM286" i="2"/>
  <c r="H286" i="2"/>
  <c r="CF286" i="2"/>
  <c r="A286" i="2"/>
  <c r="CE285" i="2"/>
  <c r="CD285" i="2"/>
  <c r="BN285" i="2"/>
  <c r="BL285" i="2"/>
  <c r="AY285" i="2"/>
  <c r="AJ285" i="2"/>
  <c r="AP285" i="2" s="1"/>
  <c r="AV285" i="2" s="1"/>
  <c r="BM285" i="2"/>
  <c r="C285" i="2"/>
  <c r="H285" i="2"/>
  <c r="CF285" i="2"/>
  <c r="A285" i="2"/>
  <c r="CE284" i="2"/>
  <c r="CD284" i="2"/>
  <c r="BN284" i="2"/>
  <c r="BL284" i="2"/>
  <c r="BM284" i="2"/>
  <c r="AY284" i="2"/>
  <c r="C284" i="2"/>
  <c r="H284" i="2"/>
  <c r="CF284" i="2"/>
  <c r="A284" i="2"/>
  <c r="CD283" i="2"/>
  <c r="BN283" i="2"/>
  <c r="BL283" i="2"/>
  <c r="AY283" i="2"/>
  <c r="AJ283" i="2"/>
  <c r="AP283" i="2" s="1"/>
  <c r="BM283" i="2"/>
  <c r="C283" i="2"/>
  <c r="H283" i="2"/>
  <c r="CF283" i="2"/>
  <c r="A283" i="2"/>
  <c r="CD282" i="2"/>
  <c r="BN282" i="2"/>
  <c r="AY282" i="2"/>
  <c r="BM282" i="2"/>
  <c r="C282" i="2"/>
  <c r="H282" i="2"/>
  <c r="CF282" i="2"/>
  <c r="A282" i="2"/>
  <c r="CD281" i="2"/>
  <c r="BN281" i="2"/>
  <c r="AY281" i="2"/>
  <c r="BM281" i="2"/>
  <c r="C281" i="2"/>
  <c r="H281" i="2"/>
  <c r="CF281" i="2"/>
  <c r="A281" i="2"/>
  <c r="CD280" i="2"/>
  <c r="BN280" i="2"/>
  <c r="AY280" i="2"/>
  <c r="BM280" i="2"/>
  <c r="C280" i="2"/>
  <c r="H280" i="2"/>
  <c r="CF280" i="2"/>
  <c r="A280" i="2"/>
  <c r="CD279" i="2"/>
  <c r="BN279" i="2"/>
  <c r="AY279" i="2"/>
  <c r="BM279" i="2"/>
  <c r="C279" i="2"/>
  <c r="H279" i="2"/>
  <c r="CF279" i="2"/>
  <c r="A279" i="2"/>
  <c r="CD278" i="2"/>
  <c r="BN278" i="2"/>
  <c r="AY278" i="2"/>
  <c r="BM278" i="2"/>
  <c r="C278" i="2"/>
  <c r="H278" i="2"/>
  <c r="CF278" i="2"/>
  <c r="A278" i="2"/>
  <c r="CD277" i="2"/>
  <c r="BN277" i="2"/>
  <c r="AY277" i="2"/>
  <c r="BM277" i="2"/>
  <c r="C277" i="2"/>
  <c r="H277" i="2"/>
  <c r="CF277" i="2"/>
  <c r="A277" i="2"/>
  <c r="CD276" i="2"/>
  <c r="BN276" i="2"/>
  <c r="AY276" i="2"/>
  <c r="BM276" i="2"/>
  <c r="C276" i="2"/>
  <c r="H276" i="2"/>
  <c r="CF276" i="2"/>
  <c r="A276" i="2"/>
  <c r="CG275" i="2"/>
  <c r="CE275" i="2"/>
  <c r="CD275" i="2"/>
  <c r="BN275" i="2"/>
  <c r="BM275" i="2"/>
  <c r="AY275" i="2"/>
  <c r="C275" i="2"/>
  <c r="H275" i="2"/>
  <c r="CF275" i="2"/>
  <c r="A275" i="2"/>
  <c r="CG274" i="2"/>
  <c r="CE274" i="2"/>
  <c r="CD274" i="2"/>
  <c r="BN274" i="2"/>
  <c r="BM274" i="2"/>
  <c r="AY274" i="2"/>
  <c r="C274" i="2"/>
  <c r="H274" i="2"/>
  <c r="CF274" i="2"/>
  <c r="A274" i="2"/>
  <c r="CG273" i="2"/>
  <c r="CE273" i="2"/>
  <c r="CD273" i="2"/>
  <c r="BN273" i="2"/>
  <c r="BM273" i="2"/>
  <c r="AY273" i="2"/>
  <c r="C273" i="2"/>
  <c r="H273" i="2"/>
  <c r="CF273" i="2"/>
  <c r="A273" i="2"/>
  <c r="CG272" i="2"/>
  <c r="CD272" i="2"/>
  <c r="BN272" i="2"/>
  <c r="BM272" i="2"/>
  <c r="AY272" i="2"/>
  <c r="C272" i="2"/>
  <c r="H272" i="2"/>
  <c r="CF272" i="2"/>
  <c r="A272" i="2"/>
  <c r="CG271" i="2"/>
  <c r="CD271" i="2"/>
  <c r="BN271" i="2"/>
  <c r="BM271" i="2"/>
  <c r="C271" i="2"/>
  <c r="H271" i="2"/>
  <c r="CF271" i="2"/>
  <c r="A271" i="2"/>
  <c r="CG270" i="2"/>
  <c r="CD270" i="2"/>
  <c r="BN270" i="2"/>
  <c r="BM270" i="2"/>
  <c r="C270" i="2"/>
  <c r="H270" i="2"/>
  <c r="CF270" i="2"/>
  <c r="A270" i="2"/>
  <c r="CD269" i="2"/>
  <c r="BL269" i="2"/>
  <c r="BN269" i="2"/>
  <c r="AJ269" i="2"/>
  <c r="AP269" i="2" s="1"/>
  <c r="C269" i="2"/>
  <c r="H269" i="2"/>
  <c r="CF269" i="2"/>
  <c r="CE269" i="2"/>
  <c r="A269" i="2"/>
  <c r="CD268" i="2"/>
  <c r="BN268" i="2"/>
  <c r="BM268" i="2"/>
  <c r="AY268" i="2"/>
  <c r="C268" i="2"/>
  <c r="H268" i="2"/>
  <c r="CF268" i="2"/>
  <c r="CE268" i="2"/>
  <c r="A268" i="2"/>
  <c r="CD267" i="2"/>
  <c r="BN267" i="2"/>
  <c r="BM267" i="2"/>
  <c r="AY267" i="2"/>
  <c r="C267" i="2"/>
  <c r="H267" i="2"/>
  <c r="CF267" i="2"/>
  <c r="A267" i="2"/>
  <c r="CE266" i="2"/>
  <c r="CD266" i="2"/>
  <c r="BN266" i="2"/>
  <c r="BM266" i="2"/>
  <c r="AY266" i="2"/>
  <c r="C266" i="2"/>
  <c r="H266" i="2"/>
  <c r="CF266" i="2"/>
  <c r="A266" i="2"/>
  <c r="CE265" i="2"/>
  <c r="CD265" i="2"/>
  <c r="BN265" i="2"/>
  <c r="BM265" i="2"/>
  <c r="AY265" i="2"/>
  <c r="C265" i="2"/>
  <c r="H265" i="2"/>
  <c r="CF265" i="2"/>
  <c r="A265" i="2"/>
  <c r="CE264" i="2"/>
  <c r="CD264" i="2"/>
  <c r="BN264" i="2"/>
  <c r="BM264" i="2"/>
  <c r="AY264" i="2"/>
  <c r="C264" i="2"/>
  <c r="H264" i="2"/>
  <c r="CF264" i="2"/>
  <c r="A264" i="2"/>
  <c r="CE263" i="2"/>
  <c r="CD263" i="2"/>
  <c r="BN263" i="2"/>
  <c r="BM263" i="2"/>
  <c r="AY263" i="2"/>
  <c r="C263" i="2"/>
  <c r="H263" i="2"/>
  <c r="CF263" i="2"/>
  <c r="A263" i="2"/>
  <c r="CE262" i="2"/>
  <c r="CD262" i="2"/>
  <c r="BN262" i="2"/>
  <c r="BM262" i="2"/>
  <c r="AY262" i="2"/>
  <c r="C262" i="2"/>
  <c r="H262" i="2"/>
  <c r="CF262" i="2"/>
  <c r="A262" i="2"/>
  <c r="CG261" i="2"/>
  <c r="CE261" i="2"/>
  <c r="CD261" i="2"/>
  <c r="BN261" i="2"/>
  <c r="AY261" i="2"/>
  <c r="H261" i="2"/>
  <c r="CF261" i="2"/>
  <c r="C261" i="2"/>
  <c r="B261" i="2"/>
  <c r="A261" i="2"/>
  <c r="CG260" i="2"/>
  <c r="CF260" i="2"/>
  <c r="CD260" i="2"/>
  <c r="BN260" i="2"/>
  <c r="AY260" i="2"/>
  <c r="AJ260" i="2"/>
  <c r="AP260" i="2" s="1"/>
  <c r="H260" i="2"/>
  <c r="CE260" i="2"/>
  <c r="C260" i="2"/>
  <c r="B260" i="2"/>
  <c r="A260" i="2"/>
  <c r="CD259" i="2"/>
  <c r="BN259" i="2"/>
  <c r="AY259" i="2"/>
  <c r="AJ259" i="2"/>
  <c r="AP259" i="2" s="1"/>
  <c r="CG259" i="2"/>
  <c r="H259" i="2"/>
  <c r="CF259" i="2"/>
  <c r="CE259" i="2"/>
  <c r="C259" i="2"/>
  <c r="B259" i="2"/>
  <c r="A259" i="2"/>
  <c r="CG258" i="2"/>
  <c r="CF258" i="2"/>
  <c r="CD258" i="2"/>
  <c r="BN258" i="2"/>
  <c r="AY258" i="2"/>
  <c r="AJ258" i="2"/>
  <c r="AP258" i="2" s="1"/>
  <c r="H258" i="2"/>
  <c r="CE258" i="2"/>
  <c r="C258" i="2"/>
  <c r="B258" i="2"/>
  <c r="A258" i="2"/>
  <c r="CD257" i="2"/>
  <c r="BN257" i="2"/>
  <c r="AY257" i="2"/>
  <c r="AJ257" i="2"/>
  <c r="AP257" i="2" s="1"/>
  <c r="CG257" i="2"/>
  <c r="H257" i="2"/>
  <c r="CF257" i="2"/>
  <c r="CE257" i="2"/>
  <c r="C257" i="2"/>
  <c r="B257" i="2"/>
  <c r="A257" i="2"/>
  <c r="CG256" i="2"/>
  <c r="CD256" i="2"/>
  <c r="BN256" i="2"/>
  <c r="AY256" i="2"/>
  <c r="AJ256" i="2"/>
  <c r="AP256" i="2" s="1"/>
  <c r="C256" i="2"/>
  <c r="H256" i="2"/>
  <c r="CF256" i="2"/>
  <c r="CE256" i="2"/>
  <c r="B256" i="2"/>
  <c r="A256" i="2"/>
  <c r="CG255" i="2"/>
  <c r="CD255" i="2"/>
  <c r="BN255" i="2"/>
  <c r="BL255" i="2"/>
  <c r="AY255" i="2"/>
  <c r="AJ255" i="2"/>
  <c r="AP255" i="2" s="1"/>
  <c r="BM255" i="2"/>
  <c r="C255" i="2"/>
  <c r="H255" i="2"/>
  <c r="CF255" i="2"/>
  <c r="CE255" i="2"/>
  <c r="B255" i="2"/>
  <c r="A255" i="2"/>
  <c r="CG254" i="2"/>
  <c r="CD254" i="2"/>
  <c r="BN254" i="2"/>
  <c r="BL254" i="2"/>
  <c r="AY254" i="2"/>
  <c r="AJ254" i="2"/>
  <c r="AP254" i="2" s="1"/>
  <c r="BM254" i="2"/>
  <c r="C254" i="2"/>
  <c r="H254" i="2"/>
  <c r="CF254" i="2"/>
  <c r="CE254" i="2"/>
  <c r="B254" i="2"/>
  <c r="A254" i="2"/>
  <c r="CD253" i="2"/>
  <c r="BN253" i="2"/>
  <c r="BL253" i="2"/>
  <c r="AY253" i="2"/>
  <c r="AJ253" i="2"/>
  <c r="AP253" i="2" s="1"/>
  <c r="BM253" i="2"/>
  <c r="C253" i="2"/>
  <c r="H253" i="2"/>
  <c r="CF253" i="2"/>
  <c r="CE253" i="2"/>
  <c r="B253" i="2"/>
  <c r="A253" i="2"/>
  <c r="CD252" i="2"/>
  <c r="BN252" i="2"/>
  <c r="BL252" i="2"/>
  <c r="AY252" i="2"/>
  <c r="AJ252" i="2"/>
  <c r="AP252" i="2" s="1"/>
  <c r="BM252" i="2"/>
  <c r="C252" i="2"/>
  <c r="H252" i="2"/>
  <c r="CF252" i="2"/>
  <c r="CE252" i="2"/>
  <c r="B252" i="2"/>
  <c r="A252" i="2"/>
  <c r="CE251" i="2"/>
  <c r="CD251" i="2"/>
  <c r="BN251" i="2"/>
  <c r="BL251" i="2"/>
  <c r="AY251" i="2"/>
  <c r="AJ251" i="2"/>
  <c r="AP251" i="2" s="1"/>
  <c r="BM251" i="2"/>
  <c r="C251" i="2"/>
  <c r="H251" i="2"/>
  <c r="CF251" i="2"/>
  <c r="B251" i="2"/>
  <c r="A251" i="2"/>
  <c r="CE250" i="2"/>
  <c r="CD250" i="2"/>
  <c r="BN250" i="2"/>
  <c r="BL250" i="2"/>
  <c r="AY250" i="2"/>
  <c r="AJ250" i="2"/>
  <c r="AP250" i="2" s="1"/>
  <c r="BM250" i="2"/>
  <c r="C250" i="2"/>
  <c r="H250" i="2"/>
  <c r="CF250" i="2"/>
  <c r="B250" i="2"/>
  <c r="A250" i="2"/>
  <c r="CE249" i="2"/>
  <c r="CD249" i="2"/>
  <c r="BN249" i="2"/>
  <c r="BL249" i="2"/>
  <c r="AY249" i="2"/>
  <c r="AJ249" i="2"/>
  <c r="AP249" i="2" s="1"/>
  <c r="BM249" i="2"/>
  <c r="C249" i="2"/>
  <c r="H249" i="2"/>
  <c r="CF249" i="2"/>
  <c r="B249" i="2"/>
  <c r="A249" i="2"/>
  <c r="CE248" i="2"/>
  <c r="CD248" i="2"/>
  <c r="BN248" i="2"/>
  <c r="BL248" i="2"/>
  <c r="AY248" i="2"/>
  <c r="AJ248" i="2"/>
  <c r="AP248" i="2" s="1"/>
  <c r="BM248" i="2"/>
  <c r="C248" i="2"/>
  <c r="H248" i="2"/>
  <c r="CF248" i="2"/>
  <c r="B248" i="2"/>
  <c r="A248" i="2"/>
  <c r="CE247" i="2"/>
  <c r="CD247" i="2"/>
  <c r="BN247" i="2"/>
  <c r="BL247" i="2"/>
  <c r="AY247" i="2"/>
  <c r="AJ247" i="2"/>
  <c r="AP247" i="2" s="1"/>
  <c r="BM247" i="2"/>
  <c r="C247" i="2"/>
  <c r="H247" i="2"/>
  <c r="CF247" i="2"/>
  <c r="B247" i="2"/>
  <c r="A247" i="2"/>
  <c r="CG246" i="2"/>
  <c r="CE246" i="2"/>
  <c r="CD246" i="2"/>
  <c r="BN246" i="2"/>
  <c r="BL246" i="2"/>
  <c r="AY246" i="2"/>
  <c r="AJ246" i="2"/>
  <c r="AP246" i="2" s="1"/>
  <c r="BM246" i="2"/>
  <c r="C246" i="2"/>
  <c r="H246" i="2"/>
  <c r="CF246" i="2"/>
  <c r="B246" i="2"/>
  <c r="A246" i="2"/>
  <c r="CG245" i="2"/>
  <c r="CE245" i="2"/>
  <c r="CD245" i="2"/>
  <c r="BN245" i="2"/>
  <c r="BL245" i="2"/>
  <c r="AY245" i="2"/>
  <c r="AJ245" i="2"/>
  <c r="AP245" i="2" s="1"/>
  <c r="BM245" i="2"/>
  <c r="C245" i="2"/>
  <c r="H245" i="2"/>
  <c r="CF245" i="2"/>
  <c r="B245" i="2"/>
  <c r="A245" i="2"/>
  <c r="CG244" i="2"/>
  <c r="CE244" i="2"/>
  <c r="CD244" i="2"/>
  <c r="BN244" i="2"/>
  <c r="BL244" i="2"/>
  <c r="AY244" i="2"/>
  <c r="AJ244" i="2"/>
  <c r="AP244" i="2" s="1"/>
  <c r="BM244" i="2"/>
  <c r="C244" i="2"/>
  <c r="H244" i="2"/>
  <c r="CF244" i="2"/>
  <c r="B244" i="2"/>
  <c r="A244" i="2"/>
  <c r="CG243" i="2"/>
  <c r="CE243" i="2"/>
  <c r="CD243" i="2"/>
  <c r="BN243" i="2"/>
  <c r="BL243" i="2"/>
  <c r="AY243" i="2"/>
  <c r="AJ243" i="2"/>
  <c r="AP243" i="2" s="1"/>
  <c r="BM243" i="2"/>
  <c r="C243" i="2"/>
  <c r="H243" i="2"/>
  <c r="CF243" i="2"/>
  <c r="B243" i="2"/>
  <c r="A243" i="2"/>
  <c r="CG242" i="2"/>
  <c r="CE242" i="2"/>
  <c r="CD242" i="2"/>
  <c r="BN242" i="2"/>
  <c r="BL242" i="2"/>
  <c r="AY242" i="2"/>
  <c r="AJ242" i="2"/>
  <c r="AP242" i="2" s="1"/>
  <c r="BM242" i="2"/>
  <c r="C242" i="2"/>
  <c r="H242" i="2"/>
  <c r="CF242" i="2"/>
  <c r="B242" i="2"/>
  <c r="A242" i="2"/>
  <c r="CG241" i="2"/>
  <c r="CE241" i="2"/>
  <c r="CD241" i="2"/>
  <c r="BN241" i="2"/>
  <c r="BL241" i="2"/>
  <c r="AY241" i="2"/>
  <c r="AJ241" i="2"/>
  <c r="AP241" i="2" s="1"/>
  <c r="BM241" i="2"/>
  <c r="C241" i="2"/>
  <c r="H241" i="2"/>
  <c r="CF241" i="2"/>
  <c r="B241" i="2"/>
  <c r="A241" i="2"/>
  <c r="CG240" i="2"/>
  <c r="CE240" i="2"/>
  <c r="CD240" i="2"/>
  <c r="BN240" i="2"/>
  <c r="BL240" i="2"/>
  <c r="AY240" i="2"/>
  <c r="AJ240" i="2"/>
  <c r="AP240" i="2" s="1"/>
  <c r="BM240" i="2"/>
  <c r="C240" i="2"/>
  <c r="H240" i="2"/>
  <c r="CF240" i="2"/>
  <c r="B240" i="2"/>
  <c r="A240" i="2"/>
  <c r="CG239" i="2"/>
  <c r="CE239" i="2"/>
  <c r="CD239" i="2"/>
  <c r="BN239" i="2"/>
  <c r="BL239" i="2"/>
  <c r="AY239" i="2"/>
  <c r="AJ239" i="2"/>
  <c r="AP239" i="2" s="1"/>
  <c r="BM239" i="2"/>
  <c r="C239" i="2"/>
  <c r="H239" i="2"/>
  <c r="CF239" i="2"/>
  <c r="B239" i="2"/>
  <c r="A239" i="2"/>
  <c r="CG238" i="2"/>
  <c r="CE238" i="2"/>
  <c r="CD238" i="2"/>
  <c r="BN238" i="2"/>
  <c r="BL238" i="2"/>
  <c r="AY238" i="2"/>
  <c r="AJ238" i="2"/>
  <c r="AP238" i="2" s="1"/>
  <c r="AV238" i="2" s="1"/>
  <c r="BM238" i="2"/>
  <c r="C238" i="2"/>
  <c r="H238" i="2"/>
  <c r="CF238" i="2"/>
  <c r="B238" i="2"/>
  <c r="A238" i="2"/>
  <c r="CE237" i="2"/>
  <c r="CD237" i="2"/>
  <c r="BN237" i="2"/>
  <c r="BL237" i="2"/>
  <c r="BM237" i="2"/>
  <c r="AY237" i="2"/>
  <c r="C237" i="2"/>
  <c r="H237" i="2"/>
  <c r="CF237" i="2"/>
  <c r="A237" i="2"/>
  <c r="CE236" i="2"/>
  <c r="CD236" i="2"/>
  <c r="BN236" i="2"/>
  <c r="BL236" i="2"/>
  <c r="AY236" i="2"/>
  <c r="AJ236" i="2"/>
  <c r="AP236" i="2" s="1"/>
  <c r="BM236" i="2"/>
  <c r="C236" i="2"/>
  <c r="H236" i="2"/>
  <c r="CF236" i="2"/>
  <c r="B236" i="2"/>
  <c r="A236" i="2"/>
  <c r="CE235" i="2"/>
  <c r="CD235" i="2"/>
  <c r="BN235" i="2"/>
  <c r="BL235" i="2"/>
  <c r="BM235" i="2"/>
  <c r="AY235" i="2"/>
  <c r="AJ235" i="2"/>
  <c r="AP235" i="2" s="1"/>
  <c r="AV235" i="2" s="1"/>
  <c r="C235" i="2"/>
  <c r="H235" i="2"/>
  <c r="CF235" i="2"/>
  <c r="A235" i="2"/>
  <c r="CG234" i="2"/>
  <c r="CE234" i="2"/>
  <c r="CD234" i="2"/>
  <c r="BN234" i="2"/>
  <c r="BL234" i="2"/>
  <c r="BM234" i="2"/>
  <c r="AY234" i="2"/>
  <c r="C234" i="2"/>
  <c r="H234" i="2"/>
  <c r="CF234" i="2"/>
  <c r="B234" i="2"/>
  <c r="A234" i="2"/>
  <c r="CE233" i="2"/>
  <c r="CD233" i="2"/>
  <c r="BN233" i="2"/>
  <c r="BL233" i="2"/>
  <c r="AY233" i="2"/>
  <c r="BM233" i="2"/>
  <c r="C233" i="2"/>
  <c r="H233" i="2"/>
  <c r="CF233" i="2"/>
  <c r="A233" i="2"/>
  <c r="CE232" i="2"/>
  <c r="CD232" i="2"/>
  <c r="BN232" i="2"/>
  <c r="BL232" i="2"/>
  <c r="AY232" i="2"/>
  <c r="AJ232" i="2"/>
  <c r="AP232" i="2" s="1"/>
  <c r="BM232" i="2"/>
  <c r="C232" i="2"/>
  <c r="H232" i="2"/>
  <c r="CF232" i="2"/>
  <c r="B232" i="2"/>
  <c r="A232" i="2"/>
  <c r="CE231" i="2"/>
  <c r="CD231" i="2"/>
  <c r="BN231" i="2"/>
  <c r="BL231" i="2"/>
  <c r="BM231" i="2"/>
  <c r="AY231" i="2"/>
  <c r="AJ231" i="2"/>
  <c r="AP231" i="2" s="1"/>
  <c r="AV231" i="2" s="1"/>
  <c r="C231" i="2"/>
  <c r="H231" i="2"/>
  <c r="CF231" i="2"/>
  <c r="A231" i="2"/>
  <c r="CG230" i="2"/>
  <c r="CE230" i="2"/>
  <c r="CD230" i="2"/>
  <c r="BN230" i="2"/>
  <c r="BL230" i="2"/>
  <c r="AY230" i="2"/>
  <c r="BM230" i="2"/>
  <c r="C230" i="2"/>
  <c r="H230" i="2"/>
  <c r="CF230" i="2"/>
  <c r="B230" i="2"/>
  <c r="A230" i="2"/>
  <c r="CE229" i="2"/>
  <c r="CD229" i="2"/>
  <c r="BN229" i="2"/>
  <c r="BL229" i="2"/>
  <c r="AY229" i="2"/>
  <c r="AJ229" i="2"/>
  <c r="AP229" i="2" s="1"/>
  <c r="AV229" i="2" s="1"/>
  <c r="BM229" i="2"/>
  <c r="C229" i="2"/>
  <c r="H229" i="2"/>
  <c r="CF229" i="2"/>
  <c r="A229" i="2"/>
  <c r="CD228" i="2"/>
  <c r="BN228" i="2"/>
  <c r="BL228" i="2"/>
  <c r="AY228" i="2"/>
  <c r="AJ228" i="2"/>
  <c r="AP228" i="2" s="1"/>
  <c r="AV228" i="2" s="1"/>
  <c r="BM228" i="2"/>
  <c r="C228" i="2"/>
  <c r="H228" i="2"/>
  <c r="CF228" i="2"/>
  <c r="CE228" i="2"/>
  <c r="A228" i="2"/>
  <c r="CD227" i="2"/>
  <c r="BN227" i="2"/>
  <c r="BM227" i="2"/>
  <c r="AY227" i="2"/>
  <c r="AJ227" i="2"/>
  <c r="AP227" i="2" s="1"/>
  <c r="C227" i="2"/>
  <c r="H227" i="2"/>
  <c r="CF227" i="2"/>
  <c r="CE227" i="2"/>
  <c r="A227" i="2"/>
  <c r="CD226" i="2"/>
  <c r="BN226" i="2"/>
  <c r="BM226" i="2"/>
  <c r="AY226" i="2"/>
  <c r="AJ226" i="2"/>
  <c r="AP226" i="2" s="1"/>
  <c r="C226" i="2"/>
  <c r="H226" i="2"/>
  <c r="CF226" i="2"/>
  <c r="A226" i="2"/>
  <c r="CG225" i="2"/>
  <c r="CD225" i="2"/>
  <c r="BN225" i="2"/>
  <c r="BM225" i="2"/>
  <c r="AY225" i="2"/>
  <c r="AJ225" i="2"/>
  <c r="AP225" i="2" s="1"/>
  <c r="C225" i="2"/>
  <c r="H225" i="2"/>
  <c r="CF225" i="2"/>
  <c r="A225" i="2"/>
  <c r="CD224" i="2"/>
  <c r="BN224" i="2"/>
  <c r="BM224" i="2"/>
  <c r="AY224" i="2"/>
  <c r="C224" i="2"/>
  <c r="H224" i="2"/>
  <c r="CF224" i="2"/>
  <c r="A224" i="2"/>
  <c r="CG223" i="2"/>
  <c r="CD223" i="2"/>
  <c r="BN223" i="2"/>
  <c r="BM223" i="2"/>
  <c r="AY223" i="2"/>
  <c r="C223" i="2"/>
  <c r="H223" i="2"/>
  <c r="CF223" i="2"/>
  <c r="A223" i="2"/>
  <c r="CG222" i="2"/>
  <c r="CD222" i="2"/>
  <c r="BN222" i="2"/>
  <c r="BM222" i="2"/>
  <c r="AY222" i="2"/>
  <c r="C222" i="2"/>
  <c r="H222" i="2"/>
  <c r="CF222" i="2"/>
  <c r="A222" i="2"/>
  <c r="CG221" i="2"/>
  <c r="CD221" i="2"/>
  <c r="BN221" i="2"/>
  <c r="BM221" i="2"/>
  <c r="AY221" i="2"/>
  <c r="C221" i="2"/>
  <c r="H221" i="2"/>
  <c r="CF221" i="2"/>
  <c r="A221" i="2"/>
  <c r="CG220" i="2"/>
  <c r="CE220" i="2"/>
  <c r="CD220" i="2"/>
  <c r="BN220" i="2"/>
  <c r="BM220" i="2"/>
  <c r="AY220" i="2"/>
  <c r="C220" i="2"/>
  <c r="H220" i="2"/>
  <c r="CF220" i="2"/>
  <c r="A220" i="2"/>
  <c r="CG219" i="2"/>
  <c r="CE219" i="2"/>
  <c r="CD219" i="2"/>
  <c r="BN219" i="2"/>
  <c r="BM219" i="2"/>
  <c r="AY219" i="2"/>
  <c r="C219" i="2"/>
  <c r="H219" i="2"/>
  <c r="CF219" i="2"/>
  <c r="A219" i="2"/>
  <c r="CG218" i="2"/>
  <c r="CE218" i="2"/>
  <c r="CD218" i="2"/>
  <c r="BN218" i="2"/>
  <c r="BM218" i="2"/>
  <c r="AY218" i="2"/>
  <c r="C218" i="2"/>
  <c r="H218" i="2"/>
  <c r="CF218" i="2"/>
  <c r="A218" i="2"/>
  <c r="CG217" i="2"/>
  <c r="CE217" i="2"/>
  <c r="CD217" i="2"/>
  <c r="BN217" i="2"/>
  <c r="BM217" i="2"/>
  <c r="AY217" i="2"/>
  <c r="C217" i="2"/>
  <c r="H217" i="2"/>
  <c r="CF217" i="2"/>
  <c r="A217" i="2"/>
  <c r="CG216" i="2"/>
  <c r="CE216" i="2"/>
  <c r="CD216" i="2"/>
  <c r="BN216" i="2"/>
  <c r="BM216" i="2"/>
  <c r="AY216" i="2"/>
  <c r="C216" i="2"/>
  <c r="H216" i="2"/>
  <c r="CF216" i="2"/>
  <c r="A216" i="2"/>
  <c r="CG215" i="2"/>
  <c r="CE215" i="2"/>
  <c r="CD215" i="2"/>
  <c r="BN215" i="2"/>
  <c r="BM215" i="2"/>
  <c r="AY215" i="2"/>
  <c r="C215" i="2"/>
  <c r="H215" i="2"/>
  <c r="CF215" i="2"/>
  <c r="A215" i="2"/>
  <c r="CG214" i="2"/>
  <c r="CE214" i="2"/>
  <c r="CD214" i="2"/>
  <c r="BN214" i="2"/>
  <c r="BM214" i="2"/>
  <c r="AY214" i="2"/>
  <c r="C214" i="2"/>
  <c r="H214" i="2"/>
  <c r="CF214" i="2"/>
  <c r="A214" i="2"/>
  <c r="CG213" i="2"/>
  <c r="CE213" i="2"/>
  <c r="CD213" i="2"/>
  <c r="BN213" i="2"/>
  <c r="BM213" i="2"/>
  <c r="AY213" i="2"/>
  <c r="C213" i="2"/>
  <c r="H213" i="2"/>
  <c r="CF213" i="2"/>
  <c r="A213" i="2"/>
  <c r="CG212" i="2"/>
  <c r="CE212" i="2"/>
  <c r="CD212" i="2"/>
  <c r="BN212" i="2"/>
  <c r="BM212" i="2"/>
  <c r="AY212" i="2"/>
  <c r="C212" i="2"/>
  <c r="H212" i="2"/>
  <c r="CF212" i="2"/>
  <c r="A212" i="2"/>
  <c r="CG211" i="2"/>
  <c r="CE211" i="2"/>
  <c r="CD211" i="2"/>
  <c r="BN211" i="2"/>
  <c r="BM211" i="2"/>
  <c r="AY211" i="2"/>
  <c r="C211" i="2"/>
  <c r="H211" i="2"/>
  <c r="CF211" i="2"/>
  <c r="A211" i="2"/>
  <c r="CG210" i="2"/>
  <c r="CE210" i="2"/>
  <c r="CD210" i="2"/>
  <c r="BN210" i="2"/>
  <c r="BM210" i="2"/>
  <c r="AY210" i="2"/>
  <c r="C210" i="2"/>
  <c r="H210" i="2"/>
  <c r="CF210" i="2"/>
  <c r="A210" i="2"/>
  <c r="CG209" i="2"/>
  <c r="CE209" i="2"/>
  <c r="CD209" i="2"/>
  <c r="BN209" i="2"/>
  <c r="BM209" i="2"/>
  <c r="AY209" i="2"/>
  <c r="C209" i="2"/>
  <c r="H209" i="2"/>
  <c r="CF209" i="2"/>
  <c r="A209" i="2"/>
  <c r="CG208" i="2"/>
  <c r="CE208" i="2"/>
  <c r="CD208" i="2"/>
  <c r="BN208" i="2"/>
  <c r="BM208" i="2"/>
  <c r="AY208" i="2"/>
  <c r="C208" i="2"/>
  <c r="H208" i="2"/>
  <c r="CF208" i="2"/>
  <c r="A208" i="2"/>
  <c r="CG207" i="2"/>
  <c r="CE207" i="2"/>
  <c r="CD207" i="2"/>
  <c r="BN207" i="2"/>
  <c r="BM207" i="2"/>
  <c r="AY207" i="2"/>
  <c r="C207" i="2"/>
  <c r="H207" i="2"/>
  <c r="CF207" i="2"/>
  <c r="A207" i="2"/>
  <c r="CG206" i="2"/>
  <c r="CE206" i="2"/>
  <c r="CD206" i="2"/>
  <c r="BN206" i="2"/>
  <c r="BM206" i="2"/>
  <c r="AY206" i="2"/>
  <c r="C206" i="2"/>
  <c r="H206" i="2"/>
  <c r="CF206" i="2"/>
  <c r="A206" i="2"/>
  <c r="CG205" i="2"/>
  <c r="CE205" i="2"/>
  <c r="CD205" i="2"/>
  <c r="BN205" i="2"/>
  <c r="BM205" i="2"/>
  <c r="AY205" i="2"/>
  <c r="C205" i="2"/>
  <c r="H205" i="2"/>
  <c r="CF205" i="2"/>
  <c r="A205" i="2"/>
  <c r="CG204" i="2"/>
  <c r="CE204" i="2"/>
  <c r="CD204" i="2"/>
  <c r="BN204" i="2"/>
  <c r="BM204" i="2"/>
  <c r="AY204" i="2"/>
  <c r="C204" i="2"/>
  <c r="H204" i="2"/>
  <c r="CF204" i="2"/>
  <c r="A204" i="2"/>
  <c r="CG203" i="2"/>
  <c r="CE203" i="2"/>
  <c r="CD203" i="2"/>
  <c r="BN203" i="2"/>
  <c r="BM203" i="2"/>
  <c r="AY203" i="2"/>
  <c r="C203" i="2"/>
  <c r="H203" i="2"/>
  <c r="CF203" i="2"/>
  <c r="A203" i="2"/>
  <c r="CG202" i="2"/>
  <c r="CE202" i="2"/>
  <c r="CD202" i="2"/>
  <c r="BN202" i="2"/>
  <c r="BM202" i="2"/>
  <c r="C202" i="2"/>
  <c r="H202" i="2"/>
  <c r="CF202" i="2"/>
  <c r="A202" i="2"/>
  <c r="CG201" i="2"/>
  <c r="CE201" i="2"/>
  <c r="CD201" i="2"/>
  <c r="BN201" i="2"/>
  <c r="BM201" i="2"/>
  <c r="C201" i="2"/>
  <c r="H201" i="2"/>
  <c r="CF201" i="2"/>
  <c r="A201" i="2"/>
  <c r="CE200" i="2"/>
  <c r="CD200" i="2"/>
  <c r="BN200" i="2"/>
  <c r="AJ200" i="2"/>
  <c r="AP200" i="2" s="1"/>
  <c r="CG200" i="2"/>
  <c r="H200" i="2"/>
  <c r="CF200" i="2"/>
  <c r="C200" i="2"/>
  <c r="B200" i="2"/>
  <c r="A200" i="2"/>
  <c r="CE199" i="2"/>
  <c r="CD199" i="2"/>
  <c r="BN199" i="2"/>
  <c r="BM199" i="2"/>
  <c r="AY199" i="2"/>
  <c r="AJ199" i="2"/>
  <c r="AP199" i="2" s="1"/>
  <c r="BE199" i="2" s="1"/>
  <c r="BK199" i="2" s="1"/>
  <c r="H199" i="2"/>
  <c r="A199" i="2"/>
  <c r="CF198" i="2"/>
  <c r="CE198" i="2"/>
  <c r="CD198" i="2"/>
  <c r="BN198" i="2"/>
  <c r="AY198" i="2"/>
  <c r="AJ198" i="2"/>
  <c r="AP198" i="2" s="1"/>
  <c r="CG198" i="2"/>
  <c r="H198" i="2"/>
  <c r="C198" i="2"/>
  <c r="B198" i="2"/>
  <c r="A198" i="2"/>
  <c r="CE197" i="2"/>
  <c r="CD197" i="2"/>
  <c r="BN197" i="2"/>
  <c r="BM197" i="2"/>
  <c r="AY197" i="2"/>
  <c r="AJ197" i="2"/>
  <c r="AP197" i="2" s="1"/>
  <c r="BE197" i="2" s="1"/>
  <c r="H197" i="2"/>
  <c r="A197" i="2"/>
  <c r="CF196" i="2"/>
  <c r="CE196" i="2"/>
  <c r="CD196" i="2"/>
  <c r="BN196" i="2"/>
  <c r="AY196" i="2"/>
  <c r="AJ196" i="2"/>
  <c r="AP196" i="2" s="1"/>
  <c r="CG196" i="2"/>
  <c r="H196" i="2"/>
  <c r="C196" i="2"/>
  <c r="B196" i="2"/>
  <c r="A196" i="2"/>
  <c r="CE195" i="2"/>
  <c r="CD195" i="2"/>
  <c r="BN195" i="2"/>
  <c r="BM195" i="2"/>
  <c r="AY195" i="2"/>
  <c r="AJ195" i="2"/>
  <c r="AP195" i="2" s="1"/>
  <c r="BE195" i="2" s="1"/>
  <c r="H195" i="2"/>
  <c r="A195" i="2"/>
  <c r="CF194" i="2"/>
  <c r="CE194" i="2"/>
  <c r="CD194" i="2"/>
  <c r="BN194" i="2"/>
  <c r="AY194" i="2"/>
  <c r="AJ194" i="2"/>
  <c r="AP194" i="2" s="1"/>
  <c r="CG194" i="2"/>
  <c r="H194" i="2"/>
  <c r="C194" i="2"/>
  <c r="B194" i="2"/>
  <c r="A194" i="2"/>
  <c r="CE193" i="2"/>
  <c r="CD193" i="2"/>
  <c r="BN193" i="2"/>
  <c r="BM193" i="2"/>
  <c r="AY193" i="2"/>
  <c r="AJ193" i="2"/>
  <c r="AP193" i="2" s="1"/>
  <c r="BE193" i="2" s="1"/>
  <c r="H193" i="2"/>
  <c r="A193" i="2"/>
  <c r="CF192" i="2"/>
  <c r="CE192" i="2"/>
  <c r="CD192" i="2"/>
  <c r="BN192" i="2"/>
  <c r="AY192" i="2"/>
  <c r="AJ192" i="2"/>
  <c r="AP192" i="2" s="1"/>
  <c r="CG192" i="2"/>
  <c r="H192" i="2"/>
  <c r="C192" i="2"/>
  <c r="B192" i="2"/>
  <c r="A192" i="2"/>
  <c r="CE191" i="2"/>
  <c r="CD191" i="2"/>
  <c r="BN191" i="2"/>
  <c r="BM191" i="2"/>
  <c r="AY191" i="2"/>
  <c r="AJ191" i="2"/>
  <c r="AP191" i="2" s="1"/>
  <c r="BE191" i="2" s="1"/>
  <c r="H191" i="2"/>
  <c r="A191" i="2"/>
  <c r="CF190" i="2"/>
  <c r="CE190" i="2"/>
  <c r="CD190" i="2"/>
  <c r="BN190" i="2"/>
  <c r="AY190" i="2"/>
  <c r="AJ190" i="2"/>
  <c r="AP190" i="2" s="1"/>
  <c r="CG190" i="2"/>
  <c r="H190" i="2"/>
  <c r="C190" i="2"/>
  <c r="B190" i="2"/>
  <c r="A190" i="2"/>
  <c r="CG189" i="2"/>
  <c r="CF189" i="2"/>
  <c r="CE189" i="2"/>
  <c r="CD189" i="2"/>
  <c r="BN189" i="2"/>
  <c r="BM189" i="2"/>
  <c r="AY189" i="2"/>
  <c r="H189" i="2"/>
  <c r="C189" i="2"/>
  <c r="B189" i="2"/>
  <c r="A189" i="2"/>
  <c r="CE188" i="2"/>
  <c r="CD188" i="2"/>
  <c r="BM188" i="2"/>
  <c r="AY188" i="2"/>
  <c r="AJ188" i="2"/>
  <c r="AP188" i="2" s="1"/>
  <c r="H188" i="2"/>
  <c r="CF188" i="2"/>
  <c r="A188" i="2"/>
  <c r="CE187" i="2"/>
  <c r="CD187" i="2"/>
  <c r="AY187" i="2"/>
  <c r="AJ187" i="2"/>
  <c r="AP187" i="2" s="1"/>
  <c r="CG187" i="2"/>
  <c r="H187" i="2"/>
  <c r="CF187" i="2"/>
  <c r="C187" i="2"/>
  <c r="B187" i="2"/>
  <c r="A187" i="2"/>
  <c r="CF186" i="2"/>
  <c r="CE186" i="2"/>
  <c r="CD186" i="2"/>
  <c r="BM186" i="2"/>
  <c r="AY186" i="2"/>
  <c r="AJ186" i="2"/>
  <c r="AP186" i="2" s="1"/>
  <c r="BE186" i="2" s="1"/>
  <c r="C186" i="2"/>
  <c r="H186" i="2"/>
  <c r="B186" i="2"/>
  <c r="A186" i="2"/>
  <c r="CG185" i="2"/>
  <c r="CF185" i="2"/>
  <c r="CE185" i="2"/>
  <c r="CD185" i="2"/>
  <c r="BN185" i="2"/>
  <c r="AY185" i="2"/>
  <c r="AJ185" i="2"/>
  <c r="AP185" i="2" s="1"/>
  <c r="H185" i="2"/>
  <c r="C185" i="2"/>
  <c r="B185" i="2"/>
  <c r="A185" i="2"/>
  <c r="CE184" i="2"/>
  <c r="CD184" i="2"/>
  <c r="BM184" i="2"/>
  <c r="AX184" i="2"/>
  <c r="AY184" i="2"/>
  <c r="AJ184" i="2"/>
  <c r="AP184" i="2" s="1"/>
  <c r="H184" i="2"/>
  <c r="CF184" i="2"/>
  <c r="A184" i="2"/>
  <c r="CG183" i="2"/>
  <c r="CE183" i="2"/>
  <c r="CD183" i="2"/>
  <c r="BN183" i="2"/>
  <c r="AY183" i="2"/>
  <c r="AJ183" i="2"/>
  <c r="AP183" i="2" s="1"/>
  <c r="H183" i="2"/>
  <c r="CF183" i="2"/>
  <c r="C183" i="2"/>
  <c r="B183" i="2"/>
  <c r="A183" i="2"/>
  <c r="CF182" i="2"/>
  <c r="CE182" i="2"/>
  <c r="CD182" i="2"/>
  <c r="AY182" i="2"/>
  <c r="AJ182" i="2"/>
  <c r="AP182" i="2" s="1"/>
  <c r="BE182" i="2" s="1"/>
  <c r="C182" i="2"/>
  <c r="H182" i="2"/>
  <c r="B182" i="2"/>
  <c r="A182" i="2"/>
  <c r="CG181" i="2"/>
  <c r="CE181" i="2"/>
  <c r="CD181" i="2"/>
  <c r="BN181" i="2"/>
  <c r="AY181" i="2"/>
  <c r="AJ181" i="2"/>
  <c r="AP181" i="2" s="1"/>
  <c r="AV181" i="2" s="1"/>
  <c r="BM181" i="2"/>
  <c r="C181" i="2"/>
  <c r="H181" i="2"/>
  <c r="CF181" i="2"/>
  <c r="B181" i="2"/>
  <c r="A181" i="2"/>
  <c r="CG180" i="2"/>
  <c r="CE180" i="2"/>
  <c r="CD180" i="2"/>
  <c r="BN180" i="2"/>
  <c r="AY180" i="2"/>
  <c r="AJ180" i="2"/>
  <c r="AP180" i="2" s="1"/>
  <c r="BE180" i="2" s="1"/>
  <c r="BM180" i="2"/>
  <c r="C180" i="2"/>
  <c r="H180" i="2"/>
  <c r="CF180" i="2"/>
  <c r="B180" i="2"/>
  <c r="A180" i="2"/>
  <c r="CG179" i="2"/>
  <c r="CE179" i="2"/>
  <c r="CD179" i="2"/>
  <c r="BN179" i="2"/>
  <c r="AY179" i="2"/>
  <c r="AJ179" i="2"/>
  <c r="AP179" i="2" s="1"/>
  <c r="AV179" i="2" s="1"/>
  <c r="BM179" i="2"/>
  <c r="C179" i="2"/>
  <c r="H179" i="2"/>
  <c r="CF179" i="2"/>
  <c r="B179" i="2"/>
  <c r="A179" i="2"/>
  <c r="CG178" i="2"/>
  <c r="CE178" i="2"/>
  <c r="CD178" i="2"/>
  <c r="BN178" i="2"/>
  <c r="AY178" i="2"/>
  <c r="AJ178" i="2"/>
  <c r="AP178" i="2" s="1"/>
  <c r="BE178" i="2" s="1"/>
  <c r="BM178" i="2"/>
  <c r="C178" i="2"/>
  <c r="H178" i="2"/>
  <c r="CF178" i="2"/>
  <c r="B178" i="2"/>
  <c r="A178" i="2"/>
  <c r="CG177" i="2"/>
  <c r="CE177" i="2"/>
  <c r="CD177" i="2"/>
  <c r="BN177" i="2"/>
  <c r="BM177" i="2"/>
  <c r="AY177" i="2"/>
  <c r="AJ177" i="2"/>
  <c r="AP177" i="2" s="1"/>
  <c r="AV177" i="2" s="1"/>
  <c r="C177" i="2"/>
  <c r="H177" i="2"/>
  <c r="CF177" i="2"/>
  <c r="B177" i="2"/>
  <c r="A177" i="2"/>
  <c r="CG176" i="2"/>
  <c r="CE176" i="2"/>
  <c r="CD176" i="2"/>
  <c r="BN176" i="2"/>
  <c r="AY176" i="2"/>
  <c r="AJ176" i="2"/>
  <c r="AP176" i="2" s="1"/>
  <c r="BE176" i="2" s="1"/>
  <c r="BM176" i="2"/>
  <c r="C176" i="2"/>
  <c r="H176" i="2"/>
  <c r="CF176" i="2"/>
  <c r="B176" i="2"/>
  <c r="A176" i="2"/>
  <c r="CE175" i="2"/>
  <c r="CD175" i="2"/>
  <c r="BN175" i="2"/>
  <c r="AY175" i="2"/>
  <c r="AJ175" i="2"/>
  <c r="AP175" i="2" s="1"/>
  <c r="BE175" i="2" s="1"/>
  <c r="BM175" i="2"/>
  <c r="C175" i="2"/>
  <c r="H175" i="2"/>
  <c r="CF175" i="2"/>
  <c r="B175" i="2"/>
  <c r="A175" i="2"/>
  <c r="CE174" i="2"/>
  <c r="CD174" i="2"/>
  <c r="BN174" i="2"/>
  <c r="AY174" i="2"/>
  <c r="AJ174" i="2"/>
  <c r="BM174" i="2"/>
  <c r="C174" i="2"/>
  <c r="H174" i="2"/>
  <c r="CF174" i="2"/>
  <c r="B174" i="2"/>
  <c r="A174" i="2"/>
  <c r="CE173" i="2"/>
  <c r="CD173" i="2"/>
  <c r="BN173" i="2"/>
  <c r="AY173" i="2"/>
  <c r="AJ173" i="2"/>
  <c r="AP173" i="2" s="1"/>
  <c r="AV173" i="2" s="1"/>
  <c r="BM173" i="2"/>
  <c r="C173" i="2"/>
  <c r="H173" i="2"/>
  <c r="CF173" i="2"/>
  <c r="A173" i="2"/>
  <c r="CE172" i="2"/>
  <c r="CD172" i="2"/>
  <c r="BN172" i="2"/>
  <c r="AY172" i="2"/>
  <c r="AJ172" i="2"/>
  <c r="AP172" i="2" s="1"/>
  <c r="AV172" i="2" s="1"/>
  <c r="BM172" i="2"/>
  <c r="C172" i="2"/>
  <c r="H172" i="2"/>
  <c r="CF172" i="2"/>
  <c r="A172" i="2"/>
  <c r="CE171" i="2"/>
  <c r="CD171" i="2"/>
  <c r="BN171" i="2"/>
  <c r="AY171" i="2"/>
  <c r="AJ171" i="2"/>
  <c r="BM171" i="2"/>
  <c r="C171" i="2"/>
  <c r="H171" i="2"/>
  <c r="CF171" i="2"/>
  <c r="B171" i="2"/>
  <c r="A171" i="2"/>
  <c r="CE170" i="2"/>
  <c r="CD170" i="2"/>
  <c r="BN170" i="2"/>
  <c r="AY170" i="2"/>
  <c r="AJ170" i="2"/>
  <c r="BM170" i="2"/>
  <c r="C170" i="2"/>
  <c r="H170" i="2"/>
  <c r="CF170" i="2"/>
  <c r="B170" i="2"/>
  <c r="A170" i="2"/>
  <c r="CE169" i="2"/>
  <c r="CD169" i="2"/>
  <c r="BN169" i="2"/>
  <c r="AY169" i="2"/>
  <c r="AJ169" i="2"/>
  <c r="AP169" i="2" s="1"/>
  <c r="AV169" i="2" s="1"/>
  <c r="BM169" i="2"/>
  <c r="C169" i="2"/>
  <c r="H169" i="2"/>
  <c r="CF169" i="2"/>
  <c r="A169" i="2"/>
  <c r="CE168" i="2"/>
  <c r="CD168" i="2"/>
  <c r="BN168" i="2"/>
  <c r="AY168" i="2"/>
  <c r="AJ168" i="2"/>
  <c r="AP168" i="2" s="1"/>
  <c r="AV168" i="2" s="1"/>
  <c r="BM168" i="2"/>
  <c r="C168" i="2"/>
  <c r="H168" i="2"/>
  <c r="CF168" i="2"/>
  <c r="A168" i="2"/>
  <c r="CG167" i="2"/>
  <c r="CE167" i="2"/>
  <c r="CD167" i="2"/>
  <c r="BN167" i="2"/>
  <c r="AY167" i="2"/>
  <c r="AJ167" i="2"/>
  <c r="BM167" i="2"/>
  <c r="C167" i="2"/>
  <c r="H167" i="2"/>
  <c r="CF167" i="2"/>
  <c r="B167" i="2"/>
  <c r="A167" i="2"/>
  <c r="CE166" i="2"/>
  <c r="CD166" i="2"/>
  <c r="BN166" i="2"/>
  <c r="BL166" i="2"/>
  <c r="AY166" i="2"/>
  <c r="AJ166" i="2"/>
  <c r="AP166" i="2" s="1"/>
  <c r="AV166" i="2" s="1"/>
  <c r="BM166" i="2"/>
  <c r="C166" i="2"/>
  <c r="H166" i="2"/>
  <c r="CF166" i="2"/>
  <c r="A166" i="2"/>
  <c r="CE165" i="2"/>
  <c r="CD165" i="2"/>
  <c r="BN165" i="2"/>
  <c r="BL165" i="2"/>
  <c r="AY165" i="2"/>
  <c r="AJ165" i="2"/>
  <c r="AP165" i="2" s="1"/>
  <c r="AV165" i="2" s="1"/>
  <c r="BM165" i="2"/>
  <c r="C165" i="2"/>
  <c r="H165" i="2"/>
  <c r="CF165" i="2"/>
  <c r="A165" i="2"/>
  <c r="CG164" i="2"/>
  <c r="CE164" i="2"/>
  <c r="CD164" i="2"/>
  <c r="BN164" i="2"/>
  <c r="BL164" i="2"/>
  <c r="BM164" i="2"/>
  <c r="AY164" i="2"/>
  <c r="C164" i="2"/>
  <c r="H164" i="2"/>
  <c r="CF164" i="2"/>
  <c r="A164" i="2"/>
  <c r="CG163" i="2"/>
  <c r="CE163" i="2"/>
  <c r="CD163" i="2"/>
  <c r="BN163" i="2"/>
  <c r="BL163" i="2"/>
  <c r="AY163" i="2"/>
  <c r="BM163" i="2"/>
  <c r="C163" i="2"/>
  <c r="H163" i="2"/>
  <c r="CF163" i="2"/>
  <c r="B163" i="2"/>
  <c r="A163" i="2"/>
  <c r="CE162" i="2"/>
  <c r="CD162" i="2"/>
  <c r="BN162" i="2"/>
  <c r="BL162" i="2"/>
  <c r="AY162" i="2"/>
  <c r="AJ162" i="2"/>
  <c r="AP162" i="2" s="1"/>
  <c r="AV162" i="2" s="1"/>
  <c r="BM162" i="2"/>
  <c r="C162" i="2"/>
  <c r="H162" i="2"/>
  <c r="CF162" i="2"/>
  <c r="A162" i="2"/>
  <c r="CE161" i="2"/>
  <c r="CD161" i="2"/>
  <c r="BN161" i="2"/>
  <c r="BL161" i="2"/>
  <c r="AY161" i="2"/>
  <c r="AJ161" i="2"/>
  <c r="AP161" i="2" s="1"/>
  <c r="AV161" i="2" s="1"/>
  <c r="BM161" i="2"/>
  <c r="C161" i="2"/>
  <c r="H161" i="2"/>
  <c r="CF161" i="2"/>
  <c r="A161" i="2"/>
  <c r="CG160" i="2"/>
  <c r="CE160" i="2"/>
  <c r="CD160" i="2"/>
  <c r="BN160" i="2"/>
  <c r="BL160" i="2"/>
  <c r="BM160" i="2"/>
  <c r="AY160" i="2"/>
  <c r="C160" i="2"/>
  <c r="H160" i="2"/>
  <c r="CF160" i="2"/>
  <c r="A160" i="2"/>
  <c r="CG159" i="2"/>
  <c r="CE159" i="2"/>
  <c r="CD159" i="2"/>
  <c r="BN159" i="2"/>
  <c r="BL159" i="2"/>
  <c r="BM159" i="2"/>
  <c r="AY159" i="2"/>
  <c r="C159" i="2"/>
  <c r="H159" i="2"/>
  <c r="CF159" i="2"/>
  <c r="B159" i="2"/>
  <c r="A159" i="2"/>
  <c r="CE158" i="2"/>
  <c r="CD158" i="2"/>
  <c r="BN158" i="2"/>
  <c r="BL158" i="2"/>
  <c r="AY158" i="2"/>
  <c r="AJ158" i="2"/>
  <c r="AP158" i="2" s="1"/>
  <c r="AV158" i="2" s="1"/>
  <c r="BM158" i="2"/>
  <c r="C158" i="2"/>
  <c r="H158" i="2"/>
  <c r="CF158" i="2"/>
  <c r="A158" i="2"/>
  <c r="CE157" i="2"/>
  <c r="CD157" i="2"/>
  <c r="BN157" i="2"/>
  <c r="BL157" i="2"/>
  <c r="AY157" i="2"/>
  <c r="AJ157" i="2"/>
  <c r="AP157" i="2" s="1"/>
  <c r="AV157" i="2" s="1"/>
  <c r="BM157" i="2"/>
  <c r="C157" i="2"/>
  <c r="H157" i="2"/>
  <c r="CF157" i="2"/>
  <c r="B157" i="2"/>
  <c r="A157" i="2"/>
  <c r="CE156" i="2"/>
  <c r="CD156" i="2"/>
  <c r="BN156" i="2"/>
  <c r="AY156" i="2"/>
  <c r="AJ156" i="2"/>
  <c r="AP156" i="2" s="1"/>
  <c r="BM156" i="2"/>
  <c r="C156" i="2"/>
  <c r="H156" i="2"/>
  <c r="CF156" i="2"/>
  <c r="B156" i="2"/>
  <c r="A156" i="2"/>
  <c r="CE155" i="2"/>
  <c r="CD155" i="2"/>
  <c r="BN155" i="2"/>
  <c r="AY155" i="2"/>
  <c r="AJ155" i="2"/>
  <c r="AP155" i="2" s="1"/>
  <c r="BM155" i="2"/>
  <c r="C155" i="2"/>
  <c r="H155" i="2"/>
  <c r="CF155" i="2"/>
  <c r="B155" i="2"/>
  <c r="A155" i="2"/>
  <c r="CE154" i="2"/>
  <c r="CD154" i="2"/>
  <c r="BN154" i="2"/>
  <c r="AY154" i="2"/>
  <c r="AJ154" i="2"/>
  <c r="AP154" i="2" s="1"/>
  <c r="BM154" i="2"/>
  <c r="C154" i="2"/>
  <c r="H154" i="2"/>
  <c r="CF154" i="2"/>
  <c r="A154" i="2"/>
  <c r="CE153" i="2"/>
  <c r="CD153" i="2"/>
  <c r="BN153" i="2"/>
  <c r="AY153" i="2"/>
  <c r="AJ153" i="2"/>
  <c r="AP153" i="2" s="1"/>
  <c r="BM153" i="2"/>
  <c r="C153" i="2"/>
  <c r="H153" i="2"/>
  <c r="CF153" i="2"/>
  <c r="A153" i="2"/>
  <c r="CE152" i="2"/>
  <c r="CD152" i="2"/>
  <c r="BN152" i="2"/>
  <c r="AY152" i="2"/>
  <c r="AJ152" i="2"/>
  <c r="AP152" i="2" s="1"/>
  <c r="BM152" i="2"/>
  <c r="C152" i="2"/>
  <c r="H152" i="2"/>
  <c r="CF152" i="2"/>
  <c r="A152" i="2"/>
  <c r="CE151" i="2"/>
  <c r="CD151" i="2"/>
  <c r="BN151" i="2"/>
  <c r="AY151" i="2"/>
  <c r="AJ151" i="2"/>
  <c r="AP151" i="2" s="1"/>
  <c r="BM151" i="2"/>
  <c r="C151" i="2"/>
  <c r="H151" i="2"/>
  <c r="CF151" i="2"/>
  <c r="A151" i="2"/>
  <c r="CE150" i="2"/>
  <c r="CD150" i="2"/>
  <c r="BN150" i="2"/>
  <c r="AY150" i="2"/>
  <c r="AJ150" i="2"/>
  <c r="AP150" i="2" s="1"/>
  <c r="BM150" i="2"/>
  <c r="C150" i="2"/>
  <c r="H150" i="2"/>
  <c r="CF150" i="2"/>
  <c r="A150" i="2"/>
  <c r="CE149" i="2"/>
  <c r="CD149" i="2"/>
  <c r="BN149" i="2"/>
  <c r="AY149" i="2"/>
  <c r="AJ149" i="2"/>
  <c r="AP149" i="2" s="1"/>
  <c r="BM149" i="2"/>
  <c r="C149" i="2"/>
  <c r="H149" i="2"/>
  <c r="CF149" i="2"/>
  <c r="A149" i="2"/>
  <c r="CE148" i="2"/>
  <c r="CD148" i="2"/>
  <c r="BN148" i="2"/>
  <c r="AY148" i="2"/>
  <c r="AJ148" i="2"/>
  <c r="AP148" i="2" s="1"/>
  <c r="BM148" i="2"/>
  <c r="C148" i="2"/>
  <c r="H148" i="2"/>
  <c r="CF148" i="2"/>
  <c r="A148" i="2"/>
  <c r="CE147" i="2"/>
  <c r="CD147" i="2"/>
  <c r="BN147" i="2"/>
  <c r="AY147" i="2"/>
  <c r="AJ147" i="2"/>
  <c r="AP147" i="2" s="1"/>
  <c r="BM147" i="2"/>
  <c r="C147" i="2"/>
  <c r="H147" i="2"/>
  <c r="CF147" i="2"/>
  <c r="A147" i="2"/>
  <c r="CE146" i="2"/>
  <c r="CD146" i="2"/>
  <c r="BN146" i="2"/>
  <c r="AY146" i="2"/>
  <c r="AJ146" i="2"/>
  <c r="AP146" i="2" s="1"/>
  <c r="BM146" i="2"/>
  <c r="C146" i="2"/>
  <c r="H146" i="2"/>
  <c r="CF146" i="2"/>
  <c r="A146" i="2"/>
  <c r="CE145" i="2"/>
  <c r="CD145" i="2"/>
  <c r="BN145" i="2"/>
  <c r="AY145" i="2"/>
  <c r="AJ145" i="2"/>
  <c r="AP145" i="2" s="1"/>
  <c r="BM145" i="2"/>
  <c r="C145" i="2"/>
  <c r="H145" i="2"/>
  <c r="CF145" i="2"/>
  <c r="A145" i="2"/>
  <c r="CE144" i="2"/>
  <c r="CD144" i="2"/>
  <c r="BN144" i="2"/>
  <c r="AY144" i="2"/>
  <c r="AJ144" i="2"/>
  <c r="AP144" i="2" s="1"/>
  <c r="BM144" i="2"/>
  <c r="C144" i="2"/>
  <c r="H144" i="2"/>
  <c r="CF144" i="2"/>
  <c r="A144" i="2"/>
  <c r="CE143" i="2"/>
  <c r="CD143" i="2"/>
  <c r="BN143" i="2"/>
  <c r="AY143" i="2"/>
  <c r="AJ143" i="2"/>
  <c r="AP143" i="2" s="1"/>
  <c r="BM143" i="2"/>
  <c r="C143" i="2"/>
  <c r="H143" i="2"/>
  <c r="CF143" i="2"/>
  <c r="B143" i="2"/>
  <c r="A143" i="2"/>
  <c r="CE142" i="2"/>
  <c r="CD142" i="2"/>
  <c r="BN142" i="2"/>
  <c r="AY142" i="2"/>
  <c r="AJ142" i="2"/>
  <c r="AP142" i="2" s="1"/>
  <c r="BM142" i="2"/>
  <c r="C142" i="2"/>
  <c r="H142" i="2"/>
  <c r="CF142" i="2"/>
  <c r="B142" i="2"/>
  <c r="A142" i="2"/>
  <c r="CE141" i="2"/>
  <c r="CD141" i="2"/>
  <c r="BN141" i="2"/>
  <c r="AY141" i="2"/>
  <c r="AJ141" i="2"/>
  <c r="AP141" i="2" s="1"/>
  <c r="BM141" i="2"/>
  <c r="C141" i="2"/>
  <c r="H141" i="2"/>
  <c r="CF141" i="2"/>
  <c r="B141" i="2"/>
  <c r="A141" i="2"/>
  <c r="CE140" i="2"/>
  <c r="CD140" i="2"/>
  <c r="BN140" i="2"/>
  <c r="AY140" i="2"/>
  <c r="AJ140" i="2"/>
  <c r="AP140" i="2" s="1"/>
  <c r="BM140" i="2"/>
  <c r="C140" i="2"/>
  <c r="H140" i="2"/>
  <c r="CF140" i="2"/>
  <c r="B140" i="2"/>
  <c r="A140" i="2"/>
  <c r="CE139" i="2"/>
  <c r="CD139" i="2"/>
  <c r="BN139" i="2"/>
  <c r="AY139" i="2"/>
  <c r="AJ139" i="2"/>
  <c r="AP139" i="2" s="1"/>
  <c r="BM139" i="2"/>
  <c r="C139" i="2"/>
  <c r="H139" i="2"/>
  <c r="CF139" i="2"/>
  <c r="B139" i="2"/>
  <c r="A139" i="2"/>
  <c r="CE138" i="2"/>
  <c r="CD138" i="2"/>
  <c r="BN138" i="2"/>
  <c r="AY138" i="2"/>
  <c r="AJ138" i="2"/>
  <c r="AP138" i="2" s="1"/>
  <c r="BM138" i="2"/>
  <c r="C138" i="2"/>
  <c r="H138" i="2"/>
  <c r="CF138" i="2"/>
  <c r="B138" i="2"/>
  <c r="A138" i="2"/>
  <c r="CE137" i="2"/>
  <c r="CD137" i="2"/>
  <c r="BN137" i="2"/>
  <c r="AY137" i="2"/>
  <c r="AJ137" i="2"/>
  <c r="AP137" i="2" s="1"/>
  <c r="BM137" i="2"/>
  <c r="C137" i="2"/>
  <c r="H137" i="2"/>
  <c r="CF137" i="2"/>
  <c r="B137" i="2"/>
  <c r="A137" i="2"/>
  <c r="CE136" i="2"/>
  <c r="CD136" i="2"/>
  <c r="BN136" i="2"/>
  <c r="AY136" i="2"/>
  <c r="AJ136" i="2"/>
  <c r="AP136" i="2" s="1"/>
  <c r="BM136" i="2"/>
  <c r="C136" i="2"/>
  <c r="H136" i="2"/>
  <c r="CF136" i="2"/>
  <c r="B136" i="2"/>
  <c r="A136" i="2"/>
  <c r="CE135" i="2"/>
  <c r="CD135" i="2"/>
  <c r="BN135" i="2"/>
  <c r="AY135" i="2"/>
  <c r="AJ135" i="2"/>
  <c r="AP135" i="2" s="1"/>
  <c r="BM135" i="2"/>
  <c r="C135" i="2"/>
  <c r="H135" i="2"/>
  <c r="CF135" i="2"/>
  <c r="B135" i="2"/>
  <c r="A135" i="2"/>
  <c r="CE134" i="2"/>
  <c r="CD134" i="2"/>
  <c r="BN134" i="2"/>
  <c r="AY134" i="2"/>
  <c r="AJ134" i="2"/>
  <c r="AP134" i="2" s="1"/>
  <c r="BM134" i="2"/>
  <c r="C134" i="2"/>
  <c r="H134" i="2"/>
  <c r="CF134" i="2"/>
  <c r="B134" i="2"/>
  <c r="A134" i="2"/>
  <c r="CE133" i="2"/>
  <c r="CD133" i="2"/>
  <c r="BN133" i="2"/>
  <c r="AY133" i="2"/>
  <c r="AJ133" i="2"/>
  <c r="AP133" i="2" s="1"/>
  <c r="BM133" i="2"/>
  <c r="C133" i="2"/>
  <c r="H133" i="2"/>
  <c r="CF133" i="2"/>
  <c r="B133" i="2"/>
  <c r="A133" i="2"/>
  <c r="CE132" i="2"/>
  <c r="CD132" i="2"/>
  <c r="BN132" i="2"/>
  <c r="AY132" i="2"/>
  <c r="AJ132" i="2"/>
  <c r="AP132" i="2" s="1"/>
  <c r="BM132" i="2"/>
  <c r="C132" i="2"/>
  <c r="H132" i="2"/>
  <c r="CF132" i="2"/>
  <c r="B132" i="2"/>
  <c r="A132" i="2"/>
  <c r="CE131" i="2"/>
  <c r="CD131" i="2"/>
  <c r="BN131" i="2"/>
  <c r="AY131" i="2"/>
  <c r="AJ131" i="2"/>
  <c r="AP131" i="2" s="1"/>
  <c r="BM131" i="2"/>
  <c r="C131" i="2"/>
  <c r="H131" i="2"/>
  <c r="CF131" i="2"/>
  <c r="B131" i="2"/>
  <c r="A131" i="2"/>
  <c r="CE130" i="2"/>
  <c r="CD130" i="2"/>
  <c r="BN130" i="2"/>
  <c r="AY130" i="2"/>
  <c r="AJ130" i="2"/>
  <c r="AP130" i="2" s="1"/>
  <c r="BM130" i="2"/>
  <c r="C130" i="2"/>
  <c r="H130" i="2"/>
  <c r="CF130" i="2"/>
  <c r="B130" i="2"/>
  <c r="A130" i="2"/>
  <c r="CE129" i="2"/>
  <c r="CD129" i="2"/>
  <c r="BN129" i="2"/>
  <c r="BL129" i="2"/>
  <c r="AY129" i="2"/>
  <c r="AJ129" i="2"/>
  <c r="AP129" i="2" s="1"/>
  <c r="BM129" i="2"/>
  <c r="C129" i="2"/>
  <c r="H129" i="2"/>
  <c r="CF129" i="2"/>
  <c r="B129" i="2"/>
  <c r="A129" i="2"/>
  <c r="CE128" i="2"/>
  <c r="CD128" i="2"/>
  <c r="BN128" i="2"/>
  <c r="BL128" i="2"/>
  <c r="AY128" i="2"/>
  <c r="AJ128" i="2"/>
  <c r="AP128" i="2" s="1"/>
  <c r="BM128" i="2"/>
  <c r="C128" i="2"/>
  <c r="H128" i="2"/>
  <c r="CF128" i="2"/>
  <c r="B128" i="2"/>
  <c r="A128" i="2"/>
  <c r="CE127" i="2"/>
  <c r="CD127" i="2"/>
  <c r="BN127" i="2"/>
  <c r="BL127" i="2"/>
  <c r="AY127" i="2"/>
  <c r="AJ127" i="2"/>
  <c r="AP127" i="2" s="1"/>
  <c r="BM127" i="2"/>
  <c r="C127" i="2"/>
  <c r="H127" i="2"/>
  <c r="CF127" i="2"/>
  <c r="B127" i="2"/>
  <c r="A127" i="2"/>
  <c r="CE126" i="2"/>
  <c r="CD126" i="2"/>
  <c r="BN126" i="2"/>
  <c r="BL126" i="2"/>
  <c r="AY126" i="2"/>
  <c r="AJ126" i="2"/>
  <c r="AP126" i="2" s="1"/>
  <c r="BM126" i="2"/>
  <c r="H126" i="2"/>
  <c r="CF126" i="2"/>
  <c r="A126" i="2"/>
  <c r="CE125" i="2"/>
  <c r="CD125" i="2"/>
  <c r="BN125" i="2"/>
  <c r="BL125" i="2"/>
  <c r="AY125" i="2"/>
  <c r="AJ125" i="2"/>
  <c r="AP125" i="2" s="1"/>
  <c r="AV125" i="2" s="1"/>
  <c r="BM125" i="2"/>
  <c r="H125" i="2"/>
  <c r="CF125" i="2"/>
  <c r="A125" i="2"/>
  <c r="CE124" i="2"/>
  <c r="CD124" i="2"/>
  <c r="BN124" i="2"/>
  <c r="BL124" i="2"/>
  <c r="AY124" i="2"/>
  <c r="AJ124" i="2"/>
  <c r="AP124" i="2" s="1"/>
  <c r="AV124" i="2" s="1"/>
  <c r="BM124" i="2"/>
  <c r="C124" i="2"/>
  <c r="H124" i="2"/>
  <c r="CF124" i="2"/>
  <c r="A124" i="2"/>
  <c r="CE123" i="2"/>
  <c r="CD123" i="2"/>
  <c r="BN123" i="2"/>
  <c r="BL123" i="2"/>
  <c r="BM123" i="2"/>
  <c r="AY123" i="2"/>
  <c r="AJ123" i="2"/>
  <c r="AP123" i="2" s="1"/>
  <c r="AV123" i="2" s="1"/>
  <c r="C123" i="2"/>
  <c r="H123" i="2"/>
  <c r="CF123" i="2"/>
  <c r="A123" i="2"/>
  <c r="CE122" i="2"/>
  <c r="CD122" i="2"/>
  <c r="BN122" i="2"/>
  <c r="BL122" i="2"/>
  <c r="AY122" i="2"/>
  <c r="BM122" i="2"/>
  <c r="C122" i="2"/>
  <c r="H122" i="2"/>
  <c r="CF122" i="2"/>
  <c r="B122" i="2"/>
  <c r="A122" i="2"/>
  <c r="CE121" i="2"/>
  <c r="CD121" i="2"/>
  <c r="BN121" i="2"/>
  <c r="BL121" i="2"/>
  <c r="AY121" i="2"/>
  <c r="AJ121" i="2"/>
  <c r="AP121" i="2" s="1"/>
  <c r="AV121" i="2" s="1"/>
  <c r="BM121" i="2"/>
  <c r="C121" i="2"/>
  <c r="H121" i="2"/>
  <c r="CF121" i="2"/>
  <c r="A121" i="2"/>
  <c r="CE120" i="2"/>
  <c r="CD120" i="2"/>
  <c r="BN120" i="2"/>
  <c r="BL120" i="2"/>
  <c r="AY120" i="2"/>
  <c r="AJ120" i="2"/>
  <c r="AP120" i="2" s="1"/>
  <c r="AV120" i="2" s="1"/>
  <c r="BM120" i="2"/>
  <c r="C120" i="2"/>
  <c r="H120" i="2"/>
  <c r="CF120" i="2"/>
  <c r="A120" i="2"/>
  <c r="CE119" i="2"/>
  <c r="CD119" i="2"/>
  <c r="BN119" i="2"/>
  <c r="BL119" i="2"/>
  <c r="BM119" i="2"/>
  <c r="AY119" i="2"/>
  <c r="AJ119" i="2"/>
  <c r="AP119" i="2" s="1"/>
  <c r="AV119" i="2" s="1"/>
  <c r="C119" i="2"/>
  <c r="H119" i="2"/>
  <c r="CF119" i="2"/>
  <c r="A119" i="2"/>
  <c r="CE118" i="2"/>
  <c r="CD118" i="2"/>
  <c r="BN118" i="2"/>
  <c r="BL118" i="2"/>
  <c r="AY118" i="2"/>
  <c r="BM118" i="2"/>
  <c r="C118" i="2"/>
  <c r="H118" i="2"/>
  <c r="CF118" i="2"/>
  <c r="B118" i="2"/>
  <c r="A118" i="2"/>
  <c r="CE117" i="2"/>
  <c r="CD117" i="2"/>
  <c r="BN117" i="2"/>
  <c r="BL117" i="2"/>
  <c r="BM117" i="2"/>
  <c r="AY117" i="2"/>
  <c r="AJ117" i="2"/>
  <c r="AP117" i="2" s="1"/>
  <c r="AV117" i="2" s="1"/>
  <c r="C117" i="2"/>
  <c r="H117" i="2"/>
  <c r="CF117" i="2"/>
  <c r="A117" i="2"/>
  <c r="CE116" i="2"/>
  <c r="CD116" i="2"/>
  <c r="BN116" i="2"/>
  <c r="BL116" i="2"/>
  <c r="AY116" i="2"/>
  <c r="AJ116" i="2"/>
  <c r="AP116" i="2" s="1"/>
  <c r="AV116" i="2" s="1"/>
  <c r="BM116" i="2"/>
  <c r="C116" i="2"/>
  <c r="H116" i="2"/>
  <c r="CF116" i="2"/>
  <c r="A116" i="2"/>
  <c r="CE115" i="2"/>
  <c r="CD115" i="2"/>
  <c r="BN115" i="2"/>
  <c r="BL115" i="2"/>
  <c r="BM115" i="2"/>
  <c r="AY115" i="2"/>
  <c r="AJ115" i="2"/>
  <c r="AP115" i="2" s="1"/>
  <c r="AV115" i="2" s="1"/>
  <c r="C115" i="2"/>
  <c r="H115" i="2"/>
  <c r="CF115" i="2"/>
  <c r="A115" i="2"/>
  <c r="CG114" i="2"/>
  <c r="CE114" i="2"/>
  <c r="CD114" i="2"/>
  <c r="BN114" i="2"/>
  <c r="BL114" i="2"/>
  <c r="AY114" i="2"/>
  <c r="BM114" i="2"/>
  <c r="C114" i="2"/>
  <c r="H114" i="2"/>
  <c r="CF114" i="2"/>
  <c r="B114" i="2"/>
  <c r="A114" i="2"/>
  <c r="CE113" i="2"/>
  <c r="CD113" i="2"/>
  <c r="BN113" i="2"/>
  <c r="BL113" i="2"/>
  <c r="AY113" i="2"/>
  <c r="AJ113" i="2"/>
  <c r="AP113" i="2" s="1"/>
  <c r="AV113" i="2" s="1"/>
  <c r="BM113" i="2"/>
  <c r="C113" i="2"/>
  <c r="H113" i="2"/>
  <c r="CF113" i="2"/>
  <c r="A113" i="2"/>
  <c r="CE112" i="2"/>
  <c r="CD112" i="2"/>
  <c r="BN112" i="2"/>
  <c r="BL112" i="2"/>
  <c r="AY112" i="2"/>
  <c r="AJ112" i="2"/>
  <c r="AP112" i="2" s="1"/>
  <c r="BM112" i="2"/>
  <c r="C112" i="2"/>
  <c r="H112" i="2"/>
  <c r="CF112" i="2"/>
  <c r="B112" i="2"/>
  <c r="A112" i="2"/>
  <c r="CE111" i="2"/>
  <c r="CD111" i="2"/>
  <c r="BN111" i="2"/>
  <c r="BL111" i="2"/>
  <c r="BM111" i="2"/>
  <c r="AY111" i="2"/>
  <c r="C111" i="2"/>
  <c r="H111" i="2"/>
  <c r="CF111" i="2"/>
  <c r="A111" i="2"/>
  <c r="CG110" i="2"/>
  <c r="CE110" i="2"/>
  <c r="CD110" i="2"/>
  <c r="BN110" i="2"/>
  <c r="BL110" i="2"/>
  <c r="AY110" i="2"/>
  <c r="BM110" i="2"/>
  <c r="C110" i="2"/>
  <c r="H110" i="2"/>
  <c r="CF110" i="2"/>
  <c r="B110" i="2"/>
  <c r="A110" i="2"/>
  <c r="CE109" i="2"/>
  <c r="CD109" i="2"/>
  <c r="BN109" i="2"/>
  <c r="BL109" i="2"/>
  <c r="BM109" i="2"/>
  <c r="AY109" i="2"/>
  <c r="AJ109" i="2"/>
  <c r="AP109" i="2" s="1"/>
  <c r="AV109" i="2" s="1"/>
  <c r="C109" i="2"/>
  <c r="H109" i="2"/>
  <c r="CF109" i="2"/>
  <c r="A109" i="2"/>
  <c r="CE108" i="2"/>
  <c r="CD108" i="2"/>
  <c r="BN108" i="2"/>
  <c r="BL108" i="2"/>
  <c r="AY108" i="2"/>
  <c r="AJ108" i="2"/>
  <c r="AP108" i="2" s="1"/>
  <c r="BM108" i="2"/>
  <c r="C108" i="2"/>
  <c r="H108" i="2"/>
  <c r="CF108" i="2"/>
  <c r="B108" i="2"/>
  <c r="A108" i="2"/>
  <c r="CD107" i="2"/>
  <c r="BN107" i="2"/>
  <c r="BL107" i="2"/>
  <c r="BM107" i="2"/>
  <c r="AY107" i="2"/>
  <c r="AJ107" i="2"/>
  <c r="AP107" i="2" s="1"/>
  <c r="C107" i="2"/>
  <c r="H107" i="2"/>
  <c r="CF107" i="2"/>
  <c r="CE107" i="2"/>
  <c r="A107" i="2"/>
  <c r="CD106" i="2"/>
  <c r="BN106" i="2"/>
  <c r="BM106" i="2"/>
  <c r="AY106" i="2"/>
  <c r="C106" i="2"/>
  <c r="H106" i="2"/>
  <c r="CF106" i="2"/>
  <c r="CE106" i="2"/>
  <c r="A106" i="2"/>
  <c r="CD105" i="2"/>
  <c r="BN105" i="2"/>
  <c r="BM105" i="2"/>
  <c r="AY105" i="2"/>
  <c r="C105" i="2"/>
  <c r="H105" i="2"/>
  <c r="CF105" i="2"/>
  <c r="CE105" i="2"/>
  <c r="A105" i="2"/>
  <c r="CE104" i="2"/>
  <c r="CD104" i="2"/>
  <c r="BN104" i="2"/>
  <c r="BM104" i="2"/>
  <c r="AY104" i="2"/>
  <c r="C104" i="2"/>
  <c r="H104" i="2"/>
  <c r="CF104" i="2"/>
  <c r="A104" i="2"/>
  <c r="CE103" i="2"/>
  <c r="CD103" i="2"/>
  <c r="BN103" i="2"/>
  <c r="BM103" i="2"/>
  <c r="AY103" i="2"/>
  <c r="C103" i="2"/>
  <c r="H103" i="2"/>
  <c r="CF103" i="2"/>
  <c r="A103" i="2"/>
  <c r="CE102" i="2"/>
  <c r="CD102" i="2"/>
  <c r="BN102" i="2"/>
  <c r="BM102" i="2"/>
  <c r="AY102" i="2"/>
  <c r="C102" i="2"/>
  <c r="H102" i="2"/>
  <c r="CF102" i="2"/>
  <c r="A102" i="2"/>
  <c r="CE101" i="2"/>
  <c r="CD101" i="2"/>
  <c r="BN101" i="2"/>
  <c r="BM101" i="2"/>
  <c r="AY101" i="2"/>
  <c r="C101" i="2"/>
  <c r="H101" i="2"/>
  <c r="CF101" i="2"/>
  <c r="A101" i="2"/>
  <c r="CE100" i="2"/>
  <c r="CD100" i="2"/>
  <c r="BN100" i="2"/>
  <c r="BM100" i="2"/>
  <c r="AY100" i="2"/>
  <c r="C100" i="2"/>
  <c r="H100" i="2"/>
  <c r="CF100" i="2"/>
  <c r="A100" i="2"/>
  <c r="CE99" i="2"/>
  <c r="CD99" i="2"/>
  <c r="BN99" i="2"/>
  <c r="BM99" i="2"/>
  <c r="AY99" i="2"/>
  <c r="C99" i="2"/>
  <c r="H99" i="2"/>
  <c r="CF99" i="2"/>
  <c r="A99" i="2"/>
  <c r="CE98" i="2"/>
  <c r="CD98" i="2"/>
  <c r="BN98" i="2"/>
  <c r="BM98" i="2"/>
  <c r="AY98" i="2"/>
  <c r="C98" i="2"/>
  <c r="H98" i="2"/>
  <c r="CF98" i="2"/>
  <c r="A98" i="2"/>
  <c r="CE97" i="2"/>
  <c r="CD97" i="2"/>
  <c r="BN97" i="2"/>
  <c r="BM97" i="2"/>
  <c r="AY97" i="2"/>
  <c r="C97" i="2"/>
  <c r="H97" i="2"/>
  <c r="CF97" i="2"/>
  <c r="A97" i="2"/>
  <c r="CG96" i="2"/>
  <c r="CE96" i="2"/>
  <c r="CD96" i="2"/>
  <c r="BN96" i="2"/>
  <c r="BM96" i="2"/>
  <c r="AY96" i="2"/>
  <c r="C96" i="2"/>
  <c r="H96" i="2"/>
  <c r="CF96" i="2"/>
  <c r="A96" i="2"/>
  <c r="CG95" i="2"/>
  <c r="CE95" i="2"/>
  <c r="CD95" i="2"/>
  <c r="BN95" i="2"/>
  <c r="BM95" i="2"/>
  <c r="AY95" i="2"/>
  <c r="C95" i="2"/>
  <c r="H95" i="2"/>
  <c r="CF95" i="2"/>
  <c r="A95" i="2"/>
  <c r="CG94" i="2"/>
  <c r="CE94" i="2"/>
  <c r="CD94" i="2"/>
  <c r="BN94" i="2"/>
  <c r="BM94" i="2"/>
  <c r="AY94" i="2"/>
  <c r="C94" i="2"/>
  <c r="H94" i="2"/>
  <c r="CF94" i="2"/>
  <c r="A94" i="2"/>
  <c r="CG93" i="2"/>
  <c r="CE93" i="2"/>
  <c r="CD93" i="2"/>
  <c r="BN93" i="2"/>
  <c r="BM93" i="2"/>
  <c r="AY93" i="2"/>
  <c r="C93" i="2"/>
  <c r="H93" i="2"/>
  <c r="CF93" i="2"/>
  <c r="A93" i="2"/>
  <c r="CG92" i="2"/>
  <c r="CE92" i="2"/>
  <c r="CD92" i="2"/>
  <c r="BN92" i="2"/>
  <c r="BM92" i="2"/>
  <c r="AY92" i="2"/>
  <c r="C92" i="2"/>
  <c r="H92" i="2"/>
  <c r="CF92" i="2"/>
  <c r="A92" i="2"/>
  <c r="CE91" i="2"/>
  <c r="CD91" i="2"/>
  <c r="BN91" i="2"/>
  <c r="AY91" i="2"/>
  <c r="AJ91" i="2"/>
  <c r="AP91" i="2" s="1"/>
  <c r="BM91" i="2"/>
  <c r="CG91" i="2"/>
  <c r="H91" i="2"/>
  <c r="CF91" i="2"/>
  <c r="B91" i="2"/>
  <c r="A91" i="2"/>
  <c r="CE90" i="2"/>
  <c r="CD90" i="2"/>
  <c r="BN90" i="2"/>
  <c r="AY90" i="2"/>
  <c r="AJ90" i="2"/>
  <c r="AP90" i="2" s="1"/>
  <c r="BM90" i="2"/>
  <c r="C90" i="2"/>
  <c r="H90" i="2"/>
  <c r="CF90" i="2"/>
  <c r="B90" i="2"/>
  <c r="A90" i="2"/>
  <c r="CE89" i="2"/>
  <c r="CD89" i="2"/>
  <c r="BN89" i="2"/>
  <c r="AY89" i="2"/>
  <c r="AJ89" i="2"/>
  <c r="AP89" i="2" s="1"/>
  <c r="BM89" i="2"/>
  <c r="C89" i="2"/>
  <c r="H89" i="2"/>
  <c r="CF89" i="2"/>
  <c r="B89" i="2"/>
  <c r="A89" i="2"/>
  <c r="CE88" i="2"/>
  <c r="CD88" i="2"/>
  <c r="BN88" i="2"/>
  <c r="AY88" i="2"/>
  <c r="AJ88" i="2"/>
  <c r="AP88" i="2" s="1"/>
  <c r="BM88" i="2"/>
  <c r="C88" i="2"/>
  <c r="H88" i="2"/>
  <c r="CF88" i="2"/>
  <c r="B88" i="2"/>
  <c r="A88" i="2"/>
  <c r="CE87" i="2"/>
  <c r="CD87" i="2"/>
  <c r="BN87" i="2"/>
  <c r="AY87" i="2"/>
  <c r="AJ87" i="2"/>
  <c r="AP87" i="2" s="1"/>
  <c r="BM87" i="2"/>
  <c r="C87" i="2"/>
  <c r="H87" i="2"/>
  <c r="CF87" i="2"/>
  <c r="B87" i="2"/>
  <c r="A87" i="2"/>
  <c r="CE86" i="2"/>
  <c r="CD86" i="2"/>
  <c r="BN86" i="2"/>
  <c r="AY86" i="2"/>
  <c r="AJ86" i="2"/>
  <c r="AP86" i="2" s="1"/>
  <c r="BM86" i="2"/>
  <c r="C86" i="2"/>
  <c r="H86" i="2"/>
  <c r="CF86" i="2"/>
  <c r="B86" i="2"/>
  <c r="A86" i="2"/>
  <c r="CE85" i="2"/>
  <c r="CD85" i="2"/>
  <c r="BN85" i="2"/>
  <c r="AY85" i="2"/>
  <c r="AJ85" i="2"/>
  <c r="AP85" i="2" s="1"/>
  <c r="BM85" i="2"/>
  <c r="C85" i="2"/>
  <c r="H85" i="2"/>
  <c r="CF85" i="2"/>
  <c r="B85" i="2"/>
  <c r="A85" i="2"/>
  <c r="CE84" i="2"/>
  <c r="CD84" i="2"/>
  <c r="BN84" i="2"/>
  <c r="AY84" i="2"/>
  <c r="AJ84" i="2"/>
  <c r="AP84" i="2" s="1"/>
  <c r="BM84" i="2"/>
  <c r="C84" i="2"/>
  <c r="H84" i="2"/>
  <c r="CF84" i="2"/>
  <c r="B84" i="2"/>
  <c r="A84" i="2"/>
  <c r="CE83" i="2"/>
  <c r="CD83" i="2"/>
  <c r="BN83" i="2"/>
  <c r="AY83" i="2"/>
  <c r="AJ83" i="2"/>
  <c r="AP83" i="2" s="1"/>
  <c r="BM83" i="2"/>
  <c r="C83" i="2"/>
  <c r="H83" i="2"/>
  <c r="CF83" i="2"/>
  <c r="B83" i="2"/>
  <c r="A83" i="2"/>
  <c r="CE82" i="2"/>
  <c r="CD82" i="2"/>
  <c r="BN82" i="2"/>
  <c r="AY82" i="2"/>
  <c r="AJ82" i="2"/>
  <c r="AP82" i="2" s="1"/>
  <c r="BM82" i="2"/>
  <c r="C82" i="2"/>
  <c r="H82" i="2"/>
  <c r="CF82" i="2"/>
  <c r="B82" i="2"/>
  <c r="A82" i="2"/>
  <c r="CE81" i="2"/>
  <c r="CD81" i="2"/>
  <c r="BN81" i="2"/>
  <c r="AY81" i="2"/>
  <c r="AJ81" i="2"/>
  <c r="AP81" i="2" s="1"/>
  <c r="BM81" i="2"/>
  <c r="C81" i="2"/>
  <c r="H81" i="2"/>
  <c r="CF81" i="2"/>
  <c r="B81" i="2"/>
  <c r="A81" i="2"/>
  <c r="CE80" i="2"/>
  <c r="CD80" i="2"/>
  <c r="BN80" i="2"/>
  <c r="AY80" i="2"/>
  <c r="AJ80" i="2"/>
  <c r="AP80" i="2" s="1"/>
  <c r="BM80" i="2"/>
  <c r="C80" i="2"/>
  <c r="H80" i="2"/>
  <c r="CF80" i="2"/>
  <c r="B80" i="2"/>
  <c r="A80" i="2"/>
  <c r="CE79" i="2"/>
  <c r="CD79" i="2"/>
  <c r="BN79" i="2"/>
  <c r="AY79" i="2"/>
  <c r="AJ79" i="2"/>
  <c r="AP79" i="2" s="1"/>
  <c r="BM79" i="2"/>
  <c r="C79" i="2"/>
  <c r="H79" i="2"/>
  <c r="CF79" i="2"/>
  <c r="B79" i="2"/>
  <c r="A79" i="2"/>
  <c r="CE78" i="2"/>
  <c r="CD78" i="2"/>
  <c r="BN78" i="2"/>
  <c r="AY78" i="2"/>
  <c r="AJ78" i="2"/>
  <c r="AP78" i="2" s="1"/>
  <c r="BM78" i="2"/>
  <c r="C78" i="2"/>
  <c r="H78" i="2"/>
  <c r="CF78" i="2"/>
  <c r="B78" i="2"/>
  <c r="A78" i="2"/>
  <c r="CE77" i="2"/>
  <c r="CD77" i="2"/>
  <c r="BN77" i="2"/>
  <c r="AY77" i="2"/>
  <c r="AJ77" i="2"/>
  <c r="AP77" i="2" s="1"/>
  <c r="BM77" i="2"/>
  <c r="C77" i="2"/>
  <c r="H77" i="2"/>
  <c r="CF77" i="2"/>
  <c r="B77" i="2"/>
  <c r="A77" i="2"/>
  <c r="CE76" i="2"/>
  <c r="CD76" i="2"/>
  <c r="BN76" i="2"/>
  <c r="AY76" i="2"/>
  <c r="AJ76" i="2"/>
  <c r="AP76" i="2" s="1"/>
  <c r="BM76" i="2"/>
  <c r="C76" i="2"/>
  <c r="H76" i="2"/>
  <c r="CF76" i="2"/>
  <c r="B76" i="2"/>
  <c r="A76" i="2"/>
  <c r="CE75" i="2"/>
  <c r="CD75" i="2"/>
  <c r="BN75" i="2"/>
  <c r="AY75" i="2"/>
  <c r="AJ75" i="2"/>
  <c r="AP75" i="2" s="1"/>
  <c r="BM75" i="2"/>
  <c r="C75" i="2"/>
  <c r="H75" i="2"/>
  <c r="CF75" i="2"/>
  <c r="B75" i="2"/>
  <c r="A75" i="2"/>
  <c r="CE74" i="2"/>
  <c r="CD74" i="2"/>
  <c r="BN74" i="2"/>
  <c r="AY74" i="2"/>
  <c r="AJ74" i="2"/>
  <c r="AP74" i="2" s="1"/>
  <c r="BM74" i="2"/>
  <c r="C74" i="2"/>
  <c r="H74" i="2"/>
  <c r="CF74" i="2"/>
  <c r="B74" i="2"/>
  <c r="A74" i="2"/>
  <c r="CE73" i="2"/>
  <c r="CD73" i="2"/>
  <c r="BN73" i="2"/>
  <c r="AY73" i="2"/>
  <c r="AJ73" i="2"/>
  <c r="AP73" i="2" s="1"/>
  <c r="BM73" i="2"/>
  <c r="H73" i="2"/>
  <c r="CF73" i="2"/>
  <c r="A73" i="2"/>
  <c r="CE72" i="2"/>
  <c r="CD72" i="2"/>
  <c r="BN72" i="2"/>
  <c r="AY72" i="2"/>
  <c r="AJ72" i="2"/>
  <c r="AP72" i="2" s="1"/>
  <c r="BM72" i="2"/>
  <c r="H72" i="2"/>
  <c r="CF72" i="2"/>
  <c r="B72" i="2"/>
  <c r="A72" i="2"/>
  <c r="CE71" i="2"/>
  <c r="CD71" i="2"/>
  <c r="BN71" i="2"/>
  <c r="AY71" i="2"/>
  <c r="BM71" i="2"/>
  <c r="H71" i="2"/>
  <c r="CF71" i="2"/>
  <c r="A71" i="2"/>
  <c r="CE70" i="2"/>
  <c r="CD70" i="2"/>
  <c r="BN70" i="2"/>
  <c r="AY70" i="2"/>
  <c r="AJ70" i="2"/>
  <c r="AP70" i="2" s="1"/>
  <c r="BM70" i="2"/>
  <c r="H70" i="2"/>
  <c r="CF70" i="2"/>
  <c r="A70" i="2"/>
  <c r="CE69" i="2"/>
  <c r="CD69" i="2"/>
  <c r="BN69" i="2"/>
  <c r="AY69" i="2"/>
  <c r="AJ69" i="2"/>
  <c r="BM69" i="2"/>
  <c r="H69" i="2"/>
  <c r="CF69" i="2"/>
  <c r="A69" i="2"/>
  <c r="CE68" i="2"/>
  <c r="CD68" i="2"/>
  <c r="BN68" i="2"/>
  <c r="AY68" i="2"/>
  <c r="AJ68" i="2"/>
  <c r="AP68" i="2" s="1"/>
  <c r="BM68" i="2"/>
  <c r="H68" i="2"/>
  <c r="CF68" i="2"/>
  <c r="A68" i="2"/>
  <c r="CE67" i="2"/>
  <c r="CD67" i="2"/>
  <c r="BN67" i="2"/>
  <c r="AY67" i="2"/>
  <c r="AJ67" i="2"/>
  <c r="BM67" i="2"/>
  <c r="H67" i="2"/>
  <c r="CF67" i="2"/>
  <c r="B67" i="2"/>
  <c r="A67" i="2"/>
  <c r="CE66" i="2"/>
  <c r="CD66" i="2"/>
  <c r="BN66" i="2"/>
  <c r="AY66" i="2"/>
  <c r="AJ66" i="2"/>
  <c r="AP66" i="2" s="1"/>
  <c r="H66" i="2"/>
  <c r="CF66" i="2"/>
  <c r="B66" i="2"/>
  <c r="A66" i="2"/>
  <c r="CE65" i="2"/>
  <c r="CD65" i="2"/>
  <c r="BN65" i="2"/>
  <c r="AY65" i="2"/>
  <c r="AJ65" i="2"/>
  <c r="AP65" i="2" s="1"/>
  <c r="BM65" i="2"/>
  <c r="H65" i="2"/>
  <c r="CF65" i="2"/>
  <c r="A65" i="2"/>
  <c r="CE64" i="2"/>
  <c r="CD64" i="2"/>
  <c r="BN64" i="2"/>
  <c r="AY64" i="2"/>
  <c r="AJ64" i="2"/>
  <c r="BM64" i="2"/>
  <c r="H64" i="2"/>
  <c r="CF64" i="2"/>
  <c r="B64" i="2"/>
  <c r="A64" i="2"/>
  <c r="CE63" i="2"/>
  <c r="CD63" i="2"/>
  <c r="BN63" i="2"/>
  <c r="AY63" i="2"/>
  <c r="AJ63" i="2"/>
  <c r="AP63" i="2" s="1"/>
  <c r="AV63" i="2" s="1"/>
  <c r="BM63" i="2"/>
  <c r="C63" i="2"/>
  <c r="H63" i="2"/>
  <c r="CF63" i="2"/>
  <c r="A63" i="2"/>
  <c r="CE62" i="2"/>
  <c r="CD62" i="2"/>
  <c r="BN62" i="2"/>
  <c r="AY62" i="2"/>
  <c r="AJ62" i="2"/>
  <c r="AP62" i="2" s="1"/>
  <c r="AV62" i="2" s="1"/>
  <c r="BM62" i="2"/>
  <c r="C62" i="2"/>
  <c r="H62" i="2"/>
  <c r="CF62" i="2"/>
  <c r="A62" i="2"/>
  <c r="CE61" i="2"/>
  <c r="CD61" i="2"/>
  <c r="BN61" i="2"/>
  <c r="AY61" i="2"/>
  <c r="AJ61" i="2"/>
  <c r="AP61" i="2" s="1"/>
  <c r="BE61" i="2" s="1"/>
  <c r="BT61" i="2" s="1"/>
  <c r="BZ61" i="2" s="1"/>
  <c r="BM61" i="2"/>
  <c r="C61" i="2"/>
  <c r="H61" i="2"/>
  <c r="CF61" i="2"/>
  <c r="B61" i="2"/>
  <c r="A61" i="2"/>
  <c r="CE60" i="2"/>
  <c r="CD60" i="2"/>
  <c r="BN60" i="2"/>
  <c r="AY60" i="2"/>
  <c r="AJ60" i="2"/>
  <c r="BM60" i="2"/>
  <c r="C60" i="2"/>
  <c r="H60" i="2"/>
  <c r="CF60" i="2"/>
  <c r="B60" i="2"/>
  <c r="A60" i="2"/>
  <c r="CE59" i="2"/>
  <c r="CD59" i="2"/>
  <c r="BN59" i="2"/>
  <c r="AY59" i="2"/>
  <c r="AJ59" i="2"/>
  <c r="AP59" i="2" s="1"/>
  <c r="AV59" i="2" s="1"/>
  <c r="BM59" i="2"/>
  <c r="C59" i="2"/>
  <c r="H59" i="2"/>
  <c r="CF59" i="2"/>
  <c r="A59" i="2"/>
  <c r="CE58" i="2"/>
  <c r="CD58" i="2"/>
  <c r="BN58" i="2"/>
  <c r="AY58" i="2"/>
  <c r="AJ58" i="2"/>
  <c r="AP58" i="2" s="1"/>
  <c r="AV58" i="2" s="1"/>
  <c r="BM58" i="2"/>
  <c r="C58" i="2"/>
  <c r="H58" i="2"/>
  <c r="CF58" i="2"/>
  <c r="A58" i="2"/>
  <c r="CE57" i="2"/>
  <c r="CD57" i="2"/>
  <c r="BN57" i="2"/>
  <c r="AY57" i="2"/>
  <c r="AJ57" i="2"/>
  <c r="AP57" i="2" s="1"/>
  <c r="BE57" i="2" s="1"/>
  <c r="BT57" i="2" s="1"/>
  <c r="BZ57" i="2" s="1"/>
  <c r="BM57" i="2"/>
  <c r="C57" i="2"/>
  <c r="H57" i="2"/>
  <c r="CF57" i="2"/>
  <c r="B57" i="2"/>
  <c r="A57" i="2"/>
  <c r="CE56" i="2"/>
  <c r="CD56" i="2"/>
  <c r="BN56" i="2"/>
  <c r="AY56" i="2"/>
  <c r="AJ56" i="2"/>
  <c r="BM56" i="2"/>
  <c r="C56" i="2"/>
  <c r="H56" i="2"/>
  <c r="CF56" i="2"/>
  <c r="B56" i="2"/>
  <c r="A56" i="2"/>
  <c r="CE55" i="2"/>
  <c r="CD55" i="2"/>
  <c r="BN55" i="2"/>
  <c r="AY55" i="2"/>
  <c r="AJ55" i="2"/>
  <c r="AP55" i="2" s="1"/>
  <c r="AV55" i="2" s="1"/>
  <c r="BM55" i="2"/>
  <c r="C55" i="2"/>
  <c r="H55" i="2"/>
  <c r="CF55" i="2"/>
  <c r="A55" i="2"/>
  <c r="CE54" i="2"/>
  <c r="CD54" i="2"/>
  <c r="BN54" i="2"/>
  <c r="AY54" i="2"/>
  <c r="AJ54" i="2"/>
  <c r="AP54" i="2" s="1"/>
  <c r="AV54" i="2" s="1"/>
  <c r="BM54" i="2"/>
  <c r="C54" i="2"/>
  <c r="H54" i="2"/>
  <c r="CF54" i="2"/>
  <c r="A54" i="2"/>
  <c r="CE53" i="2"/>
  <c r="CD53" i="2"/>
  <c r="BN53" i="2"/>
  <c r="AY53" i="2"/>
  <c r="AJ53" i="2"/>
  <c r="BM53" i="2"/>
  <c r="C53" i="2"/>
  <c r="H53" i="2"/>
  <c r="CF53" i="2"/>
  <c r="B53" i="2"/>
  <c r="A53" i="2"/>
  <c r="CE52" i="2"/>
  <c r="CD52" i="2"/>
  <c r="BN52" i="2"/>
  <c r="AY52" i="2"/>
  <c r="AJ52" i="2"/>
  <c r="BM52" i="2"/>
  <c r="C52" i="2"/>
  <c r="H52" i="2"/>
  <c r="CF52" i="2"/>
  <c r="B52" i="2"/>
  <c r="A52" i="2"/>
  <c r="CE51" i="2"/>
  <c r="CD51" i="2"/>
  <c r="BN51" i="2"/>
  <c r="AY51" i="2"/>
  <c r="AJ51" i="2"/>
  <c r="AP51" i="2" s="1"/>
  <c r="AV51" i="2" s="1"/>
  <c r="BM51" i="2"/>
  <c r="C51" i="2"/>
  <c r="H51" i="2"/>
  <c r="CF51" i="2"/>
  <c r="A51" i="2"/>
  <c r="CE50" i="2"/>
  <c r="CD50" i="2"/>
  <c r="BN50" i="2"/>
  <c r="AY50" i="2"/>
  <c r="AJ50" i="2"/>
  <c r="AP50" i="2" s="1"/>
  <c r="AV50" i="2" s="1"/>
  <c r="BM50" i="2"/>
  <c r="C50" i="2"/>
  <c r="H50" i="2"/>
  <c r="CF50" i="2"/>
  <c r="A50" i="2"/>
  <c r="CE49" i="2"/>
  <c r="CD49" i="2"/>
  <c r="BN49" i="2"/>
  <c r="AY49" i="2"/>
  <c r="AJ49" i="2"/>
  <c r="BM49" i="2"/>
  <c r="C49" i="2"/>
  <c r="H49" i="2"/>
  <c r="CF49" i="2"/>
  <c r="B49" i="2"/>
  <c r="A49" i="2"/>
  <c r="CE48" i="2"/>
  <c r="CD48" i="2"/>
  <c r="BN48" i="2"/>
  <c r="AY48" i="2"/>
  <c r="AJ48" i="2"/>
  <c r="BM48" i="2"/>
  <c r="C48" i="2"/>
  <c r="H48" i="2"/>
  <c r="CF48" i="2"/>
  <c r="B48" i="2"/>
  <c r="A48" i="2"/>
  <c r="CE47" i="2"/>
  <c r="CD47" i="2"/>
  <c r="BN47" i="2"/>
  <c r="AY47" i="2"/>
  <c r="AJ47" i="2"/>
  <c r="AP47" i="2" s="1"/>
  <c r="AV47" i="2" s="1"/>
  <c r="BM47" i="2"/>
  <c r="C47" i="2"/>
  <c r="H47" i="2"/>
  <c r="CF47" i="2"/>
  <c r="A47" i="2"/>
  <c r="CG46" i="2"/>
  <c r="CE46" i="2"/>
  <c r="CD46" i="2"/>
  <c r="BN46" i="2"/>
  <c r="AY46" i="2"/>
  <c r="AJ46" i="2"/>
  <c r="AP46" i="2" s="1"/>
  <c r="H46" i="2"/>
  <c r="CF46" i="2"/>
  <c r="C46" i="2"/>
  <c r="B46" i="2"/>
  <c r="A46" i="2"/>
  <c r="CG45" i="2"/>
  <c r="CE45" i="2"/>
  <c r="CD45" i="2"/>
  <c r="BN45" i="2"/>
  <c r="BM45" i="2"/>
  <c r="AY45" i="2"/>
  <c r="AJ45" i="2"/>
  <c r="AP45" i="2" s="1"/>
  <c r="C45" i="2"/>
  <c r="H45" i="2"/>
  <c r="CF45" i="2"/>
  <c r="B45" i="2"/>
  <c r="A45" i="2"/>
  <c r="CE44" i="2"/>
  <c r="CD44" i="2"/>
  <c r="AY44" i="2"/>
  <c r="AJ44" i="2"/>
  <c r="AP44" i="2" s="1"/>
  <c r="CG44" i="2"/>
  <c r="H44" i="2"/>
  <c r="CF44" i="2"/>
  <c r="B44" i="2"/>
  <c r="A44" i="2"/>
  <c r="CE43" i="2"/>
  <c r="CD43" i="2"/>
  <c r="AY43" i="2"/>
  <c r="AJ43" i="2"/>
  <c r="AP43" i="2" s="1"/>
  <c r="CG43" i="2"/>
  <c r="H43" i="2"/>
  <c r="CF43" i="2"/>
  <c r="C43" i="2"/>
  <c r="B43" i="2"/>
  <c r="A43" i="2"/>
  <c r="CG42" i="2"/>
  <c r="CF42" i="2"/>
  <c r="CE42" i="2"/>
  <c r="CD42" i="2"/>
  <c r="BN42" i="2"/>
  <c r="AY42" i="2"/>
  <c r="AJ42" i="2"/>
  <c r="AP42" i="2" s="1"/>
  <c r="H42" i="2"/>
  <c r="C42" i="2"/>
  <c r="B42" i="2"/>
  <c r="A42" i="2"/>
  <c r="CG41" i="2"/>
  <c r="CE41" i="2"/>
  <c r="CD41" i="2"/>
  <c r="BN41" i="2"/>
  <c r="BM41" i="2"/>
  <c r="AY41" i="2"/>
  <c r="AJ41" i="2"/>
  <c r="AP41" i="2" s="1"/>
  <c r="C41" i="2"/>
  <c r="H41" i="2"/>
  <c r="CF41" i="2"/>
  <c r="B41" i="2"/>
  <c r="A41" i="2"/>
  <c r="CE40" i="2"/>
  <c r="CD40" i="2"/>
  <c r="AY40" i="2"/>
  <c r="AJ40" i="2"/>
  <c r="AP40" i="2" s="1"/>
  <c r="CG40" i="2"/>
  <c r="H40" i="2"/>
  <c r="CF40" i="2"/>
  <c r="B40" i="2"/>
  <c r="A40" i="2"/>
  <c r="CE39" i="2"/>
  <c r="CD39" i="2"/>
  <c r="AY39" i="2"/>
  <c r="AJ39" i="2"/>
  <c r="AP39" i="2" s="1"/>
  <c r="CG39" i="2"/>
  <c r="H39" i="2"/>
  <c r="CF39" i="2"/>
  <c r="C39" i="2"/>
  <c r="B39" i="2"/>
  <c r="A39" i="2"/>
  <c r="CD38" i="2"/>
  <c r="BN38" i="2"/>
  <c r="AW38" i="2"/>
  <c r="AY38" i="2"/>
  <c r="AJ38" i="2"/>
  <c r="AP38" i="2" s="1"/>
  <c r="CG38" i="2"/>
  <c r="H38" i="2"/>
  <c r="CF38" i="2"/>
  <c r="CE38" i="2"/>
  <c r="B38" i="2"/>
  <c r="A38" i="2"/>
  <c r="CE37" i="2"/>
  <c r="CD37" i="2"/>
  <c r="BL37" i="2"/>
  <c r="BN37" i="2"/>
  <c r="AY37" i="2"/>
  <c r="AJ37" i="2"/>
  <c r="AP37" i="2" s="1"/>
  <c r="CG37" i="2"/>
  <c r="H37" i="2"/>
  <c r="CF37" i="2"/>
  <c r="B37" i="2"/>
  <c r="A37" i="2"/>
  <c r="CE36" i="2"/>
  <c r="CD36" i="2"/>
  <c r="BL36" i="2"/>
  <c r="BN36" i="2"/>
  <c r="AY36" i="2"/>
  <c r="AJ36" i="2"/>
  <c r="AP36" i="2" s="1"/>
  <c r="CG36" i="2"/>
  <c r="H36" i="2"/>
  <c r="CF36" i="2"/>
  <c r="B36" i="2"/>
  <c r="A36" i="2"/>
  <c r="CE35" i="2"/>
  <c r="CD35" i="2"/>
  <c r="BL35" i="2"/>
  <c r="BN35" i="2"/>
  <c r="AY35" i="2"/>
  <c r="AJ35" i="2"/>
  <c r="AP35" i="2" s="1"/>
  <c r="CG35" i="2"/>
  <c r="H35" i="2"/>
  <c r="CF35" i="2"/>
  <c r="B35" i="2"/>
  <c r="A35" i="2"/>
  <c r="CE34" i="2"/>
  <c r="CD34" i="2"/>
  <c r="BL34" i="2"/>
  <c r="BN34" i="2"/>
  <c r="AY34" i="2"/>
  <c r="AJ34" i="2"/>
  <c r="AP34" i="2" s="1"/>
  <c r="BM34" i="2"/>
  <c r="CG34" i="2"/>
  <c r="H34" i="2"/>
  <c r="CF34" i="2"/>
  <c r="B34" i="2"/>
  <c r="A34" i="2"/>
  <c r="CE33" i="2"/>
  <c r="CD33" i="2"/>
  <c r="BL33" i="2"/>
  <c r="BN33" i="2"/>
  <c r="AY33" i="2"/>
  <c r="AJ33" i="2"/>
  <c r="AP33" i="2" s="1"/>
  <c r="BM33" i="2"/>
  <c r="CG33" i="2"/>
  <c r="H33" i="2"/>
  <c r="CF33" i="2"/>
  <c r="B33" i="2"/>
  <c r="A33" i="2"/>
  <c r="CE32" i="2"/>
  <c r="CD32" i="2"/>
  <c r="BL32" i="2"/>
  <c r="BN32" i="2"/>
  <c r="AY32" i="2"/>
  <c r="AJ32" i="2"/>
  <c r="AP32" i="2" s="1"/>
  <c r="BM32" i="2"/>
  <c r="CG32" i="2"/>
  <c r="H32" i="2"/>
  <c r="CF32" i="2"/>
  <c r="B32" i="2"/>
  <c r="A32" i="2"/>
  <c r="CE31" i="2"/>
  <c r="CD31" i="2"/>
  <c r="BN31" i="2"/>
  <c r="BL31" i="2"/>
  <c r="AY31" i="2"/>
  <c r="AJ31" i="2"/>
  <c r="AP31" i="2" s="1"/>
  <c r="BM31" i="2"/>
  <c r="CG31" i="2"/>
  <c r="H31" i="2"/>
  <c r="CF31" i="2"/>
  <c r="B31" i="2"/>
  <c r="A31" i="2"/>
  <c r="CE30" i="2"/>
  <c r="CD30" i="2"/>
  <c r="BN30" i="2"/>
  <c r="BL30" i="2"/>
  <c r="AY30" i="2"/>
  <c r="AJ30" i="2"/>
  <c r="AP30" i="2" s="1"/>
  <c r="BM30" i="2"/>
  <c r="CG30" i="2"/>
  <c r="H30" i="2"/>
  <c r="CF30" i="2"/>
  <c r="B30" i="2"/>
  <c r="A30" i="2"/>
  <c r="CE29" i="2"/>
  <c r="CD29" i="2"/>
  <c r="BN29" i="2"/>
  <c r="BL29" i="2"/>
  <c r="AY29" i="2"/>
  <c r="AJ29" i="2"/>
  <c r="AP29" i="2" s="1"/>
  <c r="BM29" i="2"/>
  <c r="CG29" i="2"/>
  <c r="H29" i="2"/>
  <c r="CF29" i="2"/>
  <c r="B29" i="2"/>
  <c r="A29" i="2"/>
  <c r="CE28" i="2"/>
  <c r="CD28" i="2"/>
  <c r="BN28" i="2"/>
  <c r="BL28" i="2"/>
  <c r="AY28" i="2"/>
  <c r="AJ28" i="2"/>
  <c r="AP28" i="2" s="1"/>
  <c r="BM28" i="2"/>
  <c r="CG28" i="2"/>
  <c r="H28" i="2"/>
  <c r="CF28" i="2"/>
  <c r="B28" i="2"/>
  <c r="A28" i="2"/>
  <c r="CE27" i="2"/>
  <c r="CD27" i="2"/>
  <c r="BN27" i="2"/>
  <c r="BL27" i="2"/>
  <c r="AY27" i="2"/>
  <c r="AJ27" i="2"/>
  <c r="AP27" i="2" s="1"/>
  <c r="BM27" i="2"/>
  <c r="CG27" i="2"/>
  <c r="H27" i="2"/>
  <c r="CF27" i="2"/>
  <c r="B27" i="2"/>
  <c r="A27" i="2"/>
  <c r="CE26" i="2"/>
  <c r="CD26" i="2"/>
  <c r="BN26" i="2"/>
  <c r="BL26" i="2"/>
  <c r="AY26" i="2"/>
  <c r="AJ26" i="2"/>
  <c r="AP26" i="2" s="1"/>
  <c r="BM26" i="2"/>
  <c r="CG26" i="2"/>
  <c r="H26" i="2"/>
  <c r="CF26" i="2"/>
  <c r="B26" i="2"/>
  <c r="A26" i="2"/>
  <c r="CE25" i="2"/>
  <c r="CD25" i="2"/>
  <c r="BN25" i="2"/>
  <c r="BL25" i="2"/>
  <c r="AY25" i="2"/>
  <c r="AJ25" i="2"/>
  <c r="AP25" i="2" s="1"/>
  <c r="BM25" i="2"/>
  <c r="CG25" i="2"/>
  <c r="H25" i="2"/>
  <c r="CF25" i="2"/>
  <c r="A25" i="2"/>
  <c r="CE24" i="2"/>
  <c r="CD24" i="2"/>
  <c r="BN24" i="2"/>
  <c r="BL24" i="2"/>
  <c r="AY24" i="2"/>
  <c r="H24" i="2"/>
  <c r="CF24" i="2"/>
  <c r="B24" i="2"/>
  <c r="A24" i="2"/>
  <c r="CE23" i="2"/>
  <c r="CD23" i="2"/>
  <c r="BN23" i="2"/>
  <c r="BL23" i="2"/>
  <c r="AY23" i="2"/>
  <c r="H23" i="2"/>
  <c r="CF23" i="2"/>
  <c r="B23" i="2"/>
  <c r="A23" i="2"/>
  <c r="CE22" i="2"/>
  <c r="CD22" i="2"/>
  <c r="BN22" i="2"/>
  <c r="BL22" i="2"/>
  <c r="AY22" i="2"/>
  <c r="BM22" i="2"/>
  <c r="H22" i="2"/>
  <c r="CF22" i="2"/>
  <c r="A22" i="2"/>
  <c r="CE21" i="2"/>
  <c r="CD21" i="2"/>
  <c r="BN21" i="2"/>
  <c r="BL21" i="2"/>
  <c r="AY21" i="2"/>
  <c r="AJ21" i="2"/>
  <c r="AP21" i="2" s="1"/>
  <c r="AV21" i="2" s="1"/>
  <c r="BM21" i="2"/>
  <c r="C21" i="2"/>
  <c r="H21" i="2"/>
  <c r="CF21" i="2"/>
  <c r="A21" i="2"/>
  <c r="CD20" i="2"/>
  <c r="BN20" i="2"/>
  <c r="BL20" i="2"/>
  <c r="AY20" i="2"/>
  <c r="AJ20" i="2"/>
  <c r="AP20" i="2" s="1"/>
  <c r="AV20" i="2" s="1"/>
  <c r="BM20" i="2"/>
  <c r="C20" i="2"/>
  <c r="H20" i="2"/>
  <c r="CF20" i="2"/>
  <c r="CE20" i="2"/>
  <c r="A20" i="2"/>
  <c r="CD19" i="2"/>
  <c r="BN19" i="2"/>
  <c r="BM19" i="2"/>
  <c r="AY19" i="2"/>
  <c r="AJ19" i="2"/>
  <c r="AP19" i="2" s="1"/>
  <c r="C19" i="2"/>
  <c r="H19" i="2"/>
  <c r="CF19" i="2"/>
  <c r="CE19" i="2"/>
  <c r="A19" i="2"/>
  <c r="CD18" i="2"/>
  <c r="BN18" i="2"/>
  <c r="BM18" i="2"/>
  <c r="AY18" i="2"/>
  <c r="AJ18" i="2"/>
  <c r="AP18" i="2" s="1"/>
  <c r="C18" i="2"/>
  <c r="H18" i="2"/>
  <c r="CF18" i="2"/>
  <c r="CE18" i="2"/>
  <c r="A18" i="2"/>
  <c r="CD17" i="2"/>
  <c r="BN17" i="2"/>
  <c r="AY17" i="2"/>
  <c r="BM17" i="2"/>
  <c r="C17" i="2"/>
  <c r="H17" i="2"/>
  <c r="CF17" i="2"/>
  <c r="CE17" i="2"/>
  <c r="A17" i="2"/>
  <c r="CE16" i="2"/>
  <c r="CD16" i="2"/>
  <c r="BN16" i="2"/>
  <c r="BM16" i="2"/>
  <c r="AY16" i="2"/>
  <c r="C16" i="2"/>
  <c r="H16" i="2"/>
  <c r="CF16" i="2"/>
  <c r="A16" i="2"/>
  <c r="CE15" i="2"/>
  <c r="CD15" i="2"/>
  <c r="BN15" i="2"/>
  <c r="BM15" i="2"/>
  <c r="AY15" i="2"/>
  <c r="C15" i="2"/>
  <c r="H15" i="2"/>
  <c r="CF15" i="2"/>
  <c r="A15" i="2"/>
  <c r="CE14" i="2"/>
  <c r="CD14" i="2"/>
  <c r="BN14" i="2"/>
  <c r="BM14" i="2"/>
  <c r="AY14" i="2"/>
  <c r="C14" i="2"/>
  <c r="H14" i="2"/>
  <c r="CF14" i="2"/>
  <c r="A14" i="2"/>
  <c r="CE13" i="2"/>
  <c r="CD13" i="2"/>
  <c r="BN13" i="2"/>
  <c r="BM13" i="2"/>
  <c r="AY13" i="2"/>
  <c r="C13" i="2"/>
  <c r="H13" i="2"/>
  <c r="CF13" i="2"/>
  <c r="A13" i="2"/>
  <c r="CE12" i="2"/>
  <c r="CD12" i="2"/>
  <c r="BN12" i="2"/>
  <c r="BM12" i="2"/>
  <c r="AY12" i="2"/>
  <c r="C12" i="2"/>
  <c r="H12" i="2"/>
  <c r="CF12" i="2"/>
  <c r="A12" i="2"/>
  <c r="CE11" i="2"/>
  <c r="CD11" i="2"/>
  <c r="BN11" i="2"/>
  <c r="BM11" i="2"/>
  <c r="AY11" i="2"/>
  <c r="C11" i="2"/>
  <c r="H11" i="2"/>
  <c r="CF11" i="2"/>
  <c r="A11" i="2"/>
  <c r="CE10" i="2"/>
  <c r="CD10" i="2"/>
  <c r="BN10" i="2"/>
  <c r="BM10" i="2"/>
  <c r="AY10" i="2"/>
  <c r="C10" i="2"/>
  <c r="H10" i="2"/>
  <c r="CF10" i="2"/>
  <c r="A10" i="2"/>
  <c r="CE9" i="2"/>
  <c r="CD9" i="2"/>
  <c r="BN9" i="2"/>
  <c r="BM9" i="2"/>
  <c r="AY9" i="2"/>
  <c r="C9" i="2"/>
  <c r="H9" i="2"/>
  <c r="CF9" i="2"/>
  <c r="A9" i="2"/>
  <c r="CE8" i="2"/>
  <c r="CD8" i="2"/>
  <c r="BN8" i="2"/>
  <c r="BM8" i="2"/>
  <c r="AY8" i="2"/>
  <c r="C8" i="2"/>
  <c r="H8" i="2"/>
  <c r="CF8" i="2"/>
  <c r="A8" i="2"/>
  <c r="CE7" i="2"/>
  <c r="CD7" i="2"/>
  <c r="BN7" i="2"/>
  <c r="BM7" i="2"/>
  <c r="AY7" i="2"/>
  <c r="C7" i="2"/>
  <c r="H7" i="2"/>
  <c r="CF7" i="2"/>
  <c r="A7" i="2"/>
  <c r="CE6" i="2"/>
  <c r="CD6" i="2"/>
  <c r="BN6" i="2"/>
  <c r="BM6" i="2"/>
  <c r="AY6" i="2"/>
  <c r="C6" i="2"/>
  <c r="H6" i="2"/>
  <c r="CF6" i="2"/>
  <c r="A6" i="2"/>
  <c r="CE5" i="2"/>
  <c r="CD5" i="2"/>
  <c r="BN5" i="2"/>
  <c r="BM5" i="2"/>
  <c r="AY5" i="2"/>
  <c r="C5" i="2"/>
  <c r="H5" i="2"/>
  <c r="CF5" i="2"/>
  <c r="A5" i="2"/>
  <c r="R1" i="2"/>
  <c r="U1" i="2" s="1"/>
  <c r="X1" i="2" s="1"/>
  <c r="AA1" i="2" s="1"/>
  <c r="AD1" i="2" s="1"/>
  <c r="AG1" i="2" s="1"/>
  <c r="AJ1" i="2" s="1"/>
  <c r="AM1" i="2" s="1"/>
  <c r="AP1" i="2" s="1"/>
  <c r="AS1" i="2" s="1"/>
  <c r="AV1" i="2" s="1"/>
  <c r="AY1" i="2" s="1"/>
  <c r="BB1" i="2" s="1"/>
  <c r="BE1" i="2" s="1"/>
  <c r="BH1" i="2" s="1"/>
  <c r="BK1" i="2" s="1"/>
  <c r="BN1" i="2" s="1"/>
  <c r="BQ1" i="2" s="1"/>
  <c r="BT1" i="2" s="1"/>
  <c r="BW1" i="2" s="1"/>
  <c r="AD647" i="1"/>
  <c r="AC647" i="1"/>
  <c r="AB647" i="1"/>
  <c r="AA647" i="1"/>
  <c r="Z647" i="1"/>
  <c r="Y647" i="1"/>
  <c r="AD646" i="1"/>
  <c r="AC646" i="1"/>
  <c r="AB646" i="1"/>
  <c r="AA646" i="1"/>
  <c r="Z646" i="1"/>
  <c r="Y646" i="1"/>
  <c r="S646" i="1"/>
  <c r="AD645" i="1"/>
  <c r="R142" i="8" s="1"/>
  <c r="AC645" i="1"/>
  <c r="Q142" i="8" s="1"/>
  <c r="AB645" i="1"/>
  <c r="P142" i="8" s="1"/>
  <c r="AA645" i="1"/>
  <c r="O142" i="8" s="1"/>
  <c r="Z645" i="1"/>
  <c r="N142" i="8" s="1"/>
  <c r="Y645" i="1"/>
  <c r="M142" i="8" s="1"/>
  <c r="AD642" i="1"/>
  <c r="R139" i="8" s="1"/>
  <c r="AC642" i="1"/>
  <c r="Q139" i="8" s="1"/>
  <c r="AB642" i="1"/>
  <c r="P139" i="8" s="1"/>
  <c r="AA642" i="1"/>
  <c r="O139" i="8" s="1"/>
  <c r="Z642" i="1"/>
  <c r="N139" i="8" s="1"/>
  <c r="Y642" i="1"/>
  <c r="M139" i="8" s="1"/>
  <c r="AD639" i="1"/>
  <c r="AC639" i="1"/>
  <c r="AB639" i="1"/>
  <c r="AA639" i="1"/>
  <c r="Z639" i="1"/>
  <c r="Y639" i="1"/>
  <c r="AD636" i="1"/>
  <c r="AC636" i="1"/>
  <c r="AB636" i="1"/>
  <c r="AA636" i="1"/>
  <c r="Z636" i="1"/>
  <c r="Y636" i="1"/>
  <c r="AD633" i="1"/>
  <c r="AC633" i="1"/>
  <c r="AB633" i="1"/>
  <c r="AA633" i="1"/>
  <c r="Z633" i="1"/>
  <c r="Y633" i="1"/>
  <c r="AD630" i="1"/>
  <c r="AC630" i="1"/>
  <c r="AB630" i="1"/>
  <c r="AA630" i="1"/>
  <c r="Z630" i="1"/>
  <c r="Y630" i="1"/>
  <c r="AD627" i="1"/>
  <c r="AC627" i="1"/>
  <c r="AB627" i="1"/>
  <c r="AA627" i="1"/>
  <c r="Z627" i="1"/>
  <c r="Y627" i="1"/>
  <c r="AD624" i="1"/>
  <c r="AC624" i="1"/>
  <c r="AB624" i="1"/>
  <c r="AA624" i="1"/>
  <c r="Z624" i="1"/>
  <c r="Y624" i="1"/>
  <c r="AD621" i="1"/>
  <c r="AC621" i="1"/>
  <c r="AB621" i="1"/>
  <c r="AA621" i="1"/>
  <c r="Z621" i="1"/>
  <c r="Y621" i="1"/>
  <c r="AD618" i="1"/>
  <c r="AC618" i="1"/>
  <c r="AB618" i="1"/>
  <c r="AA618" i="1"/>
  <c r="Z618" i="1"/>
  <c r="Y618" i="1"/>
  <c r="AD615" i="1"/>
  <c r="AC615" i="1"/>
  <c r="AB615" i="1"/>
  <c r="AA615" i="1"/>
  <c r="Z615" i="1"/>
  <c r="Y615" i="1"/>
  <c r="AD612" i="1"/>
  <c r="AC612" i="1"/>
  <c r="AB612" i="1"/>
  <c r="AA612" i="1"/>
  <c r="Z612" i="1"/>
  <c r="Y612" i="1"/>
  <c r="AD609" i="1"/>
  <c r="R130" i="8" s="1"/>
  <c r="AC609" i="1"/>
  <c r="Q130" i="8" s="1"/>
  <c r="AB609" i="1"/>
  <c r="P130" i="8" s="1"/>
  <c r="AA609" i="1"/>
  <c r="O130" i="8" s="1"/>
  <c r="Z609" i="1"/>
  <c r="N130" i="8" s="1"/>
  <c r="Y609" i="1"/>
  <c r="M130" i="8" s="1"/>
  <c r="AD606" i="1"/>
  <c r="R127" i="8" s="1"/>
  <c r="AC606" i="1"/>
  <c r="Q127" i="8" s="1"/>
  <c r="AB606" i="1"/>
  <c r="P127" i="8" s="1"/>
  <c r="AA606" i="1"/>
  <c r="O127" i="8" s="1"/>
  <c r="Z606" i="1"/>
  <c r="N127" i="8" s="1"/>
  <c r="Y606" i="1"/>
  <c r="M127" i="8" s="1"/>
  <c r="AD603" i="1"/>
  <c r="AC603" i="1"/>
  <c r="AB603" i="1"/>
  <c r="AA603" i="1"/>
  <c r="Z603" i="1"/>
  <c r="Y603" i="1"/>
  <c r="AD600" i="1"/>
  <c r="AC600" i="1"/>
  <c r="AB600" i="1"/>
  <c r="AA600" i="1"/>
  <c r="Z600" i="1"/>
  <c r="Y600" i="1"/>
  <c r="AD597" i="1"/>
  <c r="R121" i="8" s="1"/>
  <c r="AC597" i="1"/>
  <c r="Q121" i="8" s="1"/>
  <c r="AB597" i="1"/>
  <c r="P121" i="8" s="1"/>
  <c r="AA597" i="1"/>
  <c r="O121" i="8" s="1"/>
  <c r="Z597" i="1"/>
  <c r="N121" i="8" s="1"/>
  <c r="Y597" i="1"/>
  <c r="M121" i="8" s="1"/>
  <c r="AD594" i="1"/>
  <c r="AC594" i="1"/>
  <c r="AB594" i="1"/>
  <c r="AA594" i="1"/>
  <c r="Z594" i="1"/>
  <c r="Y594" i="1"/>
  <c r="AE593" i="1"/>
  <c r="X592" i="1"/>
  <c r="AE592" i="1" s="1"/>
  <c r="AD591" i="1"/>
  <c r="AC591" i="1"/>
  <c r="AB591" i="1"/>
  <c r="AA591" i="1"/>
  <c r="Z591" i="1"/>
  <c r="Y591" i="1"/>
  <c r="AD588" i="1"/>
  <c r="AC588" i="1"/>
  <c r="AB588" i="1"/>
  <c r="AA588" i="1"/>
  <c r="Z588" i="1"/>
  <c r="Y588" i="1"/>
  <c r="AD585" i="1"/>
  <c r="AC585" i="1"/>
  <c r="AB585" i="1"/>
  <c r="AA585" i="1"/>
  <c r="Z585" i="1"/>
  <c r="Y585" i="1"/>
  <c r="AD582" i="1"/>
  <c r="AC582" i="1"/>
  <c r="AB582" i="1"/>
  <c r="AA582" i="1"/>
  <c r="Z582" i="1"/>
  <c r="Y582" i="1"/>
  <c r="AD579" i="1"/>
  <c r="AC579" i="1"/>
  <c r="AB579" i="1"/>
  <c r="AA579" i="1"/>
  <c r="Z579" i="1"/>
  <c r="Y579" i="1"/>
  <c r="AD576" i="1"/>
  <c r="R112" i="8" s="1"/>
  <c r="AC576" i="1"/>
  <c r="Q112" i="8" s="1"/>
  <c r="AB576" i="1"/>
  <c r="P112" i="8" s="1"/>
  <c r="AA576" i="1"/>
  <c r="O112" i="8" s="1"/>
  <c r="Z576" i="1"/>
  <c r="N112" i="8" s="1"/>
  <c r="Y576" i="1"/>
  <c r="M112" i="8" s="1"/>
  <c r="AD573" i="1"/>
  <c r="AC573" i="1"/>
  <c r="AB573" i="1"/>
  <c r="AA573" i="1"/>
  <c r="Z573" i="1"/>
  <c r="Y573" i="1"/>
  <c r="AD570" i="1"/>
  <c r="AC570" i="1"/>
  <c r="AB570" i="1"/>
  <c r="AA570" i="1"/>
  <c r="Z570" i="1"/>
  <c r="Y570" i="1"/>
  <c r="AD567" i="1"/>
  <c r="AC567" i="1"/>
  <c r="AB567" i="1"/>
  <c r="AA567" i="1"/>
  <c r="Z567" i="1"/>
  <c r="Y567" i="1"/>
  <c r="AD564" i="1"/>
  <c r="R106" i="8" s="1"/>
  <c r="AC564" i="1"/>
  <c r="Q106" i="8" s="1"/>
  <c r="AB564" i="1"/>
  <c r="P106" i="8" s="1"/>
  <c r="AA564" i="1"/>
  <c r="O106" i="8" s="1"/>
  <c r="Z564" i="1"/>
  <c r="N106" i="8" s="1"/>
  <c r="Y564" i="1"/>
  <c r="M106" i="8" s="1"/>
  <c r="AD561" i="1"/>
  <c r="R103" i="8" s="1"/>
  <c r="AC561" i="1"/>
  <c r="Q103" i="8" s="1"/>
  <c r="AB561" i="1"/>
  <c r="P103" i="8" s="1"/>
  <c r="AA561" i="1"/>
  <c r="O103" i="8" s="1"/>
  <c r="Z561" i="1"/>
  <c r="N103" i="8" s="1"/>
  <c r="Y561" i="1"/>
  <c r="M103" i="8" s="1"/>
  <c r="AD558" i="1"/>
  <c r="R100" i="8" s="1"/>
  <c r="AC558" i="1"/>
  <c r="Q100" i="8" s="1"/>
  <c r="AB558" i="1"/>
  <c r="P100" i="8" s="1"/>
  <c r="AA558" i="1"/>
  <c r="O100" i="8" s="1"/>
  <c r="Z558" i="1"/>
  <c r="N100" i="8" s="1"/>
  <c r="Y558" i="1"/>
  <c r="M100" i="8" s="1"/>
  <c r="AD555" i="1"/>
  <c r="R97" i="8" s="1"/>
  <c r="AC555" i="1"/>
  <c r="Q97" i="8" s="1"/>
  <c r="AB555" i="1"/>
  <c r="P97" i="8" s="1"/>
  <c r="AA555" i="1"/>
  <c r="O97" i="8" s="1"/>
  <c r="Z555" i="1"/>
  <c r="N97" i="8" s="1"/>
  <c r="Y555" i="1"/>
  <c r="M97" i="8" s="1"/>
  <c r="AD552" i="1"/>
  <c r="AC552" i="1"/>
  <c r="AB552" i="1"/>
  <c r="AA552" i="1"/>
  <c r="Z552" i="1"/>
  <c r="Y552" i="1"/>
  <c r="AD549" i="1"/>
  <c r="AC549" i="1"/>
  <c r="AB549" i="1"/>
  <c r="AA549" i="1"/>
  <c r="Z549" i="1"/>
  <c r="Y549" i="1"/>
  <c r="AD546" i="1"/>
  <c r="AC546" i="1"/>
  <c r="AB546" i="1"/>
  <c r="AA546" i="1"/>
  <c r="Z546" i="1"/>
  <c r="Y546" i="1"/>
  <c r="V544" i="1"/>
  <c r="AD543" i="1"/>
  <c r="AC543" i="1"/>
  <c r="AB543" i="1"/>
  <c r="AA543" i="1"/>
  <c r="Z543" i="1"/>
  <c r="Y543" i="1"/>
  <c r="AD540" i="1"/>
  <c r="AC540" i="1"/>
  <c r="AB540" i="1"/>
  <c r="AA540" i="1"/>
  <c r="Z540" i="1"/>
  <c r="Y540" i="1"/>
  <c r="AD537" i="1"/>
  <c r="AC537" i="1"/>
  <c r="AB537" i="1"/>
  <c r="AA537" i="1"/>
  <c r="Z537" i="1"/>
  <c r="Y537" i="1"/>
  <c r="AD534" i="1"/>
  <c r="AC534" i="1"/>
  <c r="AB534" i="1"/>
  <c r="AA534" i="1"/>
  <c r="Z534" i="1"/>
  <c r="Y534" i="1"/>
  <c r="AE533" i="1"/>
  <c r="P534" i="1"/>
  <c r="X532" i="1"/>
  <c r="U534" i="1"/>
  <c r="AD531" i="1"/>
  <c r="AC531" i="1"/>
  <c r="AB531" i="1"/>
  <c r="AA531" i="1"/>
  <c r="Z531" i="1"/>
  <c r="Y531" i="1"/>
  <c r="AD528" i="1"/>
  <c r="AC528" i="1"/>
  <c r="AB528" i="1"/>
  <c r="AA528" i="1"/>
  <c r="Z528" i="1"/>
  <c r="Y528" i="1"/>
  <c r="AD525" i="1"/>
  <c r="AC525" i="1"/>
  <c r="AB525" i="1"/>
  <c r="AA525" i="1"/>
  <c r="Z525" i="1"/>
  <c r="Y525" i="1"/>
  <c r="AD522" i="1"/>
  <c r="R88" i="8" s="1"/>
  <c r="AC522" i="1"/>
  <c r="AB522" i="1"/>
  <c r="AA522" i="1"/>
  <c r="Z522" i="1"/>
  <c r="N88" i="8" s="1"/>
  <c r="Y522" i="1"/>
  <c r="AD519" i="1"/>
  <c r="AC519" i="1"/>
  <c r="AB519" i="1"/>
  <c r="AA519" i="1"/>
  <c r="Z519" i="1"/>
  <c r="Y519" i="1"/>
  <c r="AD516" i="1"/>
  <c r="AC516" i="1"/>
  <c r="AB516" i="1"/>
  <c r="AA516" i="1"/>
  <c r="Z516" i="1"/>
  <c r="Y516" i="1"/>
  <c r="AD513" i="1"/>
  <c r="AC513" i="1"/>
  <c r="AB513" i="1"/>
  <c r="AA513" i="1"/>
  <c r="Z513" i="1"/>
  <c r="Y513" i="1"/>
  <c r="AD510" i="1"/>
  <c r="AC510" i="1"/>
  <c r="AB510" i="1"/>
  <c r="AA510" i="1"/>
  <c r="Z510" i="1"/>
  <c r="Y510" i="1"/>
  <c r="AE509" i="1"/>
  <c r="AH510" i="1"/>
  <c r="X508" i="1"/>
  <c r="U510" i="1"/>
  <c r="P510" i="1"/>
  <c r="AD507" i="1"/>
  <c r="AC507" i="1"/>
  <c r="AB507" i="1"/>
  <c r="AA507" i="1"/>
  <c r="Z507" i="1"/>
  <c r="Y507" i="1"/>
  <c r="AD504" i="1"/>
  <c r="AC504" i="1"/>
  <c r="AB504" i="1"/>
  <c r="AA504" i="1"/>
  <c r="Z504" i="1"/>
  <c r="Y504" i="1"/>
  <c r="AD501" i="1"/>
  <c r="AC501" i="1"/>
  <c r="AB501" i="1"/>
  <c r="AA501" i="1"/>
  <c r="Z501" i="1"/>
  <c r="Y501" i="1"/>
  <c r="AD498" i="1"/>
  <c r="R82" i="8" s="1"/>
  <c r="AC498" i="1"/>
  <c r="Q82" i="8" s="1"/>
  <c r="AB498" i="1"/>
  <c r="P82" i="8" s="1"/>
  <c r="AA498" i="1"/>
  <c r="O82" i="8" s="1"/>
  <c r="Z498" i="1"/>
  <c r="N82" i="8" s="1"/>
  <c r="Y498" i="1"/>
  <c r="M82" i="8" s="1"/>
  <c r="AD495" i="1"/>
  <c r="AC495" i="1"/>
  <c r="AB495" i="1"/>
  <c r="AA495" i="1"/>
  <c r="Z495" i="1"/>
  <c r="Y495" i="1"/>
  <c r="AD492" i="1"/>
  <c r="AC492" i="1"/>
  <c r="AB492" i="1"/>
  <c r="AA492" i="1"/>
  <c r="Z492" i="1"/>
  <c r="Y492" i="1"/>
  <c r="AD489" i="1"/>
  <c r="AC489" i="1"/>
  <c r="Q79" i="8" s="1"/>
  <c r="AB489" i="1"/>
  <c r="AA489" i="1"/>
  <c r="Z489" i="1"/>
  <c r="Y489" i="1"/>
  <c r="M79" i="8" s="1"/>
  <c r="AD486" i="1"/>
  <c r="R73" i="8" s="1"/>
  <c r="AC486" i="1"/>
  <c r="Q73" i="8" s="1"/>
  <c r="AB486" i="1"/>
  <c r="P73" i="8" s="1"/>
  <c r="AA486" i="1"/>
  <c r="O73" i="8" s="1"/>
  <c r="Z486" i="1"/>
  <c r="N73" i="8" s="1"/>
  <c r="Y486" i="1"/>
  <c r="M73" i="8" s="1"/>
  <c r="AE485" i="1"/>
  <c r="S72" i="8" s="1"/>
  <c r="AH486" i="1"/>
  <c r="X484" i="1"/>
  <c r="L71" i="8" s="1"/>
  <c r="U486" i="1"/>
  <c r="I73" i="8" s="1"/>
  <c r="AD483" i="1"/>
  <c r="AC483" i="1"/>
  <c r="AB483" i="1"/>
  <c r="AA483" i="1"/>
  <c r="Z483" i="1"/>
  <c r="Y483" i="1"/>
  <c r="AD480" i="1"/>
  <c r="AC480" i="1"/>
  <c r="AB480" i="1"/>
  <c r="AA480" i="1"/>
  <c r="O70" i="8" s="1"/>
  <c r="Z480" i="1"/>
  <c r="Y480" i="1"/>
  <c r="AD477" i="1"/>
  <c r="R67" i="8" s="1"/>
  <c r="AC477" i="1"/>
  <c r="Q67" i="8" s="1"/>
  <c r="AB477" i="1"/>
  <c r="P67" i="8" s="1"/>
  <c r="AA477" i="1"/>
  <c r="O67" i="8" s="1"/>
  <c r="Z477" i="1"/>
  <c r="N67" i="8" s="1"/>
  <c r="Y477" i="1"/>
  <c r="M67" i="8" s="1"/>
  <c r="AD474" i="1"/>
  <c r="AC474" i="1"/>
  <c r="AB474" i="1"/>
  <c r="AA474" i="1"/>
  <c r="Z474" i="1"/>
  <c r="Y474" i="1"/>
  <c r="AD471" i="1"/>
  <c r="AC471" i="1"/>
  <c r="AB471" i="1"/>
  <c r="AA471" i="1"/>
  <c r="Z471" i="1"/>
  <c r="Y471" i="1"/>
  <c r="AD468" i="1"/>
  <c r="AC468" i="1"/>
  <c r="AB468" i="1"/>
  <c r="AA468" i="1"/>
  <c r="Z468" i="1"/>
  <c r="Y468" i="1"/>
  <c r="AD465" i="1"/>
  <c r="AC465" i="1"/>
  <c r="Q64" i="8" s="1"/>
  <c r="AB465" i="1"/>
  <c r="AA465" i="1"/>
  <c r="Z465" i="1"/>
  <c r="Y465" i="1"/>
  <c r="M64" i="8" s="1"/>
  <c r="AD462" i="1"/>
  <c r="R61" i="8" s="1"/>
  <c r="AC462" i="1"/>
  <c r="Q61" i="8" s="1"/>
  <c r="AB462" i="1"/>
  <c r="P61" i="8" s="1"/>
  <c r="AA462" i="1"/>
  <c r="O61" i="8" s="1"/>
  <c r="Z462" i="1"/>
  <c r="N61" i="8" s="1"/>
  <c r="Y462" i="1"/>
  <c r="M61" i="8" s="1"/>
  <c r="AE461" i="1"/>
  <c r="S60" i="8" s="1"/>
  <c r="AH462" i="1"/>
  <c r="X460" i="1"/>
  <c r="L59" i="8" s="1"/>
  <c r="AD459" i="1"/>
  <c r="AC459" i="1"/>
  <c r="AB459" i="1"/>
  <c r="AA459" i="1"/>
  <c r="Z459" i="1"/>
  <c r="Y459" i="1"/>
  <c r="AD456" i="1"/>
  <c r="AC456" i="1"/>
  <c r="AB456" i="1"/>
  <c r="AA456" i="1"/>
  <c r="Z456" i="1"/>
  <c r="Y456" i="1"/>
  <c r="AD453" i="1"/>
  <c r="AC453" i="1"/>
  <c r="AB453" i="1"/>
  <c r="AA453" i="1"/>
  <c r="Z453" i="1"/>
  <c r="Y453" i="1"/>
  <c r="AD450" i="1"/>
  <c r="AC450" i="1"/>
  <c r="AB450" i="1"/>
  <c r="AA450" i="1"/>
  <c r="Z450" i="1"/>
  <c r="Y450" i="1"/>
  <c r="U450" i="1"/>
  <c r="AD447" i="1"/>
  <c r="AC447" i="1"/>
  <c r="AB447" i="1"/>
  <c r="AA447" i="1"/>
  <c r="Z447" i="1"/>
  <c r="Y447" i="1"/>
  <c r="AD444" i="1"/>
  <c r="AC444" i="1"/>
  <c r="AB444" i="1"/>
  <c r="AA444" i="1"/>
  <c r="Z444" i="1"/>
  <c r="Y444" i="1"/>
  <c r="AD441" i="1"/>
  <c r="AC441" i="1"/>
  <c r="AB441" i="1"/>
  <c r="AA441" i="1"/>
  <c r="Z441" i="1"/>
  <c r="Y441" i="1"/>
  <c r="AD438" i="1"/>
  <c r="AC438" i="1"/>
  <c r="AB438" i="1"/>
  <c r="AA438" i="1"/>
  <c r="Z438" i="1"/>
  <c r="Y438" i="1"/>
  <c r="AD435" i="1"/>
  <c r="AC435" i="1"/>
  <c r="AB435" i="1"/>
  <c r="AA435" i="1"/>
  <c r="Z435" i="1"/>
  <c r="Y435" i="1"/>
  <c r="AD432" i="1"/>
  <c r="AC432" i="1"/>
  <c r="AB432" i="1"/>
  <c r="AA432" i="1"/>
  <c r="Z432" i="1"/>
  <c r="Y432" i="1"/>
  <c r="AH432" i="1"/>
  <c r="T432" i="1"/>
  <c r="AD429" i="1"/>
  <c r="AC429" i="1"/>
  <c r="AB429" i="1"/>
  <c r="AA429" i="1"/>
  <c r="Z429" i="1"/>
  <c r="Y429" i="1"/>
  <c r="AD426" i="1"/>
  <c r="AC426" i="1"/>
  <c r="AB426" i="1"/>
  <c r="AA426" i="1"/>
  <c r="Z426" i="1"/>
  <c r="Y426" i="1"/>
  <c r="AD423" i="1"/>
  <c r="AC423" i="1"/>
  <c r="AB423" i="1"/>
  <c r="AA423" i="1"/>
  <c r="Z423" i="1"/>
  <c r="Y423" i="1"/>
  <c r="AD420" i="1"/>
  <c r="AC420" i="1"/>
  <c r="AB420" i="1"/>
  <c r="AA420" i="1"/>
  <c r="Z420" i="1"/>
  <c r="Y420" i="1"/>
  <c r="AD417" i="1"/>
  <c r="AC417" i="1"/>
  <c r="AB417" i="1"/>
  <c r="AA417" i="1"/>
  <c r="Z417" i="1"/>
  <c r="Y417" i="1"/>
  <c r="AD414" i="1"/>
  <c r="AC414" i="1"/>
  <c r="AB414" i="1"/>
  <c r="AA414" i="1"/>
  <c r="Z414" i="1"/>
  <c r="Y414" i="1"/>
  <c r="AD411" i="1"/>
  <c r="AC411" i="1"/>
  <c r="AB411" i="1"/>
  <c r="AA411" i="1"/>
  <c r="Z411" i="1"/>
  <c r="Y411" i="1"/>
  <c r="AD408" i="1"/>
  <c r="AC408" i="1"/>
  <c r="AB408" i="1"/>
  <c r="AA408" i="1"/>
  <c r="Z408" i="1"/>
  <c r="Y408" i="1"/>
  <c r="AD405" i="1"/>
  <c r="AC405" i="1"/>
  <c r="AB405" i="1"/>
  <c r="AA405" i="1"/>
  <c r="Z405" i="1"/>
  <c r="Y405" i="1"/>
  <c r="AD402" i="1"/>
  <c r="AC402" i="1"/>
  <c r="AB402" i="1"/>
  <c r="AA402" i="1"/>
  <c r="Z402" i="1"/>
  <c r="Y402" i="1"/>
  <c r="AD399" i="1"/>
  <c r="AC399" i="1"/>
  <c r="AB399" i="1"/>
  <c r="AA399" i="1"/>
  <c r="Z399" i="1"/>
  <c r="Y399" i="1"/>
  <c r="AD396" i="1"/>
  <c r="AC396" i="1"/>
  <c r="AB396" i="1"/>
  <c r="AA396" i="1"/>
  <c r="Z396" i="1"/>
  <c r="Y396" i="1"/>
  <c r="AD393" i="1"/>
  <c r="AC393" i="1"/>
  <c r="AB393" i="1"/>
  <c r="AA393" i="1"/>
  <c r="Z393" i="1"/>
  <c r="Y393" i="1"/>
  <c r="AD390" i="1"/>
  <c r="AC390" i="1"/>
  <c r="AB390" i="1"/>
  <c r="AA390" i="1"/>
  <c r="Z390" i="1"/>
  <c r="Y390" i="1"/>
  <c r="AD387" i="1"/>
  <c r="AC387" i="1"/>
  <c r="AB387" i="1"/>
  <c r="AA387" i="1"/>
  <c r="Z387" i="1"/>
  <c r="Y387" i="1"/>
  <c r="AD384" i="1"/>
  <c r="AC384" i="1"/>
  <c r="AB384" i="1"/>
  <c r="AA384" i="1"/>
  <c r="Z384" i="1"/>
  <c r="Y384" i="1"/>
  <c r="AD381" i="1"/>
  <c r="AC381" i="1"/>
  <c r="AB381" i="1"/>
  <c r="AA381" i="1"/>
  <c r="Z381" i="1"/>
  <c r="Y381" i="1"/>
  <c r="AD378" i="1"/>
  <c r="AC378" i="1"/>
  <c r="AB378" i="1"/>
  <c r="AA378" i="1"/>
  <c r="Z378" i="1"/>
  <c r="Y378" i="1"/>
  <c r="AD375" i="1"/>
  <c r="AC375" i="1"/>
  <c r="AB375" i="1"/>
  <c r="AA375" i="1"/>
  <c r="Z375" i="1"/>
  <c r="Y375" i="1"/>
  <c r="AD372" i="1"/>
  <c r="AC372" i="1"/>
  <c r="AB372" i="1"/>
  <c r="AA372" i="1"/>
  <c r="Z372" i="1"/>
  <c r="Y372" i="1"/>
  <c r="AD369" i="1"/>
  <c r="AC369" i="1"/>
  <c r="AB369" i="1"/>
  <c r="AA369" i="1"/>
  <c r="Z369" i="1"/>
  <c r="Y369" i="1"/>
  <c r="AD366" i="1"/>
  <c r="AC366" i="1"/>
  <c r="AB366" i="1"/>
  <c r="AA366" i="1"/>
  <c r="Z366" i="1"/>
  <c r="Y366" i="1"/>
  <c r="AD363" i="1"/>
  <c r="AC363" i="1"/>
  <c r="AB363" i="1"/>
  <c r="AA363" i="1"/>
  <c r="Z363" i="1"/>
  <c r="Y363" i="1"/>
  <c r="AD360" i="1"/>
  <c r="AC360" i="1"/>
  <c r="AB360" i="1"/>
  <c r="AA360" i="1"/>
  <c r="Z360" i="1"/>
  <c r="Y360" i="1"/>
  <c r="AD357" i="1"/>
  <c r="AC357" i="1"/>
  <c r="AB357" i="1"/>
  <c r="AA357" i="1"/>
  <c r="Z357" i="1"/>
  <c r="Y357" i="1"/>
  <c r="AD354" i="1"/>
  <c r="AC354" i="1"/>
  <c r="AB354" i="1"/>
  <c r="AA354" i="1"/>
  <c r="Z354" i="1"/>
  <c r="Y354" i="1"/>
  <c r="AD351" i="1"/>
  <c r="AC351" i="1"/>
  <c r="AB351" i="1"/>
  <c r="AA351" i="1"/>
  <c r="Z351" i="1"/>
  <c r="Y351" i="1"/>
  <c r="AD348" i="1"/>
  <c r="AC348" i="1"/>
  <c r="AB348" i="1"/>
  <c r="AA348" i="1"/>
  <c r="Z348" i="1"/>
  <c r="Y348" i="1"/>
  <c r="AD345" i="1"/>
  <c r="AC345" i="1"/>
  <c r="AB345" i="1"/>
  <c r="AA345" i="1"/>
  <c r="Z345" i="1"/>
  <c r="Y345" i="1"/>
  <c r="AD342" i="1"/>
  <c r="AC342" i="1"/>
  <c r="AB342" i="1"/>
  <c r="AA342" i="1"/>
  <c r="Z342" i="1"/>
  <c r="Y342" i="1"/>
  <c r="AD339" i="1"/>
  <c r="R55" i="8" s="1"/>
  <c r="AC339" i="1"/>
  <c r="Q55" i="8" s="1"/>
  <c r="AB339" i="1"/>
  <c r="P55" i="8" s="1"/>
  <c r="AA339" i="1"/>
  <c r="O55" i="8" s="1"/>
  <c r="Z339" i="1"/>
  <c r="N55" i="8" s="1"/>
  <c r="Y339" i="1"/>
  <c r="M55" i="8" s="1"/>
  <c r="AD336" i="1"/>
  <c r="AC336" i="1"/>
  <c r="AB336" i="1"/>
  <c r="AA336" i="1"/>
  <c r="Z336" i="1"/>
  <c r="Y336" i="1"/>
  <c r="AD333" i="1"/>
  <c r="AC333" i="1"/>
  <c r="AB333" i="1"/>
  <c r="AA333" i="1"/>
  <c r="Z333" i="1"/>
  <c r="Y333" i="1"/>
  <c r="AD330" i="1"/>
  <c r="AC330" i="1"/>
  <c r="AB330" i="1"/>
  <c r="AA330" i="1"/>
  <c r="Z330" i="1"/>
  <c r="Y330" i="1"/>
  <c r="AD327" i="1"/>
  <c r="AC327" i="1"/>
  <c r="AB327" i="1"/>
  <c r="AA327" i="1"/>
  <c r="Z327" i="1"/>
  <c r="Y327" i="1"/>
  <c r="AD324" i="1"/>
  <c r="AC324" i="1"/>
  <c r="AB324" i="1"/>
  <c r="AA324" i="1"/>
  <c r="Z324" i="1"/>
  <c r="Y324" i="1"/>
  <c r="AD321" i="1"/>
  <c r="AC321" i="1"/>
  <c r="AB321" i="1"/>
  <c r="AA321" i="1"/>
  <c r="Z321" i="1"/>
  <c r="Y321" i="1"/>
  <c r="AD318" i="1"/>
  <c r="AC318" i="1"/>
  <c r="AB318" i="1"/>
  <c r="AA318" i="1"/>
  <c r="Z318" i="1"/>
  <c r="Y318" i="1"/>
  <c r="AD315" i="1"/>
  <c r="AC315" i="1"/>
  <c r="AB315" i="1"/>
  <c r="AA315" i="1"/>
  <c r="Z315" i="1"/>
  <c r="Y315" i="1"/>
  <c r="AD312" i="1"/>
  <c r="AC312" i="1"/>
  <c r="AB312" i="1"/>
  <c r="AA312" i="1"/>
  <c r="Z312" i="1"/>
  <c r="Y312" i="1"/>
  <c r="AD309" i="1"/>
  <c r="AC309" i="1"/>
  <c r="AB309" i="1"/>
  <c r="AA309" i="1"/>
  <c r="Z309" i="1"/>
  <c r="Y309" i="1"/>
  <c r="AD306" i="1"/>
  <c r="AC306" i="1"/>
  <c r="AB306" i="1"/>
  <c r="AA306" i="1"/>
  <c r="Z306" i="1"/>
  <c r="Y306" i="1"/>
  <c r="AD303" i="1"/>
  <c r="AC303" i="1"/>
  <c r="AB303" i="1"/>
  <c r="AA303" i="1"/>
  <c r="Z303" i="1"/>
  <c r="Y303" i="1"/>
  <c r="AD300" i="1"/>
  <c r="AC300" i="1"/>
  <c r="AB300" i="1"/>
  <c r="AA300" i="1"/>
  <c r="Z300" i="1"/>
  <c r="Y300" i="1"/>
  <c r="AD297" i="1"/>
  <c r="AC297" i="1"/>
  <c r="AB297" i="1"/>
  <c r="AA297" i="1"/>
  <c r="Z297" i="1"/>
  <c r="Y297" i="1"/>
  <c r="AD294" i="1"/>
  <c r="AC294" i="1"/>
  <c r="AB294" i="1"/>
  <c r="AA294" i="1"/>
  <c r="Z294" i="1"/>
  <c r="Y294" i="1"/>
  <c r="AD291" i="1"/>
  <c r="AC291" i="1"/>
  <c r="AB291" i="1"/>
  <c r="AA291" i="1"/>
  <c r="Z291" i="1"/>
  <c r="Y291" i="1"/>
  <c r="AD288" i="1"/>
  <c r="AC288" i="1"/>
  <c r="AB288" i="1"/>
  <c r="AA288" i="1"/>
  <c r="Z288" i="1"/>
  <c r="Y288" i="1"/>
  <c r="AD285" i="1"/>
  <c r="AC285" i="1"/>
  <c r="AB285" i="1"/>
  <c r="AA285" i="1"/>
  <c r="Z285" i="1"/>
  <c r="Y285" i="1"/>
  <c r="AD282" i="1"/>
  <c r="AC282" i="1"/>
  <c r="AB282" i="1"/>
  <c r="AA282" i="1"/>
  <c r="Z282" i="1"/>
  <c r="Y282" i="1"/>
  <c r="M40" i="8" s="1"/>
  <c r="AD279" i="1"/>
  <c r="AC279" i="1"/>
  <c r="AB279" i="1"/>
  <c r="AA279" i="1"/>
  <c r="Z279" i="1"/>
  <c r="Y279" i="1"/>
  <c r="AD276" i="1"/>
  <c r="AC276" i="1"/>
  <c r="Q37" i="8" s="1"/>
  <c r="AB276" i="1"/>
  <c r="AA276" i="1"/>
  <c r="Z276" i="1"/>
  <c r="Y276" i="1"/>
  <c r="M37" i="8" s="1"/>
  <c r="AD273" i="1"/>
  <c r="R34" i="8" s="1"/>
  <c r="AC273" i="1"/>
  <c r="Q34" i="8" s="1"/>
  <c r="AB273" i="1"/>
  <c r="P34" i="8" s="1"/>
  <c r="AA273" i="1"/>
  <c r="O34" i="8" s="1"/>
  <c r="Z273" i="1"/>
  <c r="N34" i="8" s="1"/>
  <c r="Y273" i="1"/>
  <c r="M34" i="8" s="1"/>
  <c r="AD270" i="1"/>
  <c r="AC270" i="1"/>
  <c r="AB270" i="1"/>
  <c r="AA270" i="1"/>
  <c r="Z270" i="1"/>
  <c r="Y270" i="1"/>
  <c r="AD267" i="1"/>
  <c r="AC267" i="1"/>
  <c r="AB267" i="1"/>
  <c r="AA267" i="1"/>
  <c r="O31" i="8" s="1"/>
  <c r="Z267" i="1"/>
  <c r="Y267" i="1"/>
  <c r="AD264" i="1"/>
  <c r="AC264" i="1"/>
  <c r="AB264" i="1"/>
  <c r="AA264" i="1"/>
  <c r="Z264" i="1"/>
  <c r="Y264" i="1"/>
  <c r="AD261" i="1"/>
  <c r="AC261" i="1"/>
  <c r="AB261" i="1"/>
  <c r="AA261" i="1"/>
  <c r="Z261" i="1"/>
  <c r="Y261" i="1"/>
  <c r="AD258" i="1"/>
  <c r="AC258" i="1"/>
  <c r="AB258" i="1"/>
  <c r="AA258" i="1"/>
  <c r="Z258" i="1"/>
  <c r="Y258" i="1"/>
  <c r="AD255" i="1"/>
  <c r="AC255" i="1"/>
  <c r="AB255" i="1"/>
  <c r="AA255" i="1"/>
  <c r="Z255" i="1"/>
  <c r="Y255" i="1"/>
  <c r="AD252" i="1"/>
  <c r="AC252" i="1"/>
  <c r="AB252" i="1"/>
  <c r="AA252" i="1"/>
  <c r="Z252" i="1"/>
  <c r="Y252" i="1"/>
  <c r="AD249" i="1"/>
  <c r="AC249" i="1"/>
  <c r="AB249" i="1"/>
  <c r="AA249" i="1"/>
  <c r="Z249" i="1"/>
  <c r="Y249" i="1"/>
  <c r="AD246" i="1"/>
  <c r="AC246" i="1"/>
  <c r="AB246" i="1"/>
  <c r="AA246" i="1"/>
  <c r="Z246" i="1"/>
  <c r="Y246" i="1"/>
  <c r="AD243" i="1"/>
  <c r="AC243" i="1"/>
  <c r="AB243" i="1"/>
  <c r="AA243" i="1"/>
  <c r="Z243" i="1"/>
  <c r="Y243" i="1"/>
  <c r="AD240" i="1"/>
  <c r="AC240" i="1"/>
  <c r="AB240" i="1"/>
  <c r="AA240" i="1"/>
  <c r="Z240" i="1"/>
  <c r="Y240" i="1"/>
  <c r="AD237" i="1"/>
  <c r="AC237" i="1"/>
  <c r="AB237" i="1"/>
  <c r="AA237" i="1"/>
  <c r="Z237" i="1"/>
  <c r="Y237" i="1"/>
  <c r="AD234" i="1"/>
  <c r="AC234" i="1"/>
  <c r="AB234" i="1"/>
  <c r="AA234" i="1"/>
  <c r="Z234" i="1"/>
  <c r="Y234" i="1"/>
  <c r="AD231" i="1"/>
  <c r="AC231" i="1"/>
  <c r="AB231" i="1"/>
  <c r="AA231" i="1"/>
  <c r="Z231" i="1"/>
  <c r="Y231" i="1"/>
  <c r="AD228" i="1"/>
  <c r="AC228" i="1"/>
  <c r="AB228" i="1"/>
  <c r="AA228" i="1"/>
  <c r="Z228" i="1"/>
  <c r="Y228" i="1"/>
  <c r="AD225" i="1"/>
  <c r="AC225" i="1"/>
  <c r="AB225" i="1"/>
  <c r="AA225" i="1"/>
  <c r="Z225" i="1"/>
  <c r="Y225" i="1"/>
  <c r="AD222" i="1"/>
  <c r="AC222" i="1"/>
  <c r="AB222" i="1"/>
  <c r="AA222" i="1"/>
  <c r="Z222" i="1"/>
  <c r="Y222" i="1"/>
  <c r="AD219" i="1"/>
  <c r="AC219" i="1"/>
  <c r="AB219" i="1"/>
  <c r="AA219" i="1"/>
  <c r="Z219" i="1"/>
  <c r="Y219" i="1"/>
  <c r="AD216" i="1"/>
  <c r="AC216" i="1"/>
  <c r="AB216" i="1"/>
  <c r="AA216" i="1"/>
  <c r="Z216" i="1"/>
  <c r="Y216" i="1"/>
  <c r="AD213" i="1"/>
  <c r="AC213" i="1"/>
  <c r="AB213" i="1"/>
  <c r="AA213" i="1"/>
  <c r="Z213" i="1"/>
  <c r="Y213" i="1"/>
  <c r="AD210" i="1"/>
  <c r="AC210" i="1"/>
  <c r="AB210" i="1"/>
  <c r="AA210" i="1"/>
  <c r="Z210" i="1"/>
  <c r="Y210" i="1"/>
  <c r="AD207" i="1"/>
  <c r="AC207" i="1"/>
  <c r="AB207" i="1"/>
  <c r="AA207" i="1"/>
  <c r="Z207" i="1"/>
  <c r="Y207" i="1"/>
  <c r="AD204" i="1"/>
  <c r="AC204" i="1"/>
  <c r="AB204" i="1"/>
  <c r="AA204" i="1"/>
  <c r="Z204" i="1"/>
  <c r="Y204" i="1"/>
  <c r="AD201" i="1"/>
  <c r="AC201" i="1"/>
  <c r="AB201" i="1"/>
  <c r="AA201" i="1"/>
  <c r="Z201" i="1"/>
  <c r="Y201" i="1"/>
  <c r="AD198" i="1"/>
  <c r="AC198" i="1"/>
  <c r="AB198" i="1"/>
  <c r="AA198" i="1"/>
  <c r="Z198" i="1"/>
  <c r="Y198" i="1"/>
  <c r="AD195" i="1"/>
  <c r="AC195" i="1"/>
  <c r="AB195" i="1"/>
  <c r="AA195" i="1"/>
  <c r="O28" i="8" s="1"/>
  <c r="Z195" i="1"/>
  <c r="Y195" i="1"/>
  <c r="AD192" i="1"/>
  <c r="AC192" i="1"/>
  <c r="AB192" i="1"/>
  <c r="AA192" i="1"/>
  <c r="Z192" i="1"/>
  <c r="Y192" i="1"/>
  <c r="AD189" i="1"/>
  <c r="AC189" i="1"/>
  <c r="AB189" i="1"/>
  <c r="AA189" i="1"/>
  <c r="Z189" i="1"/>
  <c r="Y189" i="1"/>
  <c r="AD186" i="1"/>
  <c r="AC186" i="1"/>
  <c r="Q25" i="8" s="1"/>
  <c r="AB186" i="1"/>
  <c r="AA186" i="1"/>
  <c r="Z186" i="1"/>
  <c r="Y186" i="1"/>
  <c r="M25" i="8" s="1"/>
  <c r="AD183" i="1"/>
  <c r="AC183" i="1"/>
  <c r="AB183" i="1"/>
  <c r="AA183" i="1"/>
  <c r="Z183" i="1"/>
  <c r="Y183" i="1"/>
  <c r="AD180" i="1"/>
  <c r="AC180" i="1"/>
  <c r="AB180" i="1"/>
  <c r="AA180" i="1"/>
  <c r="Z180" i="1"/>
  <c r="Y180" i="1"/>
  <c r="AD177" i="1"/>
  <c r="AC177" i="1"/>
  <c r="AB177" i="1"/>
  <c r="AA177" i="1"/>
  <c r="Z177" i="1"/>
  <c r="Y177" i="1"/>
  <c r="AD174" i="1"/>
  <c r="AC174" i="1"/>
  <c r="AB174" i="1"/>
  <c r="AA174" i="1"/>
  <c r="Z174" i="1"/>
  <c r="Y174" i="1"/>
  <c r="AD171" i="1"/>
  <c r="AC171" i="1"/>
  <c r="AB171" i="1"/>
  <c r="AA171" i="1"/>
  <c r="Z171" i="1"/>
  <c r="Y171" i="1"/>
  <c r="AD168" i="1"/>
  <c r="AC168" i="1"/>
  <c r="AB168" i="1"/>
  <c r="AA168" i="1"/>
  <c r="Z168" i="1"/>
  <c r="Y168" i="1"/>
  <c r="AD165" i="1"/>
  <c r="AC165" i="1"/>
  <c r="AB165" i="1"/>
  <c r="AA165" i="1"/>
  <c r="O22" i="8" s="1"/>
  <c r="Z165" i="1"/>
  <c r="Y165" i="1"/>
  <c r="AD162" i="1"/>
  <c r="R19" i="8" s="1"/>
  <c r="AC162" i="1"/>
  <c r="Q19" i="8" s="1"/>
  <c r="AB162" i="1"/>
  <c r="P19" i="8" s="1"/>
  <c r="AA162" i="1"/>
  <c r="O19" i="8" s="1"/>
  <c r="Z162" i="1"/>
  <c r="N19" i="8" s="1"/>
  <c r="Y162" i="1"/>
  <c r="M19" i="8" s="1"/>
  <c r="AD159" i="1"/>
  <c r="AC159" i="1"/>
  <c r="AB159" i="1"/>
  <c r="AA159" i="1"/>
  <c r="Z159" i="1"/>
  <c r="Y159" i="1"/>
  <c r="AD156" i="1"/>
  <c r="AC156" i="1"/>
  <c r="AB156" i="1"/>
  <c r="AA156" i="1"/>
  <c r="Z156" i="1"/>
  <c r="Y156" i="1"/>
  <c r="AD153" i="1"/>
  <c r="AC153" i="1"/>
  <c r="AB153" i="1"/>
  <c r="AA153" i="1"/>
  <c r="Z153" i="1"/>
  <c r="Y153" i="1"/>
  <c r="AD150" i="1"/>
  <c r="AC150" i="1"/>
  <c r="AB150" i="1"/>
  <c r="AA150" i="1"/>
  <c r="Z150" i="1"/>
  <c r="Y150" i="1"/>
  <c r="AD147" i="1"/>
  <c r="AC147" i="1"/>
  <c r="AB147" i="1"/>
  <c r="AA147" i="1"/>
  <c r="Z147" i="1"/>
  <c r="Y147" i="1"/>
  <c r="AD144" i="1"/>
  <c r="AC144" i="1"/>
  <c r="AB144" i="1"/>
  <c r="AA144" i="1"/>
  <c r="Z144" i="1"/>
  <c r="Y144" i="1"/>
  <c r="AD141" i="1"/>
  <c r="AC141" i="1"/>
  <c r="AB141" i="1"/>
  <c r="AA141" i="1"/>
  <c r="O16" i="8" s="1"/>
  <c r="Z141" i="1"/>
  <c r="Y141" i="1"/>
  <c r="AD138" i="1"/>
  <c r="AC138" i="1"/>
  <c r="AB138" i="1"/>
  <c r="AA138" i="1"/>
  <c r="Z138" i="1"/>
  <c r="Y138" i="1"/>
  <c r="AD135" i="1"/>
  <c r="AC135" i="1"/>
  <c r="AB135" i="1"/>
  <c r="AA135" i="1"/>
  <c r="Z135" i="1"/>
  <c r="Y135" i="1"/>
  <c r="AD132" i="1"/>
  <c r="AC132" i="1"/>
  <c r="AB132" i="1"/>
  <c r="AA132" i="1"/>
  <c r="Z132" i="1"/>
  <c r="Y132" i="1"/>
  <c r="AD129" i="1"/>
  <c r="AC129" i="1"/>
  <c r="AB129" i="1"/>
  <c r="AA129" i="1"/>
  <c r="Z129" i="1"/>
  <c r="Y129" i="1"/>
  <c r="AD126" i="1"/>
  <c r="AC126" i="1"/>
  <c r="AB126" i="1"/>
  <c r="AA126" i="1"/>
  <c r="Z126" i="1"/>
  <c r="Y126" i="1"/>
  <c r="AD123" i="1"/>
  <c r="AC123" i="1"/>
  <c r="AB123" i="1"/>
  <c r="AA123" i="1"/>
  <c r="Z123" i="1"/>
  <c r="Y123" i="1"/>
  <c r="AD120" i="1"/>
  <c r="AC120" i="1"/>
  <c r="AB120" i="1"/>
  <c r="AA120" i="1"/>
  <c r="Z120" i="1"/>
  <c r="Y120" i="1"/>
  <c r="AD117" i="1"/>
  <c r="AC117" i="1"/>
  <c r="AB117" i="1"/>
  <c r="AA117" i="1"/>
  <c r="Z117" i="1"/>
  <c r="Y117" i="1"/>
  <c r="AD114" i="1"/>
  <c r="AC114" i="1"/>
  <c r="AB114" i="1"/>
  <c r="AA114" i="1"/>
  <c r="Z114" i="1"/>
  <c r="Y114" i="1"/>
  <c r="AD111" i="1"/>
  <c r="AC111" i="1"/>
  <c r="AB111" i="1"/>
  <c r="AA111" i="1"/>
  <c r="Z111" i="1"/>
  <c r="Y111" i="1"/>
  <c r="AD108" i="1"/>
  <c r="AC108" i="1"/>
  <c r="AB108" i="1"/>
  <c r="AA108" i="1"/>
  <c r="Z108" i="1"/>
  <c r="Y108" i="1"/>
  <c r="AD105" i="1"/>
  <c r="AC105" i="1"/>
  <c r="AB105" i="1"/>
  <c r="AA105" i="1"/>
  <c r="Z105" i="1"/>
  <c r="Y105" i="1"/>
  <c r="AD102" i="1"/>
  <c r="AC102" i="1"/>
  <c r="AB102" i="1"/>
  <c r="AA102" i="1"/>
  <c r="Z102" i="1"/>
  <c r="Y102" i="1"/>
  <c r="AD99" i="1"/>
  <c r="AC99" i="1"/>
  <c r="AB99" i="1"/>
  <c r="AA99" i="1"/>
  <c r="Z99" i="1"/>
  <c r="Y99" i="1"/>
  <c r="AD96" i="1"/>
  <c r="AC96" i="1"/>
  <c r="AB96" i="1"/>
  <c r="AA96" i="1"/>
  <c r="Z96" i="1"/>
  <c r="Y96" i="1"/>
  <c r="AD93" i="1"/>
  <c r="AC93" i="1"/>
  <c r="AB93" i="1"/>
  <c r="AA93" i="1"/>
  <c r="Z93" i="1"/>
  <c r="Y93" i="1"/>
  <c r="AD90" i="1"/>
  <c r="AC90" i="1"/>
  <c r="AB90" i="1"/>
  <c r="AA90" i="1"/>
  <c r="Z90" i="1"/>
  <c r="Y90" i="1"/>
  <c r="AD87" i="1"/>
  <c r="AC87" i="1"/>
  <c r="AB87" i="1"/>
  <c r="AA87" i="1"/>
  <c r="O13" i="8" s="1"/>
  <c r="Z87" i="1"/>
  <c r="Y87" i="1"/>
  <c r="AD84" i="1"/>
  <c r="AC84" i="1"/>
  <c r="AB84" i="1"/>
  <c r="AA84" i="1"/>
  <c r="Z84" i="1"/>
  <c r="Y84" i="1"/>
  <c r="AD81" i="1"/>
  <c r="AC81" i="1"/>
  <c r="AB81" i="1"/>
  <c r="AA81" i="1"/>
  <c r="Z81" i="1"/>
  <c r="Y81" i="1"/>
  <c r="AD78" i="1"/>
  <c r="AC78" i="1"/>
  <c r="AB78" i="1"/>
  <c r="AA78" i="1"/>
  <c r="Z78" i="1"/>
  <c r="Y78" i="1"/>
  <c r="AD75" i="1"/>
  <c r="AC75" i="1"/>
  <c r="AB75" i="1"/>
  <c r="AA75" i="1"/>
  <c r="Z75" i="1"/>
  <c r="Y75" i="1"/>
  <c r="AD72" i="1"/>
  <c r="AC72" i="1"/>
  <c r="AB72" i="1"/>
  <c r="AA72" i="1"/>
  <c r="Z72" i="1"/>
  <c r="Y72" i="1"/>
  <c r="AD69" i="1"/>
  <c r="AC69" i="1"/>
  <c r="AB69" i="1"/>
  <c r="AA69" i="1"/>
  <c r="Z69" i="1"/>
  <c r="Y69" i="1"/>
  <c r="AD66" i="1"/>
  <c r="AC66" i="1"/>
  <c r="AB66" i="1"/>
  <c r="AA66" i="1"/>
  <c r="Z66" i="1"/>
  <c r="Y66" i="1"/>
  <c r="AD63" i="1"/>
  <c r="AC63" i="1"/>
  <c r="AB63" i="1"/>
  <c r="AA63" i="1"/>
  <c r="Z63" i="1"/>
  <c r="Y63" i="1"/>
  <c r="AD60" i="1"/>
  <c r="AC60" i="1"/>
  <c r="AB60" i="1"/>
  <c r="AA60" i="1"/>
  <c r="Z60" i="1"/>
  <c r="Y60" i="1"/>
  <c r="AD57" i="1"/>
  <c r="AC57" i="1"/>
  <c r="AB57" i="1"/>
  <c r="AA57" i="1"/>
  <c r="Z57" i="1"/>
  <c r="Y57" i="1"/>
  <c r="AD54" i="1"/>
  <c r="AC54" i="1"/>
  <c r="AB54" i="1"/>
  <c r="AA54" i="1"/>
  <c r="Z54" i="1"/>
  <c r="Y54" i="1"/>
  <c r="AD51" i="1"/>
  <c r="AC51" i="1"/>
  <c r="AB51" i="1"/>
  <c r="AA51" i="1"/>
  <c r="Z51" i="1"/>
  <c r="Y51" i="1"/>
  <c r="AD48" i="1"/>
  <c r="AC48" i="1"/>
  <c r="AB48" i="1"/>
  <c r="AA48" i="1"/>
  <c r="Z48" i="1"/>
  <c r="Y48" i="1"/>
  <c r="AD45" i="1"/>
  <c r="AC45" i="1"/>
  <c r="AB45" i="1"/>
  <c r="AA45" i="1"/>
  <c r="Z45" i="1"/>
  <c r="Y45" i="1"/>
  <c r="AD42" i="1"/>
  <c r="AC42" i="1"/>
  <c r="AB42" i="1"/>
  <c r="AA42" i="1"/>
  <c r="Z42" i="1"/>
  <c r="Y42" i="1"/>
  <c r="AD39" i="1"/>
  <c r="AC39" i="1"/>
  <c r="AB39" i="1"/>
  <c r="AA39" i="1"/>
  <c r="Z39" i="1"/>
  <c r="Y39" i="1"/>
  <c r="AD36" i="1"/>
  <c r="AC36" i="1"/>
  <c r="AB36" i="1"/>
  <c r="AA36" i="1"/>
  <c r="Z36" i="1"/>
  <c r="Y36" i="1"/>
  <c r="AD33" i="1"/>
  <c r="AC33" i="1"/>
  <c r="AB33" i="1"/>
  <c r="AA33" i="1"/>
  <c r="Z33" i="1"/>
  <c r="Y33" i="1"/>
  <c r="AD30" i="1"/>
  <c r="AC30" i="1"/>
  <c r="Q10" i="8" s="1"/>
  <c r="AB30" i="1"/>
  <c r="AA30" i="1"/>
  <c r="Z30" i="1"/>
  <c r="Y30" i="1"/>
  <c r="M10" i="8" s="1"/>
  <c r="AD27" i="1"/>
  <c r="AC27" i="1"/>
  <c r="AB27" i="1"/>
  <c r="AA27" i="1"/>
  <c r="Z27" i="1"/>
  <c r="Y27" i="1"/>
  <c r="AD24" i="1"/>
  <c r="AC24" i="1"/>
  <c r="AB24" i="1"/>
  <c r="AA24" i="1"/>
  <c r="Z24" i="1"/>
  <c r="Y24" i="1"/>
  <c r="AD21" i="1"/>
  <c r="AC21" i="1"/>
  <c r="AB21" i="1"/>
  <c r="AA21" i="1"/>
  <c r="Z21" i="1"/>
  <c r="Y21" i="1"/>
  <c r="AD18" i="1"/>
  <c r="AC18" i="1"/>
  <c r="AB18" i="1"/>
  <c r="AA18" i="1"/>
  <c r="Z18" i="1"/>
  <c r="Y18" i="1"/>
  <c r="AD15" i="1"/>
  <c r="AC15" i="1"/>
  <c r="AB15" i="1"/>
  <c r="AA15" i="1"/>
  <c r="Z15" i="1"/>
  <c r="Y15" i="1"/>
  <c r="AD12" i="1"/>
  <c r="AC12" i="1"/>
  <c r="AB12" i="1"/>
  <c r="AA12" i="1"/>
  <c r="Z12" i="1"/>
  <c r="Y12" i="1"/>
  <c r="AD9" i="1"/>
  <c r="AC9" i="1"/>
  <c r="AB9" i="1"/>
  <c r="AA9" i="1"/>
  <c r="O7" i="8" s="1"/>
  <c r="Z9" i="1"/>
  <c r="Y9" i="1"/>
  <c r="AC228" i="4" l="1"/>
  <c r="R66" i="7"/>
  <c r="V69" i="7"/>
  <c r="X12" i="6"/>
  <c r="V57" i="6"/>
  <c r="V24" i="7"/>
  <c r="Q75" i="6"/>
  <c r="V51" i="6"/>
  <c r="V48" i="6"/>
  <c r="N7" i="8"/>
  <c r="R7" i="8"/>
  <c r="P10" i="8"/>
  <c r="N13" i="8"/>
  <c r="R13" i="8"/>
  <c r="N16" i="8"/>
  <c r="R16" i="8"/>
  <c r="N22" i="8"/>
  <c r="R22" i="8"/>
  <c r="P25" i="8"/>
  <c r="N28" i="8"/>
  <c r="R28" i="8"/>
  <c r="N31" i="8"/>
  <c r="R31" i="8"/>
  <c r="P37" i="8"/>
  <c r="P40" i="8"/>
  <c r="P43" i="8"/>
  <c r="N46" i="8"/>
  <c r="R46" i="8"/>
  <c r="N49" i="8"/>
  <c r="R49" i="8"/>
  <c r="P52" i="8"/>
  <c r="P58" i="8"/>
  <c r="P64" i="8"/>
  <c r="N70" i="8"/>
  <c r="R70" i="8"/>
  <c r="P79" i="8"/>
  <c r="P85" i="8"/>
  <c r="M88" i="8"/>
  <c r="Q88" i="8"/>
  <c r="O91" i="8"/>
  <c r="N94" i="8"/>
  <c r="R94" i="8"/>
  <c r="N109" i="8"/>
  <c r="R109" i="8"/>
  <c r="N115" i="8"/>
  <c r="R115" i="8"/>
  <c r="N118" i="8"/>
  <c r="R118" i="8"/>
  <c r="N124" i="8"/>
  <c r="R124" i="8"/>
  <c r="N133" i="8"/>
  <c r="R133" i="8"/>
  <c r="P136" i="8"/>
  <c r="Q40" i="8"/>
  <c r="Q43" i="8"/>
  <c r="O49" i="8"/>
  <c r="O94" i="8"/>
  <c r="O109" i="8"/>
  <c r="O115" i="8"/>
  <c r="O118" i="8"/>
  <c r="O124" i="8"/>
  <c r="O133" i="8"/>
  <c r="M136" i="8"/>
  <c r="Q136" i="8"/>
  <c r="M43" i="8"/>
  <c r="O46" i="8"/>
  <c r="M52" i="8"/>
  <c r="Q52" i="8"/>
  <c r="N10" i="8"/>
  <c r="R10" i="8"/>
  <c r="R51" i="6"/>
  <c r="AB79" i="6"/>
  <c r="AL55" i="6"/>
  <c r="AL57" i="6" s="1"/>
  <c r="AL22" i="7"/>
  <c r="AL24" i="7" s="1"/>
  <c r="V135" i="5"/>
  <c r="V276" i="5"/>
  <c r="AE133" i="5"/>
  <c r="AE220" i="5"/>
  <c r="V72" i="6"/>
  <c r="T72" i="7"/>
  <c r="Q58" i="8"/>
  <c r="P91" i="8"/>
  <c r="P228" i="4"/>
  <c r="P13" i="8"/>
  <c r="N25" i="8"/>
  <c r="P28" i="8"/>
  <c r="P31" i="8"/>
  <c r="N37" i="8"/>
  <c r="N40" i="8"/>
  <c r="N43" i="8"/>
  <c r="P46" i="8"/>
  <c r="N52" i="8"/>
  <c r="R52" i="8"/>
  <c r="N58" i="8"/>
  <c r="N64" i="8"/>
  <c r="P70" i="8"/>
  <c r="R79" i="8"/>
  <c r="N85" i="8"/>
  <c r="O88" i="8"/>
  <c r="Q91" i="8"/>
  <c r="P109" i="8"/>
  <c r="P118" i="8"/>
  <c r="N136" i="8"/>
  <c r="T300" i="5"/>
  <c r="P72" i="7"/>
  <c r="M58" i="8"/>
  <c r="M85" i="8"/>
  <c r="Q85" i="8"/>
  <c r="U228" i="4"/>
  <c r="P7" i="8"/>
  <c r="P16" i="8"/>
  <c r="P22" i="8"/>
  <c r="R25" i="8"/>
  <c r="R37" i="8"/>
  <c r="R40" i="8"/>
  <c r="R43" i="8"/>
  <c r="P49" i="8"/>
  <c r="R58" i="8"/>
  <c r="R64" i="8"/>
  <c r="N79" i="8"/>
  <c r="R85" i="8"/>
  <c r="M91" i="8"/>
  <c r="P94" i="8"/>
  <c r="P115" i="8"/>
  <c r="P124" i="8"/>
  <c r="P133" i="8"/>
  <c r="R136" i="8"/>
  <c r="V126" i="5"/>
  <c r="T75" i="6"/>
  <c r="V60" i="7"/>
  <c r="U72" i="7"/>
  <c r="M7" i="8"/>
  <c r="Q7" i="8"/>
  <c r="O10" i="8"/>
  <c r="M13" i="8"/>
  <c r="Q13" i="8"/>
  <c r="M16" i="8"/>
  <c r="Q16" i="8"/>
  <c r="M22" i="8"/>
  <c r="Q22" i="8"/>
  <c r="O25" i="8"/>
  <c r="M28" i="8"/>
  <c r="Q28" i="8"/>
  <c r="M31" i="8"/>
  <c r="Q31" i="8"/>
  <c r="O37" i="8"/>
  <c r="O40" i="8"/>
  <c r="O43" i="8"/>
  <c r="M46" i="8"/>
  <c r="Q46" i="8"/>
  <c r="M49" i="8"/>
  <c r="Q49" i="8"/>
  <c r="O52" i="8"/>
  <c r="O58" i="8"/>
  <c r="O64" i="8"/>
  <c r="M70" i="8"/>
  <c r="Q70" i="8"/>
  <c r="O79" i="8"/>
  <c r="O85" i="8"/>
  <c r="P88" i="8"/>
  <c r="N91" i="8"/>
  <c r="R91" i="8"/>
  <c r="R145" i="8" s="1"/>
  <c r="M94" i="8"/>
  <c r="Q94" i="8"/>
  <c r="M109" i="8"/>
  <c r="Q109" i="8"/>
  <c r="M115" i="8"/>
  <c r="Q115" i="8"/>
  <c r="M118" i="8"/>
  <c r="Q118" i="8"/>
  <c r="M124" i="8"/>
  <c r="Q124" i="8"/>
  <c r="M133" i="8"/>
  <c r="Q133" i="8"/>
  <c r="O136" i="8"/>
  <c r="AL108" i="5"/>
  <c r="V219" i="5"/>
  <c r="V36" i="6"/>
  <c r="R36" i="6"/>
  <c r="V39" i="6"/>
  <c r="P75" i="6"/>
  <c r="U75" i="6"/>
  <c r="O144" i="8"/>
  <c r="G143" i="8"/>
  <c r="F144" i="8"/>
  <c r="Q143" i="8"/>
  <c r="M143" i="8"/>
  <c r="L144" i="8"/>
  <c r="D144" i="8"/>
  <c r="G145" i="8"/>
  <c r="E143" i="8"/>
  <c r="I144" i="8"/>
  <c r="Q144" i="8"/>
  <c r="M144" i="8"/>
  <c r="I143" i="8"/>
  <c r="E144" i="8"/>
  <c r="P144" i="8"/>
  <c r="R143" i="8"/>
  <c r="N143" i="8"/>
  <c r="H143" i="8"/>
  <c r="M145" i="8"/>
  <c r="D143" i="8"/>
  <c r="H144" i="8"/>
  <c r="R144" i="8"/>
  <c r="N144" i="8"/>
  <c r="P143" i="8"/>
  <c r="O143" i="8"/>
  <c r="AA648" i="1"/>
  <c r="AB648" i="1"/>
  <c r="AL28" i="7"/>
  <c r="AL30" i="7" s="1"/>
  <c r="X54" i="7"/>
  <c r="AE54" i="7" s="1"/>
  <c r="X57" i="7"/>
  <c r="AE57" i="7" s="1"/>
  <c r="AE58" i="7"/>
  <c r="Q72" i="7"/>
  <c r="X33" i="7"/>
  <c r="AE33" i="7" s="1"/>
  <c r="V54" i="7"/>
  <c r="V57" i="7"/>
  <c r="V33" i="7"/>
  <c r="AE16" i="7"/>
  <c r="V45" i="7"/>
  <c r="R45" i="7"/>
  <c r="V39" i="7"/>
  <c r="AE42" i="7"/>
  <c r="AE64" i="7"/>
  <c r="AE69" i="7"/>
  <c r="V12" i="7"/>
  <c r="V15" i="7"/>
  <c r="V36" i="7"/>
  <c r="AL45" i="7"/>
  <c r="AE67" i="7"/>
  <c r="V27" i="7"/>
  <c r="AE46" i="7"/>
  <c r="AE66" i="7"/>
  <c r="AE71" i="7"/>
  <c r="V30" i="7"/>
  <c r="AL7" i="7"/>
  <c r="AL9" i="7" s="1"/>
  <c r="AE48" i="7"/>
  <c r="R48" i="7"/>
  <c r="AE21" i="7"/>
  <c r="X39" i="7"/>
  <c r="AE39" i="7" s="1"/>
  <c r="AE60" i="7"/>
  <c r="X63" i="7"/>
  <c r="AE63" i="7" s="1"/>
  <c r="R9" i="7"/>
  <c r="X15" i="7"/>
  <c r="AE18" i="7"/>
  <c r="V21" i="7"/>
  <c r="X27" i="7"/>
  <c r="AE27" i="7" s="1"/>
  <c r="AE30" i="7"/>
  <c r="X36" i="7"/>
  <c r="AE36" i="7" s="1"/>
  <c r="AE40" i="7"/>
  <c r="V51" i="7"/>
  <c r="V63" i="7"/>
  <c r="AL67" i="7"/>
  <c r="AL69" i="7" s="1"/>
  <c r="AE15" i="7"/>
  <c r="V18" i="7"/>
  <c r="AL61" i="7"/>
  <c r="AK61" i="7" s="1"/>
  <c r="AK63" i="7" s="1"/>
  <c r="AB72" i="7"/>
  <c r="X12" i="7"/>
  <c r="AE12" i="7" s="1"/>
  <c r="AE19" i="7"/>
  <c r="X24" i="7"/>
  <c r="AE24" i="7" s="1"/>
  <c r="AL37" i="7"/>
  <c r="V42" i="7"/>
  <c r="AL52" i="7"/>
  <c r="AL54" i="7" s="1"/>
  <c r="AL58" i="7"/>
  <c r="AL60" i="7" s="1"/>
  <c r="V63" i="6"/>
  <c r="AL33" i="6"/>
  <c r="V9" i="6"/>
  <c r="Q79" i="6"/>
  <c r="S78" i="6"/>
  <c r="Y79" i="6"/>
  <c r="AC79" i="6"/>
  <c r="AE42" i="6"/>
  <c r="V27" i="6"/>
  <c r="V42" i="6"/>
  <c r="AL36" i="6"/>
  <c r="AL39" i="6"/>
  <c r="V45" i="6"/>
  <c r="V33" i="6"/>
  <c r="V21" i="6"/>
  <c r="AE64" i="6"/>
  <c r="AE18" i="6"/>
  <c r="AL25" i="6"/>
  <c r="AL27" i="6" s="1"/>
  <c r="AL46" i="6"/>
  <c r="AL48" i="6" s="1"/>
  <c r="V18" i="6"/>
  <c r="V24" i="6"/>
  <c r="V30" i="6"/>
  <c r="AA79" i="6"/>
  <c r="AE15" i="6"/>
  <c r="AL19" i="6"/>
  <c r="AK19" i="6" s="1"/>
  <c r="AK21" i="6" s="1"/>
  <c r="AE31" i="6"/>
  <c r="R33" i="6"/>
  <c r="AE37" i="6"/>
  <c r="R39" i="6"/>
  <c r="AL40" i="6"/>
  <c r="AL42" i="6" s="1"/>
  <c r="X48" i="6"/>
  <c r="AE48" i="6" s="1"/>
  <c r="AL52" i="6"/>
  <c r="AL54" i="6" s="1"/>
  <c r="AE58" i="6"/>
  <c r="AE80" i="6" s="1"/>
  <c r="AE66" i="6"/>
  <c r="V77" i="6"/>
  <c r="AE78" i="6"/>
  <c r="T79" i="6"/>
  <c r="AE12" i="6"/>
  <c r="AE22" i="6"/>
  <c r="AE28" i="6"/>
  <c r="AE30" i="6"/>
  <c r="AE40" i="6"/>
  <c r="AE43" i="6"/>
  <c r="AE45" i="6"/>
  <c r="X54" i="6"/>
  <c r="AE54" i="6" s="1"/>
  <c r="AL61" i="6"/>
  <c r="AL63" i="6" s="1"/>
  <c r="AL67" i="6"/>
  <c r="AL69" i="6" s="1"/>
  <c r="AE74" i="6"/>
  <c r="AE16" i="6"/>
  <c r="AE24" i="6"/>
  <c r="X63" i="6"/>
  <c r="AE63" i="6" s="1"/>
  <c r="V66" i="6"/>
  <c r="AE67" i="6"/>
  <c r="V12" i="6"/>
  <c r="X57" i="6"/>
  <c r="AE57" i="6" s="1"/>
  <c r="V189" i="5"/>
  <c r="V267" i="5"/>
  <c r="V285" i="5"/>
  <c r="AL69" i="5"/>
  <c r="V75" i="5"/>
  <c r="X270" i="5"/>
  <c r="X288" i="5"/>
  <c r="AE288" i="5" s="1"/>
  <c r="V33" i="5"/>
  <c r="X246" i="5"/>
  <c r="AE246" i="5" s="1"/>
  <c r="V48" i="5"/>
  <c r="V72" i="5"/>
  <c r="AE124" i="5"/>
  <c r="AE127" i="5"/>
  <c r="V153" i="5"/>
  <c r="AE172" i="5"/>
  <c r="V183" i="5"/>
  <c r="V195" i="5"/>
  <c r="V207" i="5"/>
  <c r="AE210" i="5"/>
  <c r="AE226" i="5"/>
  <c r="AE250" i="5"/>
  <c r="X294" i="5"/>
  <c r="V78" i="5"/>
  <c r="AL111" i="5"/>
  <c r="V114" i="5"/>
  <c r="AL123" i="5"/>
  <c r="V150" i="5"/>
  <c r="V171" i="5"/>
  <c r="V243" i="5"/>
  <c r="V165" i="5"/>
  <c r="X186" i="5"/>
  <c r="AE186" i="5" s="1"/>
  <c r="AE190" i="5"/>
  <c r="V201" i="5"/>
  <c r="X240" i="5"/>
  <c r="X255" i="5"/>
  <c r="AE255" i="5" s="1"/>
  <c r="AE256" i="5"/>
  <c r="V273" i="5"/>
  <c r="V291" i="5"/>
  <c r="V24" i="5"/>
  <c r="X60" i="5"/>
  <c r="AE60" i="5" s="1"/>
  <c r="AE61" i="5"/>
  <c r="AE64" i="5"/>
  <c r="X78" i="5"/>
  <c r="AE78" i="5" s="1"/>
  <c r="V87" i="5"/>
  <c r="V99" i="5"/>
  <c r="R99" i="5"/>
  <c r="V102" i="5"/>
  <c r="R102" i="5"/>
  <c r="V105" i="5"/>
  <c r="X114" i="5"/>
  <c r="V15" i="5"/>
  <c r="V39" i="5"/>
  <c r="V54" i="5"/>
  <c r="AE70" i="5"/>
  <c r="AE73" i="5"/>
  <c r="V90" i="5"/>
  <c r="V123" i="5"/>
  <c r="R123" i="5"/>
  <c r="AE142" i="5"/>
  <c r="AE160" i="5"/>
  <c r="X216" i="5"/>
  <c r="AE216" i="5" s="1"/>
  <c r="V237" i="5"/>
  <c r="R42" i="5"/>
  <c r="R57" i="5"/>
  <c r="V81" i="5"/>
  <c r="X9" i="5"/>
  <c r="AE13" i="5"/>
  <c r="X21" i="5"/>
  <c r="AE21" i="5" s="1"/>
  <c r="AE25" i="5"/>
  <c r="X36" i="5"/>
  <c r="AE36" i="5" s="1"/>
  <c r="AE37" i="5"/>
  <c r="T313" i="5"/>
  <c r="X48" i="5"/>
  <c r="AE48" i="5" s="1"/>
  <c r="AL57" i="5"/>
  <c r="V69" i="5"/>
  <c r="R69" i="5"/>
  <c r="X87" i="5"/>
  <c r="AE88" i="5"/>
  <c r="AE91" i="5"/>
  <c r="AE94" i="5"/>
  <c r="AE103" i="5"/>
  <c r="AE118" i="5"/>
  <c r="V132" i="5"/>
  <c r="V138" i="5"/>
  <c r="AL148" i="5"/>
  <c r="AL150" i="5" s="1"/>
  <c r="X204" i="5"/>
  <c r="AE204" i="5" s="1"/>
  <c r="AE208" i="5"/>
  <c r="V225" i="5"/>
  <c r="V249" i="5"/>
  <c r="V297" i="5"/>
  <c r="X33" i="5"/>
  <c r="AE33" i="5" s="1"/>
  <c r="AE39" i="5"/>
  <c r="V45" i="5"/>
  <c r="X54" i="5"/>
  <c r="AE55" i="5"/>
  <c r="AE79" i="5"/>
  <c r="AE82" i="5"/>
  <c r="V108" i="5"/>
  <c r="R108" i="5"/>
  <c r="V111" i="5"/>
  <c r="R111" i="5"/>
  <c r="V117" i="5"/>
  <c r="V141" i="5"/>
  <c r="V159" i="5"/>
  <c r="AE192" i="5"/>
  <c r="V213" i="5"/>
  <c r="AE232" i="5"/>
  <c r="AE262" i="5"/>
  <c r="AE280" i="5"/>
  <c r="P300" i="5"/>
  <c r="U300" i="5"/>
  <c r="AE309" i="5"/>
  <c r="AL99" i="5"/>
  <c r="AL102" i="5"/>
  <c r="AL163" i="5"/>
  <c r="AL165" i="5" s="1"/>
  <c r="V180" i="5"/>
  <c r="V231" i="5"/>
  <c r="V261" i="5"/>
  <c r="V279" i="5"/>
  <c r="X156" i="5"/>
  <c r="AE156" i="5" s="1"/>
  <c r="AE154" i="5"/>
  <c r="AL64" i="5"/>
  <c r="AL66" i="5" s="1"/>
  <c r="AL82" i="5"/>
  <c r="AL84" i="5" s="1"/>
  <c r="AL94" i="5"/>
  <c r="AL96" i="5" s="1"/>
  <c r="AE139" i="5"/>
  <c r="X141" i="5"/>
  <c r="X198" i="5"/>
  <c r="AE198" i="5" s="1"/>
  <c r="AE196" i="5"/>
  <c r="AE43" i="5"/>
  <c r="X45" i="5"/>
  <c r="X168" i="5"/>
  <c r="AE168" i="5" s="1"/>
  <c r="AE166" i="5"/>
  <c r="AL214" i="5"/>
  <c r="AK214" i="5" s="1"/>
  <c r="AK216" i="5" s="1"/>
  <c r="AL91" i="5"/>
  <c r="AL93" i="5" s="1"/>
  <c r="X117" i="5"/>
  <c r="AE117" i="5" s="1"/>
  <c r="R30" i="5"/>
  <c r="AL28" i="5"/>
  <c r="AK28" i="5" s="1"/>
  <c r="AK30" i="5" s="1"/>
  <c r="R132" i="5"/>
  <c r="AL130" i="5"/>
  <c r="AL132" i="5" s="1"/>
  <c r="AE157" i="5"/>
  <c r="X159" i="5"/>
  <c r="R222" i="5"/>
  <c r="AL220" i="5"/>
  <c r="AL58" i="5"/>
  <c r="T310" i="5"/>
  <c r="AE51" i="5"/>
  <c r="Y307" i="5"/>
  <c r="Z310" i="5"/>
  <c r="AD310" i="5"/>
  <c r="P307" i="5"/>
  <c r="U307" i="5"/>
  <c r="AE18" i="5"/>
  <c r="R18" i="5"/>
  <c r="V21" i="5"/>
  <c r="Q304" i="5"/>
  <c r="V27" i="5"/>
  <c r="AL34" i="5"/>
  <c r="AL36" i="5" s="1"/>
  <c r="S312" i="5"/>
  <c r="P313" i="5"/>
  <c r="U313" i="5"/>
  <c r="AB313" i="5"/>
  <c r="AL49" i="5"/>
  <c r="V60" i="5"/>
  <c r="V63" i="5"/>
  <c r="V66" i="5"/>
  <c r="V129" i="5"/>
  <c r="AE135" i="5"/>
  <c r="X138" i="5"/>
  <c r="AE138" i="5" s="1"/>
  <c r="V144" i="5"/>
  <c r="X153" i="5"/>
  <c r="AE153" i="5" s="1"/>
  <c r="V162" i="5"/>
  <c r="V174" i="5"/>
  <c r="AE183" i="5"/>
  <c r="R183" i="5"/>
  <c r="V186" i="5"/>
  <c r="AL190" i="5"/>
  <c r="AK190" i="5" s="1"/>
  <c r="AK192" i="5" s="1"/>
  <c r="V204" i="5"/>
  <c r="AL208" i="5"/>
  <c r="V216" i="5"/>
  <c r="V222" i="5"/>
  <c r="V228" i="5"/>
  <c r="V234" i="5"/>
  <c r="V240" i="5"/>
  <c r="V246" i="5"/>
  <c r="V252" i="5"/>
  <c r="V255" i="5"/>
  <c r="V258" i="5"/>
  <c r="V264" i="5"/>
  <c r="V270" i="5"/>
  <c r="V282" i="5"/>
  <c r="V288" i="5"/>
  <c r="V294" i="5"/>
  <c r="Q300" i="5"/>
  <c r="AE299" i="5"/>
  <c r="AL226" i="5"/>
  <c r="AL228" i="5" s="1"/>
  <c r="AL232" i="5"/>
  <c r="AL234" i="5" s="1"/>
  <c r="AL238" i="5"/>
  <c r="AL244" i="5"/>
  <c r="AL250" i="5"/>
  <c r="AL253" i="5"/>
  <c r="AL255" i="5" s="1"/>
  <c r="AL256" i="5"/>
  <c r="AL258" i="5" s="1"/>
  <c r="AL262" i="5"/>
  <c r="AL268" i="5"/>
  <c r="AL280" i="5"/>
  <c r="AL282" i="5" s="1"/>
  <c r="AL286" i="5"/>
  <c r="AL288" i="5" s="1"/>
  <c r="AL292" i="5"/>
  <c r="AC307" i="5"/>
  <c r="Q310" i="5"/>
  <c r="AL13" i="5"/>
  <c r="AL15" i="5" s="1"/>
  <c r="AA304" i="5"/>
  <c r="X311" i="5"/>
  <c r="Z313" i="5"/>
  <c r="AD313" i="5"/>
  <c r="AE54" i="5"/>
  <c r="AE57" i="5"/>
  <c r="AL76" i="5"/>
  <c r="AK76" i="5" s="1"/>
  <c r="AK78" i="5" s="1"/>
  <c r="AL85" i="5"/>
  <c r="AL87" i="5" s="1"/>
  <c r="AL103" i="5"/>
  <c r="AL105" i="5" s="1"/>
  <c r="AL112" i="5"/>
  <c r="AL114" i="5" s="1"/>
  <c r="AE120" i="5"/>
  <c r="AE144" i="5"/>
  <c r="X150" i="5"/>
  <c r="AE150" i="5" s="1"/>
  <c r="V156" i="5"/>
  <c r="AE162" i="5"/>
  <c r="X165" i="5"/>
  <c r="AE165" i="5" s="1"/>
  <c r="V168" i="5"/>
  <c r="AE174" i="5"/>
  <c r="AE189" i="5"/>
  <c r="V198" i="5"/>
  <c r="AE207" i="5"/>
  <c r="AE222" i="5"/>
  <c r="AE228" i="5"/>
  <c r="AE234" i="5"/>
  <c r="AE240" i="5"/>
  <c r="AE252" i="5"/>
  <c r="AE258" i="5"/>
  <c r="AE264" i="5"/>
  <c r="AE270" i="5"/>
  <c r="AE282" i="5"/>
  <c r="AE294" i="5"/>
  <c r="AL7" i="5"/>
  <c r="AL9" i="5" s="1"/>
  <c r="V309" i="5"/>
  <c r="AB307" i="5"/>
  <c r="S309" i="5"/>
  <c r="Y310" i="5"/>
  <c r="AC310" i="5"/>
  <c r="AE15" i="5"/>
  <c r="AE303" i="5"/>
  <c r="AE27" i="5"/>
  <c r="AE30" i="5"/>
  <c r="V36" i="5"/>
  <c r="V312" i="5"/>
  <c r="Y313" i="5"/>
  <c r="AC313" i="5"/>
  <c r="AE45" i="5"/>
  <c r="V57" i="5"/>
  <c r="AE63" i="5"/>
  <c r="AE72" i="5"/>
  <c r="AE75" i="5"/>
  <c r="AE81" i="5"/>
  <c r="AE84" i="5"/>
  <c r="AE87" i="5"/>
  <c r="AE90" i="5"/>
  <c r="AE93" i="5"/>
  <c r="AE96" i="5"/>
  <c r="AE105" i="5"/>
  <c r="AE114" i="5"/>
  <c r="V120" i="5"/>
  <c r="AE126" i="5"/>
  <c r="AE129" i="5"/>
  <c r="AL136" i="5"/>
  <c r="AL138" i="5" s="1"/>
  <c r="AE141" i="5"/>
  <c r="V147" i="5"/>
  <c r="AE159" i="5"/>
  <c r="V177" i="5"/>
  <c r="AE180" i="5"/>
  <c r="V192" i="5"/>
  <c r="AE201" i="5"/>
  <c r="V210" i="5"/>
  <c r="V71" i="7"/>
  <c r="AE7" i="7"/>
  <c r="AL16" i="7"/>
  <c r="AL19" i="7"/>
  <c r="X70" i="7"/>
  <c r="S71" i="7"/>
  <c r="S72" i="7" s="1"/>
  <c r="AL10" i="7"/>
  <c r="AL13" i="7"/>
  <c r="AL25" i="7"/>
  <c r="AL31" i="7"/>
  <c r="AL34" i="7"/>
  <c r="X45" i="7"/>
  <c r="AE45" i="7" s="1"/>
  <c r="AE43" i="7"/>
  <c r="X9" i="7"/>
  <c r="V70" i="7"/>
  <c r="R70" i="7"/>
  <c r="R72" i="7" s="1"/>
  <c r="AL39" i="7"/>
  <c r="AK37" i="7"/>
  <c r="AK39" i="7" s="1"/>
  <c r="V9" i="7"/>
  <c r="AK22" i="7"/>
  <c r="AK24" i="7" s="1"/>
  <c r="AE28" i="7"/>
  <c r="AL40" i="7"/>
  <c r="AK43" i="7"/>
  <c r="AK45" i="7" s="1"/>
  <c r="V48" i="7"/>
  <c r="AL49" i="7"/>
  <c r="X51" i="7"/>
  <c r="AE51" i="7" s="1"/>
  <c r="V66" i="7"/>
  <c r="AL48" i="7"/>
  <c r="AK46" i="7"/>
  <c r="AK48" i="7" s="1"/>
  <c r="AL66" i="7"/>
  <c r="AK64" i="7"/>
  <c r="AK66" i="7" s="1"/>
  <c r="AK52" i="7"/>
  <c r="AK54" i="7" s="1"/>
  <c r="AL55" i="7"/>
  <c r="AL63" i="7"/>
  <c r="AE9" i="6"/>
  <c r="X73" i="6"/>
  <c r="V74" i="6"/>
  <c r="R18" i="6"/>
  <c r="AL16" i="6"/>
  <c r="AE33" i="6"/>
  <c r="AE39" i="6"/>
  <c r="V73" i="6"/>
  <c r="S74" i="6"/>
  <c r="S75" i="6" s="1"/>
  <c r="R15" i="6"/>
  <c r="AL13" i="6"/>
  <c r="AL21" i="6"/>
  <c r="X27" i="6"/>
  <c r="AE27" i="6" s="1"/>
  <c r="AE25" i="6"/>
  <c r="X36" i="6"/>
  <c r="AE36" i="6" s="1"/>
  <c r="AE34" i="6"/>
  <c r="R77" i="6"/>
  <c r="AL7" i="6"/>
  <c r="R9" i="6"/>
  <c r="AL10" i="6"/>
  <c r="R24" i="6"/>
  <c r="AL22" i="6"/>
  <c r="R30" i="6"/>
  <c r="AL28" i="6"/>
  <c r="R45" i="6"/>
  <c r="AL43" i="6"/>
  <c r="AE13" i="6"/>
  <c r="X21" i="6"/>
  <c r="AE21" i="6" s="1"/>
  <c r="X77" i="6"/>
  <c r="AE7" i="6"/>
  <c r="AK34" i="6"/>
  <c r="AK36" i="6" s="1"/>
  <c r="X51" i="6"/>
  <c r="AE51" i="6" s="1"/>
  <c r="AK52" i="6"/>
  <c r="AK54" i="6" s="1"/>
  <c r="AK55" i="6"/>
  <c r="AK57" i="6" s="1"/>
  <c r="AE69" i="6"/>
  <c r="R73" i="6"/>
  <c r="R75" i="6" s="1"/>
  <c r="V78" i="6"/>
  <c r="P79" i="6"/>
  <c r="U79" i="6"/>
  <c r="Z79" i="6"/>
  <c r="AD79" i="6"/>
  <c r="AK31" i="6"/>
  <c r="AK33" i="6" s="1"/>
  <c r="AK37" i="6"/>
  <c r="AK39" i="6" s="1"/>
  <c r="AK49" i="6"/>
  <c r="AK51" i="6" s="1"/>
  <c r="AL58" i="6"/>
  <c r="R60" i="6"/>
  <c r="R82" i="6" s="1"/>
  <c r="X60" i="6"/>
  <c r="V60" i="6"/>
  <c r="V82" i="6" s="1"/>
  <c r="AL64" i="6"/>
  <c r="V69" i="6"/>
  <c r="AK67" i="6"/>
  <c r="AK69" i="6" s="1"/>
  <c r="AE70" i="6"/>
  <c r="X72" i="6"/>
  <c r="AE72" i="6" s="1"/>
  <c r="AL70" i="6"/>
  <c r="R236" i="4"/>
  <c r="V237" i="4"/>
  <c r="V54" i="4"/>
  <c r="V210" i="4"/>
  <c r="AE237" i="4"/>
  <c r="V189" i="4"/>
  <c r="R225" i="4"/>
  <c r="S237" i="4"/>
  <c r="P238" i="4"/>
  <c r="Y238" i="4"/>
  <c r="AC238" i="4"/>
  <c r="V15" i="4"/>
  <c r="V27" i="4"/>
  <c r="V42" i="4"/>
  <c r="V63" i="4"/>
  <c r="V123" i="4"/>
  <c r="V135" i="4"/>
  <c r="AE138" i="4"/>
  <c r="V171" i="4"/>
  <c r="AL52" i="4"/>
  <c r="AL54" i="4" s="1"/>
  <c r="AE190" i="4"/>
  <c r="V195" i="4"/>
  <c r="AL18" i="4"/>
  <c r="AE46" i="4"/>
  <c r="V24" i="4"/>
  <c r="V36" i="4"/>
  <c r="R36" i="4"/>
  <c r="V78" i="4"/>
  <c r="V90" i="4"/>
  <c r="X236" i="4"/>
  <c r="U238" i="4"/>
  <c r="AB238" i="4"/>
  <c r="V138" i="4"/>
  <c r="R138" i="4"/>
  <c r="V141" i="4"/>
  <c r="AE144" i="4"/>
  <c r="V153" i="4"/>
  <c r="AL36" i="4"/>
  <c r="T238" i="4"/>
  <c r="AA238" i="4"/>
  <c r="AL138" i="4"/>
  <c r="AL40" i="4"/>
  <c r="AL42" i="4" s="1"/>
  <c r="AL163" i="4"/>
  <c r="V60" i="4"/>
  <c r="V87" i="4"/>
  <c r="V99" i="4"/>
  <c r="V111" i="4"/>
  <c r="AL115" i="4"/>
  <c r="V201" i="4"/>
  <c r="V240" i="4"/>
  <c r="Q241" i="4"/>
  <c r="AE18" i="4"/>
  <c r="AE227" i="4"/>
  <c r="V18" i="4"/>
  <c r="R18" i="4"/>
  <c r="V21" i="4"/>
  <c r="V33" i="4"/>
  <c r="AE36" i="4"/>
  <c r="V66" i="4"/>
  <c r="V81" i="4"/>
  <c r="AL202" i="4"/>
  <c r="T228" i="4"/>
  <c r="AE45" i="4"/>
  <c r="AE114" i="4"/>
  <c r="V147" i="4"/>
  <c r="V180" i="4"/>
  <c r="R183" i="4"/>
  <c r="V186" i="4"/>
  <c r="AE193" i="4"/>
  <c r="V219" i="4"/>
  <c r="V9" i="4"/>
  <c r="V233" i="4"/>
  <c r="AE21" i="4"/>
  <c r="V30" i="4"/>
  <c r="V39" i="4"/>
  <c r="AE42" i="4"/>
  <c r="V45" i="4"/>
  <c r="AE57" i="4"/>
  <c r="AL58" i="4"/>
  <c r="AL60" i="4" s="1"/>
  <c r="AL61" i="4"/>
  <c r="AL63" i="4" s="1"/>
  <c r="V75" i="4"/>
  <c r="AE87" i="4"/>
  <c r="AE91" i="4"/>
  <c r="AL94" i="4"/>
  <c r="AE97" i="4"/>
  <c r="V102" i="4"/>
  <c r="V126" i="4"/>
  <c r="AE130" i="4"/>
  <c r="AE132" i="4"/>
  <c r="AE135" i="4"/>
  <c r="V150" i="4"/>
  <c r="AE168" i="4"/>
  <c r="Q228" i="4"/>
  <c r="T232" i="4"/>
  <c r="AL64" i="4"/>
  <c r="AL66" i="4" s="1"/>
  <c r="V69" i="4"/>
  <c r="AE76" i="4"/>
  <c r="V108" i="4"/>
  <c r="AE123" i="4"/>
  <c r="Q238" i="4"/>
  <c r="Z238" i="4"/>
  <c r="AD238" i="4"/>
  <c r="V144" i="4"/>
  <c r="V177" i="4"/>
  <c r="AE186" i="4"/>
  <c r="V213" i="4"/>
  <c r="U241" i="4"/>
  <c r="AA241" i="4"/>
  <c r="AE10" i="4"/>
  <c r="AE234" i="4"/>
  <c r="Q235" i="4"/>
  <c r="AB235" i="4"/>
  <c r="AE15" i="4"/>
  <c r="AE19" i="4"/>
  <c r="AE22" i="4"/>
  <c r="AE27" i="4"/>
  <c r="AE28" i="4"/>
  <c r="AE33" i="4"/>
  <c r="AE37" i="4"/>
  <c r="AE43" i="4"/>
  <c r="V48" i="4"/>
  <c r="V230" i="4"/>
  <c r="V231" i="4"/>
  <c r="Y232" i="4"/>
  <c r="AC232" i="4"/>
  <c r="X69" i="4"/>
  <c r="AE70" i="4"/>
  <c r="AE78" i="4"/>
  <c r="AE84" i="4"/>
  <c r="R84" i="4"/>
  <c r="AE90" i="4"/>
  <c r="V93" i="4"/>
  <c r="AE93" i="4"/>
  <c r="AL103" i="4"/>
  <c r="AL105" i="4" s="1"/>
  <c r="X111" i="4"/>
  <c r="AE111" i="4" s="1"/>
  <c r="AE112" i="4"/>
  <c r="AE121" i="4"/>
  <c r="AE127" i="4"/>
  <c r="X129" i="4"/>
  <c r="AE129" i="4" s="1"/>
  <c r="V132" i="4"/>
  <c r="AE133" i="4"/>
  <c r="AE139" i="4"/>
  <c r="AE142" i="4"/>
  <c r="AE145" i="4"/>
  <c r="AE148" i="4"/>
  <c r="X153" i="4"/>
  <c r="AE153" i="4" s="1"/>
  <c r="AE154" i="4"/>
  <c r="AE162" i="4"/>
  <c r="R162" i="4"/>
  <c r="AL166" i="4"/>
  <c r="AL168" i="4" s="1"/>
  <c r="AE172" i="4"/>
  <c r="X180" i="4"/>
  <c r="AE180" i="4" s="1"/>
  <c r="AE195" i="4"/>
  <c r="AE198" i="4"/>
  <c r="X213" i="4"/>
  <c r="AE213" i="4" s="1"/>
  <c r="AE220" i="4"/>
  <c r="AE240" i="4"/>
  <c r="Z241" i="4"/>
  <c r="AD241" i="4"/>
  <c r="AA235" i="4"/>
  <c r="AE24" i="4"/>
  <c r="AE30" i="4"/>
  <c r="AE39" i="4"/>
  <c r="R230" i="4"/>
  <c r="S231" i="4"/>
  <c r="P232" i="4"/>
  <c r="U232" i="4"/>
  <c r="AB232" i="4"/>
  <c r="AE55" i="4"/>
  <c r="AE69" i="4"/>
  <c r="AE72" i="4"/>
  <c r="AE73" i="4"/>
  <c r="AE81" i="4"/>
  <c r="AL97" i="4"/>
  <c r="AE103" i="4"/>
  <c r="AE117" i="4"/>
  <c r="V120" i="4"/>
  <c r="AE126" i="4"/>
  <c r="AE141" i="4"/>
  <c r="AE147" i="4"/>
  <c r="AE156" i="4"/>
  <c r="V159" i="4"/>
  <c r="AE166" i="4"/>
  <c r="AE169" i="4"/>
  <c r="AE171" i="4"/>
  <c r="AE183" i="4"/>
  <c r="AL190" i="4"/>
  <c r="V198" i="4"/>
  <c r="AE199" i="4"/>
  <c r="X207" i="4"/>
  <c r="AE207" i="4" s="1"/>
  <c r="AE208" i="4"/>
  <c r="AE210" i="4"/>
  <c r="AE222" i="4"/>
  <c r="AE225" i="4"/>
  <c r="AL13" i="4"/>
  <c r="AL15" i="4" s="1"/>
  <c r="AL25" i="4"/>
  <c r="AL27" i="4" s="1"/>
  <c r="AL31" i="4"/>
  <c r="AL33" i="4" s="1"/>
  <c r="AL51" i="4"/>
  <c r="X54" i="4"/>
  <c r="AE54" i="4" s="1"/>
  <c r="X63" i="4"/>
  <c r="AE63" i="4" s="1"/>
  <c r="V72" i="4"/>
  <c r="AL85" i="4"/>
  <c r="AL87" i="4" s="1"/>
  <c r="V114" i="4"/>
  <c r="V156" i="4"/>
  <c r="AL184" i="4"/>
  <c r="AL186" i="4" s="1"/>
  <c r="AL214" i="4"/>
  <c r="AK214" i="4" s="1"/>
  <c r="AK216" i="4" s="1"/>
  <c r="V222" i="4"/>
  <c r="R239" i="4"/>
  <c r="P241" i="4"/>
  <c r="R233" i="4"/>
  <c r="AL10" i="4"/>
  <c r="AL12" i="4" s="1"/>
  <c r="R12" i="4"/>
  <c r="AE13" i="4"/>
  <c r="AL19" i="4"/>
  <c r="AL21" i="4" s="1"/>
  <c r="AE25" i="4"/>
  <c r="AE31" i="4"/>
  <c r="AL43" i="4"/>
  <c r="AL45" i="4" s="1"/>
  <c r="AE48" i="4"/>
  <c r="X230" i="4"/>
  <c r="R51" i="4"/>
  <c r="Z232" i="4"/>
  <c r="V57" i="4"/>
  <c r="X66" i="4"/>
  <c r="AE66" i="4" s="1"/>
  <c r="AE75" i="4"/>
  <c r="AE79" i="4"/>
  <c r="AE85" i="4"/>
  <c r="AE96" i="4"/>
  <c r="V105" i="4"/>
  <c r="X108" i="4"/>
  <c r="AE108" i="4" s="1"/>
  <c r="AL121" i="4"/>
  <c r="AL123" i="4" s="1"/>
  <c r="AL127" i="4"/>
  <c r="AL129" i="4" s="1"/>
  <c r="R129" i="4"/>
  <c r="AL133" i="4"/>
  <c r="AL135" i="4" s="1"/>
  <c r="AL142" i="4"/>
  <c r="AL144" i="4" s="1"/>
  <c r="AL148" i="4"/>
  <c r="AL150" i="4" s="1"/>
  <c r="X159" i="4"/>
  <c r="AE159" i="4" s="1"/>
  <c r="AE165" i="4"/>
  <c r="V168" i="4"/>
  <c r="AL172" i="4"/>
  <c r="AK172" i="4" s="1"/>
  <c r="AK174" i="4" s="1"/>
  <c r="AE184" i="4"/>
  <c r="AE187" i="4"/>
  <c r="AE189" i="4"/>
  <c r="AE196" i="4"/>
  <c r="AE201" i="4"/>
  <c r="AE204" i="4"/>
  <c r="V207" i="4"/>
  <c r="AE214" i="4"/>
  <c r="AE24" i="5"/>
  <c r="V305" i="5"/>
  <c r="V298" i="5"/>
  <c r="V9" i="5"/>
  <c r="S306" i="5"/>
  <c r="S299" i="5"/>
  <c r="S300" i="5" s="1"/>
  <c r="R308" i="5"/>
  <c r="R12" i="5"/>
  <c r="AL10" i="5"/>
  <c r="R27" i="5"/>
  <c r="AL25" i="5"/>
  <c r="T307" i="5"/>
  <c r="Z307" i="5"/>
  <c r="AD307" i="5"/>
  <c r="U310" i="5"/>
  <c r="AA310" i="5"/>
  <c r="AE16" i="5"/>
  <c r="R302" i="5"/>
  <c r="AL22" i="5"/>
  <c r="R24" i="5"/>
  <c r="AB304" i="5"/>
  <c r="AE28" i="5"/>
  <c r="AE40" i="5"/>
  <c r="X42" i="5"/>
  <c r="V51" i="5"/>
  <c r="AL52" i="5"/>
  <c r="AE66" i="5"/>
  <c r="AL51" i="5"/>
  <c r="AK49" i="5"/>
  <c r="AK51" i="5" s="1"/>
  <c r="X308" i="5"/>
  <c r="X12" i="5"/>
  <c r="X302" i="5"/>
  <c r="AE22" i="5"/>
  <c r="R39" i="5"/>
  <c r="AL37" i="5"/>
  <c r="V311" i="5"/>
  <c r="V42" i="5"/>
  <c r="X69" i="5"/>
  <c r="AE69" i="5" s="1"/>
  <c r="AE67" i="5"/>
  <c r="X99" i="5"/>
  <c r="AE99" i="5" s="1"/>
  <c r="AE97" i="5"/>
  <c r="X102" i="5"/>
  <c r="AE102" i="5" s="1"/>
  <c r="AE100" i="5"/>
  <c r="X108" i="5"/>
  <c r="AE108" i="5" s="1"/>
  <c r="AE106" i="5"/>
  <c r="X111" i="5"/>
  <c r="AE111" i="5" s="1"/>
  <c r="AE109" i="5"/>
  <c r="V18" i="5"/>
  <c r="AL19" i="5"/>
  <c r="V30" i="5"/>
  <c r="AL31" i="5"/>
  <c r="AL43" i="5"/>
  <c r="AL46" i="5"/>
  <c r="AE49" i="5"/>
  <c r="V84" i="5"/>
  <c r="V93" i="5"/>
  <c r="V96" i="5"/>
  <c r="AK7" i="5"/>
  <c r="AK9" i="5" s="1"/>
  <c r="AE9" i="5"/>
  <c r="X305" i="5"/>
  <c r="X298" i="5"/>
  <c r="V299" i="5"/>
  <c r="V306" i="5"/>
  <c r="AL18" i="5"/>
  <c r="AK16" i="5"/>
  <c r="AK18" i="5" s="1"/>
  <c r="AL30" i="5"/>
  <c r="AL42" i="5"/>
  <c r="AK40" i="5"/>
  <c r="AK42" i="5" s="1"/>
  <c r="R63" i="5"/>
  <c r="AL61" i="5"/>
  <c r="R72" i="5"/>
  <c r="AL70" i="5"/>
  <c r="R75" i="5"/>
  <c r="AL73" i="5"/>
  <c r="AL78" i="5"/>
  <c r="R81" i="5"/>
  <c r="AL79" i="5"/>
  <c r="R90" i="5"/>
  <c r="AL88" i="5"/>
  <c r="AK112" i="5"/>
  <c r="AK114" i="5" s="1"/>
  <c r="P310" i="5"/>
  <c r="V12" i="5"/>
  <c r="V302" i="5"/>
  <c r="S303" i="5"/>
  <c r="T304" i="5"/>
  <c r="Y304" i="5"/>
  <c r="AC304" i="5"/>
  <c r="AK34" i="5"/>
  <c r="AK36" i="5" s="1"/>
  <c r="R189" i="5"/>
  <c r="AL187" i="5"/>
  <c r="R207" i="5"/>
  <c r="AL205" i="5"/>
  <c r="X219" i="5"/>
  <c r="AE219" i="5" s="1"/>
  <c r="AE217" i="5"/>
  <c r="AE223" i="5"/>
  <c r="X225" i="5"/>
  <c r="AE225" i="5" s="1"/>
  <c r="AE229" i="5"/>
  <c r="X231" i="5"/>
  <c r="AE231" i="5" s="1"/>
  <c r="X237" i="5"/>
  <c r="AE237" i="5" s="1"/>
  <c r="AE235" i="5"/>
  <c r="AE241" i="5"/>
  <c r="X243" i="5"/>
  <c r="AE243" i="5" s="1"/>
  <c r="X249" i="5"/>
  <c r="AE249" i="5" s="1"/>
  <c r="AE247" i="5"/>
  <c r="X261" i="5"/>
  <c r="AE261" i="5" s="1"/>
  <c r="AE259" i="5"/>
  <c r="AE265" i="5"/>
  <c r="X267" i="5"/>
  <c r="AE267" i="5" s="1"/>
  <c r="X273" i="5"/>
  <c r="AE273" i="5" s="1"/>
  <c r="AE271" i="5"/>
  <c r="AE274" i="5"/>
  <c r="X276" i="5"/>
  <c r="AE276" i="5" s="1"/>
  <c r="X279" i="5"/>
  <c r="AE279" i="5" s="1"/>
  <c r="AE277" i="5"/>
  <c r="AE283" i="5"/>
  <c r="X285" i="5"/>
  <c r="AE285" i="5" s="1"/>
  <c r="X291" i="5"/>
  <c r="AE291" i="5" s="1"/>
  <c r="AE289" i="5"/>
  <c r="AE295" i="5"/>
  <c r="X297" i="5"/>
  <c r="AE297" i="5" s="1"/>
  <c r="AK67" i="5"/>
  <c r="AK69" i="5" s="1"/>
  <c r="AK97" i="5"/>
  <c r="AK99" i="5" s="1"/>
  <c r="AK100" i="5"/>
  <c r="AK102" i="5" s="1"/>
  <c r="AK106" i="5"/>
  <c r="AK108" i="5" s="1"/>
  <c r="AK109" i="5"/>
  <c r="AK111" i="5" s="1"/>
  <c r="X123" i="5"/>
  <c r="AE123" i="5" s="1"/>
  <c r="X132" i="5"/>
  <c r="AE132" i="5" s="1"/>
  <c r="AL184" i="5"/>
  <c r="AL202" i="5"/>
  <c r="R305" i="5"/>
  <c r="R298" i="5"/>
  <c r="R300" i="5" s="1"/>
  <c r="AL183" i="5"/>
  <c r="AK181" i="5"/>
  <c r="AK183" i="5" s="1"/>
  <c r="AE306" i="5"/>
  <c r="Q307" i="5"/>
  <c r="AA307" i="5"/>
  <c r="V308" i="5"/>
  <c r="AB310" i="5"/>
  <c r="V303" i="5"/>
  <c r="P304" i="5"/>
  <c r="U304" i="5"/>
  <c r="Z304" i="5"/>
  <c r="AD304" i="5"/>
  <c r="R311" i="5"/>
  <c r="AE312" i="5"/>
  <c r="Q313" i="5"/>
  <c r="AA313" i="5"/>
  <c r="AK55" i="5"/>
  <c r="AK57" i="5" s="1"/>
  <c r="AK64" i="5"/>
  <c r="AK66" i="5" s="1"/>
  <c r="AK82" i="5"/>
  <c r="AK84" i="5" s="1"/>
  <c r="AK91" i="5"/>
  <c r="AK93" i="5" s="1"/>
  <c r="AL118" i="5"/>
  <c r="AK121" i="5"/>
  <c r="AK123" i="5" s="1"/>
  <c r="AL127" i="5"/>
  <c r="AK130" i="5"/>
  <c r="AK132" i="5" s="1"/>
  <c r="AK136" i="5"/>
  <c r="AK138" i="5" s="1"/>
  <c r="AL145" i="5"/>
  <c r="X147" i="5"/>
  <c r="AE147" i="5" s="1"/>
  <c r="AK163" i="5"/>
  <c r="AK165" i="5" s="1"/>
  <c r="AL169" i="5"/>
  <c r="X171" i="5"/>
  <c r="AE171" i="5" s="1"/>
  <c r="AL175" i="5"/>
  <c r="X177" i="5"/>
  <c r="AE177" i="5" s="1"/>
  <c r="AE187" i="5"/>
  <c r="AE205" i="5"/>
  <c r="R180" i="5"/>
  <c r="AL178" i="5"/>
  <c r="R201" i="5"/>
  <c r="AL199" i="5"/>
  <c r="R219" i="5"/>
  <c r="AL217" i="5"/>
  <c r="R225" i="5"/>
  <c r="AL223" i="5"/>
  <c r="R231" i="5"/>
  <c r="AL229" i="5"/>
  <c r="R237" i="5"/>
  <c r="AL235" i="5"/>
  <c r="R243" i="5"/>
  <c r="AL241" i="5"/>
  <c r="R249" i="5"/>
  <c r="AL247" i="5"/>
  <c r="R261" i="5"/>
  <c r="AL259" i="5"/>
  <c r="R267" i="5"/>
  <c r="AL265" i="5"/>
  <c r="R273" i="5"/>
  <c r="AL271" i="5"/>
  <c r="R276" i="5"/>
  <c r="AL274" i="5"/>
  <c r="R279" i="5"/>
  <c r="AL277" i="5"/>
  <c r="R285" i="5"/>
  <c r="AL283" i="5"/>
  <c r="R291" i="5"/>
  <c r="AL289" i="5"/>
  <c r="R297" i="5"/>
  <c r="AL295" i="5"/>
  <c r="AL115" i="5"/>
  <c r="AL124" i="5"/>
  <c r="AL133" i="5"/>
  <c r="AL142" i="5"/>
  <c r="AL154" i="5"/>
  <c r="AL160" i="5"/>
  <c r="AL166" i="5"/>
  <c r="AL172" i="5"/>
  <c r="AE181" i="5"/>
  <c r="AL193" i="5"/>
  <c r="X195" i="5"/>
  <c r="AE195" i="5" s="1"/>
  <c r="AL196" i="5"/>
  <c r="AL211" i="5"/>
  <c r="X213" i="5"/>
  <c r="AE213" i="5" s="1"/>
  <c r="AL210" i="5"/>
  <c r="AK208" i="5"/>
  <c r="AK210" i="5" s="1"/>
  <c r="AL222" i="5"/>
  <c r="AK220" i="5"/>
  <c r="AK222" i="5" s="1"/>
  <c r="AK226" i="5"/>
  <c r="AK228" i="5" s="1"/>
  <c r="AL240" i="5"/>
  <c r="AK238" i="5"/>
  <c r="AK240" i="5" s="1"/>
  <c r="AL246" i="5"/>
  <c r="AK244" i="5"/>
  <c r="AK246" i="5" s="1"/>
  <c r="AL252" i="5"/>
  <c r="AK250" i="5"/>
  <c r="AK252" i="5" s="1"/>
  <c r="AK256" i="5"/>
  <c r="AK258" i="5" s="1"/>
  <c r="AL264" i="5"/>
  <c r="AK262" i="5"/>
  <c r="AK264" i="5" s="1"/>
  <c r="AL270" i="5"/>
  <c r="AK268" i="5"/>
  <c r="AK270" i="5" s="1"/>
  <c r="AL294" i="5"/>
  <c r="AK292" i="5"/>
  <c r="AK294" i="5" s="1"/>
  <c r="AL139" i="5"/>
  <c r="AL151" i="5"/>
  <c r="AL157" i="5"/>
  <c r="AE178" i="5"/>
  <c r="AE199" i="5"/>
  <c r="R226" i="4"/>
  <c r="R228" i="4" s="1"/>
  <c r="R90" i="4"/>
  <c r="AL88" i="4"/>
  <c r="R126" i="4"/>
  <c r="AL124" i="4"/>
  <c r="X239" i="4"/>
  <c r="S240" i="4"/>
  <c r="T241" i="4"/>
  <c r="Y241" i="4"/>
  <c r="AC241" i="4"/>
  <c r="V234" i="4"/>
  <c r="P235" i="4"/>
  <c r="U235" i="4"/>
  <c r="Z235" i="4"/>
  <c r="AD235" i="4"/>
  <c r="AK16" i="4"/>
  <c r="AK18" i="4" s="1"/>
  <c r="AK34" i="4"/>
  <c r="AK36" i="4" s="1"/>
  <c r="AK40" i="4"/>
  <c r="AK42" i="4" s="1"/>
  <c r="X51" i="4"/>
  <c r="AK52" i="4"/>
  <c r="AK54" i="4" s="1"/>
  <c r="X60" i="4"/>
  <c r="AE60" i="4" s="1"/>
  <c r="AK61" i="4"/>
  <c r="AK63" i="4" s="1"/>
  <c r="AK64" i="4"/>
  <c r="AK66" i="4" s="1"/>
  <c r="V84" i="4"/>
  <c r="V96" i="4"/>
  <c r="AE99" i="4"/>
  <c r="AL100" i="4"/>
  <c r="X102" i="4"/>
  <c r="AE102" i="4" s="1"/>
  <c r="AE105" i="4"/>
  <c r="V117" i="4"/>
  <c r="AL118" i="4"/>
  <c r="X120" i="4"/>
  <c r="AE120" i="4" s="1"/>
  <c r="V227" i="4"/>
  <c r="AL84" i="4"/>
  <c r="AK82" i="4"/>
  <c r="AK84" i="4" s="1"/>
  <c r="AL96" i="4"/>
  <c r="AK94" i="4"/>
  <c r="AK96" i="4" s="1"/>
  <c r="AL117" i="4"/>
  <c r="AK115" i="4"/>
  <c r="AK117" i="4" s="1"/>
  <c r="V239" i="4"/>
  <c r="AL7" i="4"/>
  <c r="R9" i="4"/>
  <c r="X9" i="4"/>
  <c r="AB241" i="4"/>
  <c r="X233" i="4"/>
  <c r="S234" i="4"/>
  <c r="T235" i="4"/>
  <c r="Y235" i="4"/>
  <c r="AC235" i="4"/>
  <c r="AK13" i="4"/>
  <c r="AK15" i="4" s="1"/>
  <c r="AE16" i="4"/>
  <c r="AL22" i="4"/>
  <c r="AK25" i="4"/>
  <c r="AK27" i="4" s="1"/>
  <c r="AL28" i="4"/>
  <c r="AE34" i="4"/>
  <c r="AL37" i="4"/>
  <c r="AE40" i="4"/>
  <c r="AL46" i="4"/>
  <c r="AK49" i="4"/>
  <c r="AK51" i="4" s="1"/>
  <c r="AE231" i="4"/>
  <c r="Q232" i="4"/>
  <c r="V51" i="4"/>
  <c r="AA232" i="4"/>
  <c r="AL55" i="4"/>
  <c r="AK58" i="4"/>
  <c r="AK60" i="4" s="1"/>
  <c r="AL70" i="4"/>
  <c r="AK85" i="4"/>
  <c r="AK87" i="4" s="1"/>
  <c r="AE88" i="4"/>
  <c r="AK121" i="4"/>
  <c r="AK123" i="4" s="1"/>
  <c r="AE124" i="4"/>
  <c r="X226" i="4"/>
  <c r="S227" i="4"/>
  <c r="S228" i="4" s="1"/>
  <c r="R81" i="4"/>
  <c r="AL79" i="4"/>
  <c r="R93" i="4"/>
  <c r="AL91" i="4"/>
  <c r="R114" i="4"/>
  <c r="AL112" i="4"/>
  <c r="V236" i="4"/>
  <c r="V129" i="4"/>
  <c r="AE49" i="4"/>
  <c r="AD232" i="4"/>
  <c r="AL67" i="4"/>
  <c r="AL73" i="4"/>
  <c r="AL76" i="4"/>
  <c r="AE82" i="4"/>
  <c r="AE94" i="4"/>
  <c r="AL106" i="4"/>
  <c r="AL109" i="4"/>
  <c r="AE115" i="4"/>
  <c r="V226" i="4"/>
  <c r="V228" i="4" s="1"/>
  <c r="AL99" i="4"/>
  <c r="AK97" i="4"/>
  <c r="AK99" i="4" s="1"/>
  <c r="AK103" i="4"/>
  <c r="AK105" i="4" s="1"/>
  <c r="AK127" i="4"/>
  <c r="AK129" i="4" s="1"/>
  <c r="V12" i="4"/>
  <c r="AE12" i="4"/>
  <c r="AK19" i="4"/>
  <c r="AK21" i="4" s="1"/>
  <c r="AK43" i="4"/>
  <c r="AK45" i="4" s="1"/>
  <c r="R156" i="4"/>
  <c r="AL154" i="4"/>
  <c r="R198" i="4"/>
  <c r="AL196" i="4"/>
  <c r="R222" i="4"/>
  <c r="R238" i="4" s="1"/>
  <c r="AL220" i="4"/>
  <c r="AL130" i="4"/>
  <c r="AE136" i="4"/>
  <c r="AL139" i="4"/>
  <c r="AL145" i="4"/>
  <c r="AE160" i="4"/>
  <c r="AE163" i="4"/>
  <c r="V174" i="4"/>
  <c r="AL175" i="4"/>
  <c r="X177" i="4"/>
  <c r="AE177" i="4" s="1"/>
  <c r="AL178" i="4"/>
  <c r="AE181" i="4"/>
  <c r="V192" i="4"/>
  <c r="AL193" i="4"/>
  <c r="AL199" i="4"/>
  <c r="AE202" i="4"/>
  <c r="V216" i="4"/>
  <c r="AL217" i="4"/>
  <c r="X219" i="4"/>
  <c r="AE219" i="4" s="1"/>
  <c r="AE223" i="4"/>
  <c r="AB228" i="4"/>
  <c r="AL174" i="4"/>
  <c r="AL192" i="4"/>
  <c r="AK190" i="4"/>
  <c r="AK192" i="4" s="1"/>
  <c r="AL216" i="4"/>
  <c r="R171" i="4"/>
  <c r="AL169" i="4"/>
  <c r="R189" i="4"/>
  <c r="AL187" i="4"/>
  <c r="R210" i="4"/>
  <c r="AL208" i="4"/>
  <c r="AK133" i="4"/>
  <c r="AK135" i="4" s="1"/>
  <c r="AK148" i="4"/>
  <c r="AK150" i="4" s="1"/>
  <c r="AE150" i="4"/>
  <c r="AL151" i="4"/>
  <c r="AL157" i="4"/>
  <c r="V162" i="4"/>
  <c r="V165" i="4"/>
  <c r="AE174" i="4"/>
  <c r="V183" i="4"/>
  <c r="AE192" i="4"/>
  <c r="V204" i="4"/>
  <c r="AL205" i="4"/>
  <c r="AL211" i="4"/>
  <c r="AE216" i="4"/>
  <c r="V225" i="4"/>
  <c r="AL162" i="4"/>
  <c r="AK160" i="4"/>
  <c r="AK162" i="4" s="1"/>
  <c r="AL165" i="4"/>
  <c r="AK163" i="4"/>
  <c r="AK165" i="4" s="1"/>
  <c r="AL183" i="4"/>
  <c r="AK181" i="4"/>
  <c r="AK183" i="4" s="1"/>
  <c r="AL204" i="4"/>
  <c r="AK202" i="4"/>
  <c r="AK204" i="4" s="1"/>
  <c r="AL225" i="4"/>
  <c r="AK223" i="4"/>
  <c r="AK225" i="4" s="1"/>
  <c r="AK136" i="4"/>
  <c r="AK138" i="4" s="1"/>
  <c r="AK166" i="4"/>
  <c r="AK168" i="4" s="1"/>
  <c r="AK184" i="4"/>
  <c r="AK186" i="4" s="1"/>
  <c r="AV182" i="2"/>
  <c r="BE50" i="2"/>
  <c r="BT50" i="2" s="1"/>
  <c r="BZ50" i="2" s="1"/>
  <c r="AV186" i="2"/>
  <c r="BE54" i="2"/>
  <c r="BT54" i="2" s="1"/>
  <c r="BZ54" i="2" s="1"/>
  <c r="Z648" i="1"/>
  <c r="AD648" i="1"/>
  <c r="AC648" i="1"/>
  <c r="AE155" i="1"/>
  <c r="X154" i="1"/>
  <c r="Q168" i="1"/>
  <c r="Q216" i="1"/>
  <c r="Q264" i="1"/>
  <c r="R460" i="1"/>
  <c r="V460" i="1"/>
  <c r="J59" i="8" s="1"/>
  <c r="P462" i="1"/>
  <c r="D61" i="8" s="1"/>
  <c r="T138" i="1"/>
  <c r="Q180" i="1"/>
  <c r="Q324" i="1"/>
  <c r="AH348" i="1"/>
  <c r="U348" i="1"/>
  <c r="T441" i="1"/>
  <c r="AE508" i="1"/>
  <c r="X510" i="1"/>
  <c r="AE510" i="1" s="1"/>
  <c r="AH168" i="1"/>
  <c r="U168" i="1"/>
  <c r="AH216" i="1"/>
  <c r="U216" i="1"/>
  <c r="AH264" i="1"/>
  <c r="U264" i="1"/>
  <c r="AH312" i="1"/>
  <c r="U312" i="1"/>
  <c r="T408" i="1"/>
  <c r="V461" i="1"/>
  <c r="J60" i="8" s="1"/>
  <c r="V509" i="1"/>
  <c r="U522" i="1"/>
  <c r="T564" i="1"/>
  <c r="H106" i="8" s="1"/>
  <c r="AH18" i="1"/>
  <c r="AL167" i="1"/>
  <c r="AK167" i="1" s="1"/>
  <c r="AL263" i="1"/>
  <c r="AK263" i="1" s="1"/>
  <c r="T33" i="1"/>
  <c r="AH42" i="1"/>
  <c r="T57" i="1"/>
  <c r="T81" i="1"/>
  <c r="T105" i="1"/>
  <c r="AH114" i="1"/>
  <c r="Q432" i="1"/>
  <c r="P486" i="1"/>
  <c r="D73" i="8" s="1"/>
  <c r="Q312" i="1"/>
  <c r="Q360" i="1"/>
  <c r="V485" i="1"/>
  <c r="J72" i="8" s="1"/>
  <c r="U498" i="1"/>
  <c r="I82" i="8" s="1"/>
  <c r="V533" i="1"/>
  <c r="T18" i="1"/>
  <c r="T42" i="1"/>
  <c r="T66" i="1"/>
  <c r="T90" i="1"/>
  <c r="T114" i="1"/>
  <c r="AH156" i="1"/>
  <c r="U156" i="1"/>
  <c r="AH204" i="1"/>
  <c r="U204" i="1"/>
  <c r="Q228" i="1"/>
  <c r="AH252" i="1"/>
  <c r="U252" i="1"/>
  <c r="Q276" i="1"/>
  <c r="AH300" i="1"/>
  <c r="U300" i="1"/>
  <c r="Q372" i="1"/>
  <c r="AH396" i="1"/>
  <c r="U396" i="1"/>
  <c r="T516" i="1"/>
  <c r="AH180" i="1"/>
  <c r="U180" i="1"/>
  <c r="AH228" i="1"/>
  <c r="U228" i="1"/>
  <c r="AH276" i="1"/>
  <c r="U276" i="1"/>
  <c r="AH324" i="1"/>
  <c r="U324" i="1"/>
  <c r="AH372" i="1"/>
  <c r="U372" i="1"/>
  <c r="P429" i="1"/>
  <c r="AE484" i="1"/>
  <c r="S71" i="8" s="1"/>
  <c r="X486" i="1"/>
  <c r="T492" i="1"/>
  <c r="AE532" i="1"/>
  <c r="X534" i="1"/>
  <c r="AE534" i="1" s="1"/>
  <c r="V556" i="1"/>
  <c r="J98" i="8" s="1"/>
  <c r="AH138" i="1"/>
  <c r="AL215" i="1"/>
  <c r="AK215" i="1" s="1"/>
  <c r="AL311" i="1"/>
  <c r="AK311" i="1" s="1"/>
  <c r="AL359" i="1"/>
  <c r="AK359" i="1" s="1"/>
  <c r="AH66" i="1"/>
  <c r="AH90" i="1"/>
  <c r="T129" i="1"/>
  <c r="AE460" i="1"/>
  <c r="S59" i="8" s="1"/>
  <c r="X462" i="1"/>
  <c r="T171" i="1"/>
  <c r="T183" i="1"/>
  <c r="T219" i="1"/>
  <c r="T231" i="1"/>
  <c r="T267" i="1"/>
  <c r="T279" i="1"/>
  <c r="T315" i="1"/>
  <c r="T327" i="1"/>
  <c r="T363" i="1"/>
  <c r="T468" i="1"/>
  <c r="U432" i="1"/>
  <c r="T540" i="1"/>
  <c r="T420" i="1"/>
  <c r="U462" i="1"/>
  <c r="I61" i="8" s="1"/>
  <c r="T429" i="1"/>
  <c r="AH429" i="1"/>
  <c r="U429" i="1"/>
  <c r="AL431" i="1"/>
  <c r="AK431" i="1" s="1"/>
  <c r="T444" i="1"/>
  <c r="T450" i="1"/>
  <c r="AH450" i="1"/>
  <c r="Q462" i="1"/>
  <c r="E61" i="8" s="1"/>
  <c r="R484" i="1"/>
  <c r="V484" i="1"/>
  <c r="J71" i="8" s="1"/>
  <c r="R508" i="1"/>
  <c r="AL508" i="1" s="1"/>
  <c r="V508" i="1"/>
  <c r="R532" i="1"/>
  <c r="AL532" i="1" s="1"/>
  <c r="V532" i="1"/>
  <c r="Q486" i="1"/>
  <c r="E73" i="8" s="1"/>
  <c r="T498" i="1"/>
  <c r="H82" i="8" s="1"/>
  <c r="Q510" i="1"/>
  <c r="T522" i="1"/>
  <c r="Q534" i="1"/>
  <c r="AH534" i="1"/>
  <c r="AH594" i="1"/>
  <c r="T462" i="1"/>
  <c r="H61" i="8" s="1"/>
  <c r="T486" i="1"/>
  <c r="H73" i="8" s="1"/>
  <c r="T510" i="1"/>
  <c r="T534" i="1"/>
  <c r="AH498" i="1"/>
  <c r="AH522" i="1"/>
  <c r="V568" i="1"/>
  <c r="Q594" i="1"/>
  <c r="V628" i="1"/>
  <c r="S461" i="1"/>
  <c r="G60" i="8" s="1"/>
  <c r="S485" i="1"/>
  <c r="G72" i="8" s="1"/>
  <c r="AL509" i="1"/>
  <c r="AK509" i="1" s="1"/>
  <c r="T546" i="1"/>
  <c r="T558" i="1"/>
  <c r="H100" i="8" s="1"/>
  <c r="T570" i="1"/>
  <c r="R544" i="1"/>
  <c r="R568" i="1"/>
  <c r="S593" i="1"/>
  <c r="R598" i="1"/>
  <c r="V598" i="1"/>
  <c r="AV19" i="2"/>
  <c r="BE19" i="2"/>
  <c r="R592" i="1"/>
  <c r="R594" i="1" s="1"/>
  <c r="P594" i="1"/>
  <c r="T600" i="1"/>
  <c r="R616" i="1"/>
  <c r="T624" i="1"/>
  <c r="R640" i="1"/>
  <c r="F137" i="8" s="1"/>
  <c r="T594" i="1"/>
  <c r="T618" i="1"/>
  <c r="T642" i="1"/>
  <c r="H139" i="8" s="1"/>
  <c r="AV18" i="2"/>
  <c r="BE18" i="2"/>
  <c r="V592" i="1"/>
  <c r="U594" i="1"/>
  <c r="X594" i="1"/>
  <c r="AE594" i="1" s="1"/>
  <c r="V616" i="1"/>
  <c r="R628" i="1"/>
  <c r="V640" i="1"/>
  <c r="J137" i="8" s="1"/>
  <c r="Y648" i="1"/>
  <c r="CG24" i="2"/>
  <c r="C24" i="2"/>
  <c r="BE26" i="2"/>
  <c r="AV26" i="2"/>
  <c r="BE30" i="2"/>
  <c r="AV30" i="2"/>
  <c r="BE33" i="2"/>
  <c r="AV33" i="2"/>
  <c r="BE35" i="2"/>
  <c r="AV35" i="2"/>
  <c r="BE38" i="2"/>
  <c r="AV38" i="2"/>
  <c r="BE42" i="2"/>
  <c r="AV42" i="2"/>
  <c r="BE43" i="2"/>
  <c r="AV43" i="2"/>
  <c r="BE45" i="2"/>
  <c r="AV45" i="2"/>
  <c r="AJ5" i="2"/>
  <c r="AP5" i="2" s="1"/>
  <c r="AJ6" i="2"/>
  <c r="AP6" i="2" s="1"/>
  <c r="AJ7" i="2"/>
  <c r="AP7" i="2" s="1"/>
  <c r="AJ8" i="2"/>
  <c r="AP8" i="2" s="1"/>
  <c r="AJ9" i="2"/>
  <c r="AP9" i="2" s="1"/>
  <c r="AJ10" i="2"/>
  <c r="AP10" i="2" s="1"/>
  <c r="AJ11" i="2"/>
  <c r="AP11" i="2" s="1"/>
  <c r="AJ12" i="2"/>
  <c r="AP12" i="2" s="1"/>
  <c r="AJ13" i="2"/>
  <c r="AP13" i="2" s="1"/>
  <c r="AJ14" i="2"/>
  <c r="AP14" i="2" s="1"/>
  <c r="AJ15" i="2"/>
  <c r="AP15" i="2" s="1"/>
  <c r="AJ16" i="2"/>
  <c r="AP16" i="2" s="1"/>
  <c r="AJ17" i="2"/>
  <c r="AP17" i="2" s="1"/>
  <c r="BE20" i="2"/>
  <c r="B21" i="2"/>
  <c r="AJ24" i="2"/>
  <c r="AP24" i="2" s="1"/>
  <c r="BE25" i="2"/>
  <c r="AV25" i="2"/>
  <c r="BE29" i="2"/>
  <c r="AV29" i="2"/>
  <c r="BE39" i="2"/>
  <c r="AV39" i="2"/>
  <c r="BE44" i="2"/>
  <c r="AV44" i="2"/>
  <c r="BE46" i="2"/>
  <c r="AV46" i="2"/>
  <c r="CG5" i="2"/>
  <c r="CG6" i="2"/>
  <c r="CG7" i="2"/>
  <c r="CG8" i="2"/>
  <c r="CG9" i="2"/>
  <c r="CG10" i="2"/>
  <c r="CG11" i="2"/>
  <c r="CG12" i="2"/>
  <c r="CG13" i="2"/>
  <c r="CG14" i="2"/>
  <c r="CG15" i="2"/>
  <c r="CG16" i="2"/>
  <c r="CG17" i="2"/>
  <c r="CG18" i="2"/>
  <c r="CG19" i="2"/>
  <c r="BE21" i="2"/>
  <c r="B22" i="2"/>
  <c r="BM42" i="2"/>
  <c r="CG22" i="2"/>
  <c r="C22" i="2"/>
  <c r="BE28" i="2"/>
  <c r="AV28" i="2"/>
  <c r="BE32" i="2"/>
  <c r="AV32" i="2"/>
  <c r="BE34" i="2"/>
  <c r="AV34" i="2"/>
  <c r="BE40" i="2"/>
  <c r="AV40" i="2"/>
  <c r="CG20" i="2"/>
  <c r="AJ22" i="2"/>
  <c r="AP22" i="2" s="1"/>
  <c r="BM23" i="2"/>
  <c r="CG23" i="2"/>
  <c r="C23" i="2"/>
  <c r="BE27" i="2"/>
  <c r="AV27" i="2"/>
  <c r="BE31" i="2"/>
  <c r="AV31" i="2"/>
  <c r="BE36" i="2"/>
  <c r="AV36" i="2"/>
  <c r="BE37" i="2"/>
  <c r="AV37" i="2"/>
  <c r="BE41" i="2"/>
  <c r="AV41" i="2"/>
  <c r="B5" i="2"/>
  <c r="BL5" i="2"/>
  <c r="B6" i="2"/>
  <c r="BL6" i="2"/>
  <c r="B7" i="2"/>
  <c r="BL7" i="2"/>
  <c r="B8" i="2"/>
  <c r="BL8" i="2"/>
  <c r="B9" i="2"/>
  <c r="BL9" i="2"/>
  <c r="B10" i="2"/>
  <c r="BL10" i="2"/>
  <c r="B11" i="2"/>
  <c r="BL11" i="2"/>
  <c r="B12" i="2"/>
  <c r="BL12" i="2"/>
  <c r="B13" i="2"/>
  <c r="BL13" i="2"/>
  <c r="B14" i="2"/>
  <c r="BL14" i="2"/>
  <c r="B15" i="2"/>
  <c r="BL15" i="2"/>
  <c r="B16" i="2"/>
  <c r="BL16" i="2"/>
  <c r="B17" i="2"/>
  <c r="BL17" i="2"/>
  <c r="B18" i="2"/>
  <c r="BL18" i="2"/>
  <c r="B19" i="2"/>
  <c r="BL19" i="2"/>
  <c r="B20" i="2"/>
  <c r="CG21" i="2"/>
  <c r="AJ23" i="2"/>
  <c r="AP23" i="2" s="1"/>
  <c r="BM24" i="2"/>
  <c r="B25" i="2"/>
  <c r="BL38" i="2"/>
  <c r="C66" i="2"/>
  <c r="CG66" i="2"/>
  <c r="C70" i="2"/>
  <c r="CG70" i="2"/>
  <c r="AH5" i="2"/>
  <c r="AN5" i="2" s="1"/>
  <c r="AI5" i="2"/>
  <c r="AO5" i="2" s="1"/>
  <c r="AX5" i="2"/>
  <c r="AW5" i="2"/>
  <c r="AH6" i="2"/>
  <c r="AN6" i="2" s="1"/>
  <c r="AX6" i="2"/>
  <c r="AW6" i="2"/>
  <c r="AH7" i="2"/>
  <c r="AN7" i="2" s="1"/>
  <c r="AI7" i="2"/>
  <c r="AO7" i="2" s="1"/>
  <c r="AX7" i="2"/>
  <c r="AW7" i="2"/>
  <c r="AH8" i="2"/>
  <c r="AN8" i="2" s="1"/>
  <c r="AX8" i="2"/>
  <c r="AW8" i="2"/>
  <c r="AH9" i="2"/>
  <c r="AN9" i="2" s="1"/>
  <c r="AI9" i="2"/>
  <c r="AO9" i="2" s="1"/>
  <c r="AX9" i="2"/>
  <c r="AW9" i="2"/>
  <c r="AH10" i="2"/>
  <c r="AN10" i="2" s="1"/>
  <c r="AX10" i="2"/>
  <c r="AW10" i="2"/>
  <c r="AH11" i="2"/>
  <c r="AN11" i="2" s="1"/>
  <c r="AI11" i="2"/>
  <c r="AO11" i="2" s="1"/>
  <c r="AX11" i="2"/>
  <c r="AW11" i="2"/>
  <c r="AH12" i="2"/>
  <c r="AN12" i="2" s="1"/>
  <c r="AI12" i="2"/>
  <c r="AO12" i="2" s="1"/>
  <c r="AX12" i="2"/>
  <c r="AW12" i="2"/>
  <c r="AH13" i="2"/>
  <c r="AN13" i="2" s="1"/>
  <c r="AI13" i="2"/>
  <c r="AO13" i="2" s="1"/>
  <c r="AX13" i="2"/>
  <c r="AW13" i="2"/>
  <c r="AH14" i="2"/>
  <c r="AN14" i="2" s="1"/>
  <c r="AI14" i="2"/>
  <c r="AO14" i="2" s="1"/>
  <c r="AX14" i="2"/>
  <c r="AW14" i="2"/>
  <c r="AH15" i="2"/>
  <c r="AN15" i="2" s="1"/>
  <c r="AI15" i="2"/>
  <c r="AO15" i="2" s="1"/>
  <c r="AX15" i="2"/>
  <c r="AW15" i="2"/>
  <c r="AH16" i="2"/>
  <c r="AN16" i="2" s="1"/>
  <c r="AI16" i="2"/>
  <c r="AO16" i="2" s="1"/>
  <c r="AX16" i="2"/>
  <c r="AW16" i="2"/>
  <c r="AH17" i="2"/>
  <c r="AN17" i="2" s="1"/>
  <c r="AI17" i="2"/>
  <c r="AO17" i="2" s="1"/>
  <c r="AX17" i="2"/>
  <c r="AW17" i="2"/>
  <c r="AH18" i="2"/>
  <c r="AN18" i="2" s="1"/>
  <c r="AI18" i="2"/>
  <c r="AO18" i="2" s="1"/>
  <c r="AX18" i="2"/>
  <c r="AW18" i="2"/>
  <c r="AI19" i="2"/>
  <c r="AO19" i="2" s="1"/>
  <c r="AX19" i="2"/>
  <c r="AW19" i="2"/>
  <c r="AH20" i="2"/>
  <c r="AN20" i="2" s="1"/>
  <c r="AI20" i="2"/>
  <c r="AO20" i="2" s="1"/>
  <c r="AX20" i="2"/>
  <c r="AW20" i="2"/>
  <c r="AI21" i="2"/>
  <c r="AO21" i="2" s="1"/>
  <c r="AH21" i="2"/>
  <c r="AN21" i="2" s="1"/>
  <c r="AX21" i="2"/>
  <c r="AW21" i="2"/>
  <c r="AH22" i="2"/>
  <c r="AN22" i="2" s="1"/>
  <c r="AI22" i="2"/>
  <c r="AO22" i="2" s="1"/>
  <c r="AX22" i="2"/>
  <c r="AW22" i="2"/>
  <c r="AH23" i="2"/>
  <c r="AN23" i="2" s="1"/>
  <c r="AI23" i="2"/>
  <c r="AO23" i="2" s="1"/>
  <c r="AX23" i="2"/>
  <c r="AW23" i="2"/>
  <c r="AH24" i="2"/>
  <c r="AN24" i="2" s="1"/>
  <c r="AX24" i="2"/>
  <c r="AW24" i="2"/>
  <c r="C25" i="2"/>
  <c r="AH25" i="2"/>
  <c r="AN25" i="2" s="1"/>
  <c r="AI25" i="2"/>
  <c r="AO25" i="2" s="1"/>
  <c r="AX25" i="2"/>
  <c r="AW25" i="2"/>
  <c r="C26" i="2"/>
  <c r="AH26" i="2"/>
  <c r="AN26" i="2" s="1"/>
  <c r="AI26" i="2"/>
  <c r="AO26" i="2" s="1"/>
  <c r="AX26" i="2"/>
  <c r="AW26" i="2"/>
  <c r="C27" i="2"/>
  <c r="AH27" i="2"/>
  <c r="AN27" i="2" s="1"/>
  <c r="AX27" i="2"/>
  <c r="AW27" i="2"/>
  <c r="C28" i="2"/>
  <c r="AH28" i="2"/>
  <c r="AN28" i="2" s="1"/>
  <c r="AX28" i="2"/>
  <c r="AW28" i="2"/>
  <c r="C29" i="2"/>
  <c r="AH29" i="2"/>
  <c r="AN29" i="2" s="1"/>
  <c r="AI29" i="2"/>
  <c r="AO29" i="2" s="1"/>
  <c r="AX29" i="2"/>
  <c r="AW29" i="2"/>
  <c r="C30" i="2"/>
  <c r="AH30" i="2"/>
  <c r="AN30" i="2" s="1"/>
  <c r="AI30" i="2"/>
  <c r="AO30" i="2" s="1"/>
  <c r="AX30" i="2"/>
  <c r="AW30" i="2"/>
  <c r="C31" i="2"/>
  <c r="AH31" i="2"/>
  <c r="AN31" i="2" s="1"/>
  <c r="AX31" i="2"/>
  <c r="AW31" i="2"/>
  <c r="C32" i="2"/>
  <c r="AH32" i="2"/>
  <c r="AN32" i="2" s="1"/>
  <c r="AX32" i="2"/>
  <c r="AW32" i="2"/>
  <c r="C33" i="2"/>
  <c r="AH33" i="2"/>
  <c r="AN33" i="2" s="1"/>
  <c r="AI33" i="2"/>
  <c r="AO33" i="2" s="1"/>
  <c r="AX33" i="2"/>
  <c r="AW33" i="2"/>
  <c r="C34" i="2"/>
  <c r="AI34" i="2"/>
  <c r="AO34" i="2" s="1"/>
  <c r="AX34" i="2"/>
  <c r="AW34" i="2"/>
  <c r="C35" i="2"/>
  <c r="AX35" i="2"/>
  <c r="AW35" i="2"/>
  <c r="BM35" i="2"/>
  <c r="C36" i="2"/>
  <c r="AW36" i="2"/>
  <c r="BM36" i="2"/>
  <c r="C37" i="2"/>
  <c r="AW37" i="2"/>
  <c r="BM37" i="2"/>
  <c r="C38" i="2"/>
  <c r="AX38" i="2"/>
  <c r="BM38" i="2"/>
  <c r="C40" i="2"/>
  <c r="BL40" i="2"/>
  <c r="AX43" i="2"/>
  <c r="C44" i="2"/>
  <c r="AW44" i="2"/>
  <c r="BL44" i="2"/>
  <c r="AX46" i="2"/>
  <c r="BE47" i="2"/>
  <c r="CG47" i="2"/>
  <c r="AP48" i="2"/>
  <c r="B50" i="2"/>
  <c r="BE51" i="2"/>
  <c r="CG51" i="2"/>
  <c r="AP52" i="2"/>
  <c r="B54" i="2"/>
  <c r="BE55" i="2"/>
  <c r="CG55" i="2"/>
  <c r="AP56" i="2"/>
  <c r="B58" i="2"/>
  <c r="BE59" i="2"/>
  <c r="CG59" i="2"/>
  <c r="AP60" i="2"/>
  <c r="B62" i="2"/>
  <c r="BE63" i="2"/>
  <c r="CG63" i="2"/>
  <c r="AP64" i="2"/>
  <c r="AP67" i="2"/>
  <c r="B68" i="2"/>
  <c r="C65" i="2"/>
  <c r="CG65" i="2"/>
  <c r="AV66" i="2"/>
  <c r="BE66" i="2"/>
  <c r="C69" i="2"/>
  <c r="CG69" i="2"/>
  <c r="AV70" i="2"/>
  <c r="BE70" i="2"/>
  <c r="C71" i="2"/>
  <c r="CG71" i="2"/>
  <c r="C72" i="2"/>
  <c r="CG72" i="2"/>
  <c r="AV73" i="2"/>
  <c r="BE73" i="2"/>
  <c r="AV74" i="2"/>
  <c r="BE74" i="2"/>
  <c r="AV75" i="2"/>
  <c r="BE75" i="2"/>
  <c r="AV76" i="2"/>
  <c r="BE76" i="2"/>
  <c r="AV77" i="2"/>
  <c r="BE77" i="2"/>
  <c r="AV78" i="2"/>
  <c r="BE78" i="2"/>
  <c r="AV79" i="2"/>
  <c r="BE79" i="2"/>
  <c r="AV80" i="2"/>
  <c r="BE80" i="2"/>
  <c r="AV81" i="2"/>
  <c r="BE81" i="2"/>
  <c r="AV82" i="2"/>
  <c r="BE82" i="2"/>
  <c r="AV83" i="2"/>
  <c r="BE83" i="2"/>
  <c r="AV84" i="2"/>
  <c r="BE84" i="2"/>
  <c r="AV85" i="2"/>
  <c r="BE85" i="2"/>
  <c r="AV86" i="2"/>
  <c r="BE86" i="2"/>
  <c r="AV87" i="2"/>
  <c r="BE87" i="2"/>
  <c r="AV88" i="2"/>
  <c r="BE88" i="2"/>
  <c r="AV89" i="2"/>
  <c r="BE89" i="2"/>
  <c r="AV90" i="2"/>
  <c r="BE90" i="2"/>
  <c r="AV91" i="2"/>
  <c r="BE91" i="2"/>
  <c r="AX42" i="2"/>
  <c r="AW43" i="2"/>
  <c r="BL43" i="2"/>
  <c r="BL48" i="2"/>
  <c r="BK50" i="2"/>
  <c r="D50" i="2"/>
  <c r="CG50" i="2"/>
  <c r="BK54" i="2"/>
  <c r="D54" i="2"/>
  <c r="CG54" i="2"/>
  <c r="BL56" i="2"/>
  <c r="BE58" i="2"/>
  <c r="CG58" i="2"/>
  <c r="BE62" i="2"/>
  <c r="CG62" i="2"/>
  <c r="B73" i="2"/>
  <c r="BM46" i="2"/>
  <c r="AV65" i="2"/>
  <c r="BE65" i="2"/>
  <c r="C68" i="2"/>
  <c r="CG68" i="2"/>
  <c r="AV107" i="2"/>
  <c r="BE107" i="2"/>
  <c r="BN40" i="2"/>
  <c r="AX41" i="2"/>
  <c r="AW42" i="2"/>
  <c r="BL42" i="2"/>
  <c r="BN44" i="2"/>
  <c r="AX45" i="2"/>
  <c r="AW46" i="2"/>
  <c r="CG49" i="2"/>
  <c r="CG53" i="2"/>
  <c r="BK57" i="2"/>
  <c r="D57" i="2"/>
  <c r="CG57" i="2"/>
  <c r="BK61" i="2"/>
  <c r="D61" i="2"/>
  <c r="CG61" i="2"/>
  <c r="AP69" i="2"/>
  <c r="B70" i="2"/>
  <c r="AJ71" i="2"/>
  <c r="AP71" i="2" s="1"/>
  <c r="AH41" i="2"/>
  <c r="AN41" i="2" s="1"/>
  <c r="AI41" i="2"/>
  <c r="AH45" i="2"/>
  <c r="AN45" i="2" s="1"/>
  <c r="C64" i="2"/>
  <c r="CG64" i="2"/>
  <c r="C67" i="2"/>
  <c r="CG67" i="2"/>
  <c r="AV68" i="2"/>
  <c r="BE68" i="2"/>
  <c r="AV72" i="2"/>
  <c r="BE72" i="2"/>
  <c r="C73" i="2"/>
  <c r="CG73" i="2"/>
  <c r="AX36" i="2"/>
  <c r="AH37" i="2"/>
  <c r="AX37" i="2"/>
  <c r="AI38" i="2"/>
  <c r="AO38" i="2" s="1"/>
  <c r="BN39" i="2"/>
  <c r="AH40" i="2"/>
  <c r="BM40" i="2"/>
  <c r="AW41" i="2"/>
  <c r="BL41" i="2"/>
  <c r="AH42" i="2"/>
  <c r="AN42" i="2" s="1"/>
  <c r="BN43" i="2"/>
  <c r="AX44" i="2"/>
  <c r="BM44" i="2"/>
  <c r="AW45" i="2"/>
  <c r="BL45" i="2"/>
  <c r="AH46" i="2"/>
  <c r="AN46" i="2" s="1"/>
  <c r="BL46" i="2"/>
  <c r="B47" i="2"/>
  <c r="CG48" i="2"/>
  <c r="AP49" i="2"/>
  <c r="BL50" i="2"/>
  <c r="B51" i="2"/>
  <c r="CG52" i="2"/>
  <c r="AP53" i="2"/>
  <c r="BL54" i="2"/>
  <c r="B55" i="2"/>
  <c r="CG56" i="2"/>
  <c r="AV57" i="2"/>
  <c r="BL58" i="2"/>
  <c r="B59" i="2"/>
  <c r="CG60" i="2"/>
  <c r="AV61" i="2"/>
  <c r="B63" i="2"/>
  <c r="B65" i="2"/>
  <c r="BM66" i="2"/>
  <c r="BL66" i="2"/>
  <c r="B69" i="2"/>
  <c r="B71" i="2"/>
  <c r="AV128" i="2"/>
  <c r="BE128" i="2"/>
  <c r="AV132" i="2"/>
  <c r="BE132" i="2"/>
  <c r="AV136" i="2"/>
  <c r="BE136" i="2"/>
  <c r="AV140" i="2"/>
  <c r="BE140" i="2"/>
  <c r="AV143" i="2"/>
  <c r="BE143" i="2"/>
  <c r="AV145" i="2"/>
  <c r="BE145" i="2"/>
  <c r="AV147" i="2"/>
  <c r="BE147" i="2"/>
  <c r="AV149" i="2"/>
  <c r="BE149" i="2"/>
  <c r="AV151" i="2"/>
  <c r="BE151" i="2"/>
  <c r="AV153" i="2"/>
  <c r="BE153" i="2"/>
  <c r="AV156" i="2"/>
  <c r="BE156" i="2"/>
  <c r="BL47" i="2"/>
  <c r="BL49" i="2"/>
  <c r="BL51" i="2"/>
  <c r="BL52" i="2"/>
  <c r="BL53" i="2"/>
  <c r="BL55" i="2"/>
  <c r="BL57" i="2"/>
  <c r="BL59" i="2"/>
  <c r="BL60" i="2"/>
  <c r="BL61" i="2"/>
  <c r="BL62" i="2"/>
  <c r="BL63" i="2"/>
  <c r="BL64" i="2"/>
  <c r="BL65" i="2"/>
  <c r="BL67" i="2"/>
  <c r="BL68" i="2"/>
  <c r="BL69" i="2"/>
  <c r="BL70" i="2"/>
  <c r="BL71" i="2"/>
  <c r="BL72" i="2"/>
  <c r="BL73" i="2"/>
  <c r="BL74" i="2"/>
  <c r="BL75" i="2"/>
  <c r="BL76" i="2"/>
  <c r="BL77" i="2"/>
  <c r="BL78" i="2"/>
  <c r="BL79" i="2"/>
  <c r="BL80" i="2"/>
  <c r="BL81" i="2"/>
  <c r="BL82" i="2"/>
  <c r="BL83" i="2"/>
  <c r="BL84" i="2"/>
  <c r="BL85" i="2"/>
  <c r="BL86" i="2"/>
  <c r="BL87" i="2"/>
  <c r="BL88" i="2"/>
  <c r="BL89" i="2"/>
  <c r="BL90" i="2"/>
  <c r="B92" i="2"/>
  <c r="BL92" i="2"/>
  <c r="B93" i="2"/>
  <c r="BL93" i="2"/>
  <c r="B94" i="2"/>
  <c r="BL94" i="2"/>
  <c r="B95" i="2"/>
  <c r="BL95" i="2"/>
  <c r="B96" i="2"/>
  <c r="BL96" i="2"/>
  <c r="B97" i="2"/>
  <c r="BL97" i="2"/>
  <c r="B98" i="2"/>
  <c r="BL98" i="2"/>
  <c r="B99" i="2"/>
  <c r="BL99" i="2"/>
  <c r="B100" i="2"/>
  <c r="BL100" i="2"/>
  <c r="B101" i="2"/>
  <c r="BL101" i="2"/>
  <c r="B102" i="2"/>
  <c r="BL102" i="2"/>
  <c r="B103" i="2"/>
  <c r="BL103" i="2"/>
  <c r="B104" i="2"/>
  <c r="BL104" i="2"/>
  <c r="B105" i="2"/>
  <c r="BL105" i="2"/>
  <c r="B106" i="2"/>
  <c r="BL106" i="2"/>
  <c r="B107" i="2"/>
  <c r="CG108" i="2"/>
  <c r="AJ110" i="2"/>
  <c r="AP110" i="2" s="1"/>
  <c r="B111" i="2"/>
  <c r="CG112" i="2"/>
  <c r="AJ114" i="2"/>
  <c r="AP114" i="2" s="1"/>
  <c r="B115" i="2"/>
  <c r="CG116" i="2"/>
  <c r="AJ118" i="2"/>
  <c r="AP118" i="2" s="1"/>
  <c r="B119" i="2"/>
  <c r="CG120" i="2"/>
  <c r="AJ122" i="2"/>
  <c r="AP122" i="2" s="1"/>
  <c r="B123" i="2"/>
  <c r="CG124" i="2"/>
  <c r="B126" i="2"/>
  <c r="AV127" i="2"/>
  <c r="BE127" i="2"/>
  <c r="AV133" i="2"/>
  <c r="BE133" i="2"/>
  <c r="AV137" i="2"/>
  <c r="BE137" i="2"/>
  <c r="AV141" i="2"/>
  <c r="BE141" i="2"/>
  <c r="CG74" i="2"/>
  <c r="CG75" i="2"/>
  <c r="CG76" i="2"/>
  <c r="CG77" i="2"/>
  <c r="CG78" i="2"/>
  <c r="CG79" i="2"/>
  <c r="CG80" i="2"/>
  <c r="CG81" i="2"/>
  <c r="CG82" i="2"/>
  <c r="CG83" i="2"/>
  <c r="CG84" i="2"/>
  <c r="CG85" i="2"/>
  <c r="CG86" i="2"/>
  <c r="CG87" i="2"/>
  <c r="CG88" i="2"/>
  <c r="CG89" i="2"/>
  <c r="CG90" i="2"/>
  <c r="AJ92" i="2"/>
  <c r="AP92" i="2" s="1"/>
  <c r="AJ93" i="2"/>
  <c r="AP93" i="2" s="1"/>
  <c r="AJ94" i="2"/>
  <c r="AP94" i="2" s="1"/>
  <c r="AJ95" i="2"/>
  <c r="AP95" i="2" s="1"/>
  <c r="AJ96" i="2"/>
  <c r="AP96" i="2" s="1"/>
  <c r="AJ97" i="2"/>
  <c r="AP97" i="2" s="1"/>
  <c r="AJ98" i="2"/>
  <c r="AP98" i="2" s="1"/>
  <c r="AJ99" i="2"/>
  <c r="AP99" i="2" s="1"/>
  <c r="AJ100" i="2"/>
  <c r="AP100" i="2" s="1"/>
  <c r="AJ101" i="2"/>
  <c r="AP101" i="2" s="1"/>
  <c r="AJ102" i="2"/>
  <c r="AP102" i="2" s="1"/>
  <c r="AJ103" i="2"/>
  <c r="AP103" i="2" s="1"/>
  <c r="AJ104" i="2"/>
  <c r="AP104" i="2" s="1"/>
  <c r="AJ105" i="2"/>
  <c r="AP105" i="2" s="1"/>
  <c r="AJ106" i="2"/>
  <c r="AP106" i="2" s="1"/>
  <c r="CG109" i="2"/>
  <c r="AJ111" i="2"/>
  <c r="AP111" i="2" s="1"/>
  <c r="CG113" i="2"/>
  <c r="BE115" i="2"/>
  <c r="B116" i="2"/>
  <c r="CG117" i="2"/>
  <c r="BE119" i="2"/>
  <c r="B120" i="2"/>
  <c r="CG121" i="2"/>
  <c r="BE123" i="2"/>
  <c r="B124" i="2"/>
  <c r="C126" i="2"/>
  <c r="CG126" i="2"/>
  <c r="AV126" i="2"/>
  <c r="BE126" i="2"/>
  <c r="AV130" i="2"/>
  <c r="BE130" i="2"/>
  <c r="AV134" i="2"/>
  <c r="BE134" i="2"/>
  <c r="AV138" i="2"/>
  <c r="BE138" i="2"/>
  <c r="AV142" i="2"/>
  <c r="BE142" i="2"/>
  <c r="AV144" i="2"/>
  <c r="BE144" i="2"/>
  <c r="AV146" i="2"/>
  <c r="BE146" i="2"/>
  <c r="AV148" i="2"/>
  <c r="BE148" i="2"/>
  <c r="AV150" i="2"/>
  <c r="BE150" i="2"/>
  <c r="AV152" i="2"/>
  <c r="BE152" i="2"/>
  <c r="AV154" i="2"/>
  <c r="BE154" i="2"/>
  <c r="BE183" i="2"/>
  <c r="AV183" i="2"/>
  <c r="AH47" i="2"/>
  <c r="AN47" i="2" s="1"/>
  <c r="AX47" i="2"/>
  <c r="AW47" i="2"/>
  <c r="AH48" i="2"/>
  <c r="AN48" i="2" s="1"/>
  <c r="AX48" i="2"/>
  <c r="AW48" i="2"/>
  <c r="AH49" i="2"/>
  <c r="AN49" i="2" s="1"/>
  <c r="AX49" i="2"/>
  <c r="AW49" i="2"/>
  <c r="AH50" i="2"/>
  <c r="AN50" i="2" s="1"/>
  <c r="AX50" i="2"/>
  <c r="AW50" i="2"/>
  <c r="AH51" i="2"/>
  <c r="AN51" i="2" s="1"/>
  <c r="AX51" i="2"/>
  <c r="AW51" i="2"/>
  <c r="AH52" i="2"/>
  <c r="AN52" i="2" s="1"/>
  <c r="AX52" i="2"/>
  <c r="AW52" i="2"/>
  <c r="AH53" i="2"/>
  <c r="AN53" i="2" s="1"/>
  <c r="AX53" i="2"/>
  <c r="AW53" i="2"/>
  <c r="AH54" i="2"/>
  <c r="AN54" i="2" s="1"/>
  <c r="AX54" i="2"/>
  <c r="AW54" i="2"/>
  <c r="AH55" i="2"/>
  <c r="AN55" i="2" s="1"/>
  <c r="AX55" i="2"/>
  <c r="AW55" i="2"/>
  <c r="AH56" i="2"/>
  <c r="AN56" i="2" s="1"/>
  <c r="AX56" i="2"/>
  <c r="AW56" i="2"/>
  <c r="AH57" i="2"/>
  <c r="AN57" i="2" s="1"/>
  <c r="AX57" i="2"/>
  <c r="AW57" i="2"/>
  <c r="AH58" i="2"/>
  <c r="AN58" i="2" s="1"/>
  <c r="AX58" i="2"/>
  <c r="AW58" i="2"/>
  <c r="AH59" i="2"/>
  <c r="AN59" i="2" s="1"/>
  <c r="AX59" i="2"/>
  <c r="AW59" i="2"/>
  <c r="AH60" i="2"/>
  <c r="AN60" i="2" s="1"/>
  <c r="AX60" i="2"/>
  <c r="AW60" i="2"/>
  <c r="AH61" i="2"/>
  <c r="AN61" i="2" s="1"/>
  <c r="AX61" i="2"/>
  <c r="AW61" i="2"/>
  <c r="AH62" i="2"/>
  <c r="AN62" i="2" s="1"/>
  <c r="AX62" i="2"/>
  <c r="AW62" i="2"/>
  <c r="AH63" i="2"/>
  <c r="AN63" i="2" s="1"/>
  <c r="AX63" i="2"/>
  <c r="AW63" i="2"/>
  <c r="AH64" i="2"/>
  <c r="AN64" i="2" s="1"/>
  <c r="AX64" i="2"/>
  <c r="AW64" i="2"/>
  <c r="AH65" i="2"/>
  <c r="AN65" i="2" s="1"/>
  <c r="AX65" i="2"/>
  <c r="AW65" i="2"/>
  <c r="AH66" i="2"/>
  <c r="AN66" i="2" s="1"/>
  <c r="AX66" i="2"/>
  <c r="AW66" i="2"/>
  <c r="AH67" i="2"/>
  <c r="AN67" i="2" s="1"/>
  <c r="AX67" i="2"/>
  <c r="AW67" i="2"/>
  <c r="AH68" i="2"/>
  <c r="AN68" i="2" s="1"/>
  <c r="AX68" i="2"/>
  <c r="AW68" i="2"/>
  <c r="AH69" i="2"/>
  <c r="AN69" i="2" s="1"/>
  <c r="AX69" i="2"/>
  <c r="AW69" i="2"/>
  <c r="AH70" i="2"/>
  <c r="AN70" i="2" s="1"/>
  <c r="AW70" i="2"/>
  <c r="AH71" i="2"/>
  <c r="AN71" i="2" s="1"/>
  <c r="AW71" i="2"/>
  <c r="AW72" i="2"/>
  <c r="AW73" i="2"/>
  <c r="AW74" i="2"/>
  <c r="AW75" i="2"/>
  <c r="AW76" i="2"/>
  <c r="AW77" i="2"/>
  <c r="AW78" i="2"/>
  <c r="AW79" i="2"/>
  <c r="AW80" i="2"/>
  <c r="AW81" i="2"/>
  <c r="AW82" i="2"/>
  <c r="AW83" i="2"/>
  <c r="AW84" i="2"/>
  <c r="AW85" i="2"/>
  <c r="AW86" i="2"/>
  <c r="AW87" i="2"/>
  <c r="AW88" i="2"/>
  <c r="AW89" i="2"/>
  <c r="AW90" i="2"/>
  <c r="C91" i="2"/>
  <c r="AW91" i="2"/>
  <c r="CG97" i="2"/>
  <c r="CG98" i="2"/>
  <c r="CG99" i="2"/>
  <c r="CG100" i="2"/>
  <c r="CG101" i="2"/>
  <c r="CG102" i="2"/>
  <c r="CG103" i="2"/>
  <c r="CG104" i="2"/>
  <c r="CG105" i="2"/>
  <c r="CG106" i="2"/>
  <c r="AV108" i="2"/>
  <c r="BE108" i="2"/>
  <c r="B109" i="2"/>
  <c r="AV112" i="2"/>
  <c r="BE112" i="2"/>
  <c r="B113" i="2"/>
  <c r="BE116" i="2"/>
  <c r="B117" i="2"/>
  <c r="CG118" i="2"/>
  <c r="BE120" i="2"/>
  <c r="B121" i="2"/>
  <c r="CG122" i="2"/>
  <c r="BE124" i="2"/>
  <c r="B125" i="2"/>
  <c r="BL136" i="2"/>
  <c r="C125" i="2"/>
  <c r="CG125" i="2"/>
  <c r="AV129" i="2"/>
  <c r="BE129" i="2"/>
  <c r="AV131" i="2"/>
  <c r="BE131" i="2"/>
  <c r="AV135" i="2"/>
  <c r="BE135" i="2"/>
  <c r="AV139" i="2"/>
  <c r="BE139" i="2"/>
  <c r="AV155" i="2"/>
  <c r="BE155" i="2"/>
  <c r="BT182" i="2"/>
  <c r="BZ182" i="2" s="1"/>
  <c r="BK182" i="2"/>
  <c r="D182" i="2"/>
  <c r="BT186" i="2"/>
  <c r="BZ186" i="2" s="1"/>
  <c r="BK186" i="2"/>
  <c r="D186" i="2"/>
  <c r="BE187" i="2"/>
  <c r="AV187" i="2"/>
  <c r="CG107" i="2"/>
  <c r="BE109" i="2"/>
  <c r="CG111" i="2"/>
  <c r="BE113" i="2"/>
  <c r="CG115" i="2"/>
  <c r="BE117" i="2"/>
  <c r="CG119" i="2"/>
  <c r="BE121" i="2"/>
  <c r="CG123" i="2"/>
  <c r="BE125" i="2"/>
  <c r="BL133" i="2"/>
  <c r="BE184" i="2"/>
  <c r="AV184" i="2"/>
  <c r="BE185" i="2"/>
  <c r="AV185" i="2"/>
  <c r="BM187" i="2"/>
  <c r="AX187" i="2"/>
  <c r="BT191" i="2"/>
  <c r="BZ191" i="2" s="1"/>
  <c r="D191" i="2"/>
  <c r="CF193" i="2"/>
  <c r="B193" i="2"/>
  <c r="CG193" i="2"/>
  <c r="C193" i="2"/>
  <c r="BE194" i="2"/>
  <c r="AV194" i="2"/>
  <c r="BT195" i="2"/>
  <c r="BZ195" i="2" s="1"/>
  <c r="D195" i="2"/>
  <c r="CF197" i="2"/>
  <c r="B197" i="2"/>
  <c r="CG197" i="2"/>
  <c r="C197" i="2"/>
  <c r="BE198" i="2"/>
  <c r="AV198" i="2"/>
  <c r="BT199" i="2"/>
  <c r="BZ199" i="2" s="1"/>
  <c r="D199" i="2"/>
  <c r="BL130" i="2"/>
  <c r="BL131" i="2"/>
  <c r="BL132" i="2"/>
  <c r="BL134" i="2"/>
  <c r="BL135" i="2"/>
  <c r="BL137" i="2"/>
  <c r="BL138" i="2"/>
  <c r="BL139" i="2"/>
  <c r="BL140" i="2"/>
  <c r="BL141" i="2"/>
  <c r="BL142" i="2"/>
  <c r="CG143" i="2"/>
  <c r="CG144" i="2"/>
  <c r="CG145" i="2"/>
  <c r="CG146" i="2"/>
  <c r="CG147" i="2"/>
  <c r="CG148" i="2"/>
  <c r="CG149" i="2"/>
  <c r="CG150" i="2"/>
  <c r="CG151" i="2"/>
  <c r="CG152" i="2"/>
  <c r="CG153" i="2"/>
  <c r="CG154" i="2"/>
  <c r="CG155" i="2"/>
  <c r="CG156" i="2"/>
  <c r="CG157" i="2"/>
  <c r="AJ159" i="2"/>
  <c r="AP159" i="2" s="1"/>
  <c r="B160" i="2"/>
  <c r="CG161" i="2"/>
  <c r="AJ163" i="2"/>
  <c r="AP163" i="2" s="1"/>
  <c r="B164" i="2"/>
  <c r="CG165" i="2"/>
  <c r="AP167" i="2"/>
  <c r="B169" i="2"/>
  <c r="CG170" i="2"/>
  <c r="AP171" i="2"/>
  <c r="B173" i="2"/>
  <c r="CG174" i="2"/>
  <c r="AV175" i="2"/>
  <c r="CG175" i="2"/>
  <c r="AV176" i="2"/>
  <c r="AV178" i="2"/>
  <c r="AV180" i="2"/>
  <c r="BL187" i="2"/>
  <c r="AV191" i="2"/>
  <c r="AV195" i="2"/>
  <c r="AV199" i="2"/>
  <c r="CG188" i="2"/>
  <c r="C188" i="2"/>
  <c r="CG127" i="2"/>
  <c r="CG128" i="2"/>
  <c r="CG129" i="2"/>
  <c r="CG130" i="2"/>
  <c r="CG131" i="2"/>
  <c r="CG132" i="2"/>
  <c r="CG133" i="2"/>
  <c r="CG134" i="2"/>
  <c r="CG135" i="2"/>
  <c r="CG136" i="2"/>
  <c r="CG137" i="2"/>
  <c r="CG138" i="2"/>
  <c r="CG139" i="2"/>
  <c r="CG140" i="2"/>
  <c r="CG141" i="2"/>
  <c r="CG142" i="2"/>
  <c r="CG158" i="2"/>
  <c r="AJ160" i="2"/>
  <c r="AP160" i="2" s="1"/>
  <c r="B161" i="2"/>
  <c r="CG162" i="2"/>
  <c r="AJ164" i="2"/>
  <c r="AP164" i="2" s="1"/>
  <c r="B165" i="2"/>
  <c r="CG166" i="2"/>
  <c r="B168" i="2"/>
  <c r="BE169" i="2"/>
  <c r="CG169" i="2"/>
  <c r="AP170" i="2"/>
  <c r="B172" i="2"/>
  <c r="BE173" i="2"/>
  <c r="CG173" i="2"/>
  <c r="AP174" i="2"/>
  <c r="BE177" i="2"/>
  <c r="BE179" i="2"/>
  <c r="BE181" i="2"/>
  <c r="BM182" i="2"/>
  <c r="B184" i="2"/>
  <c r="AJ189" i="2"/>
  <c r="AP189" i="2" s="1"/>
  <c r="BK191" i="2"/>
  <c r="BM194" i="2"/>
  <c r="BK195" i="2"/>
  <c r="BM198" i="2"/>
  <c r="BE188" i="2"/>
  <c r="AV188" i="2"/>
  <c r="CF191" i="2"/>
  <c r="B191" i="2"/>
  <c r="CG191" i="2"/>
  <c r="C191" i="2"/>
  <c r="BE192" i="2"/>
  <c r="AV192" i="2"/>
  <c r="BT193" i="2"/>
  <c r="BZ193" i="2" s="1"/>
  <c r="D193" i="2"/>
  <c r="CF195" i="2"/>
  <c r="B195" i="2"/>
  <c r="CG195" i="2"/>
  <c r="C195" i="2"/>
  <c r="BE196" i="2"/>
  <c r="AV196" i="2"/>
  <c r="BT197" i="2"/>
  <c r="BZ197" i="2" s="1"/>
  <c r="D197" i="2"/>
  <c r="CF199" i="2"/>
  <c r="B199" i="2"/>
  <c r="CG199" i="2"/>
  <c r="C199" i="2"/>
  <c r="AV200" i="2"/>
  <c r="BE200" i="2"/>
  <c r="AH92" i="2"/>
  <c r="AN92" i="2" s="1"/>
  <c r="AI92" i="2"/>
  <c r="AO92" i="2" s="1"/>
  <c r="AX92" i="2"/>
  <c r="AW92" i="2"/>
  <c r="AH93" i="2"/>
  <c r="AN93" i="2" s="1"/>
  <c r="AI93" i="2"/>
  <c r="AO93" i="2" s="1"/>
  <c r="AX93" i="2"/>
  <c r="AW93" i="2"/>
  <c r="AH94" i="2"/>
  <c r="AN94" i="2" s="1"/>
  <c r="AI94" i="2"/>
  <c r="AO94" i="2" s="1"/>
  <c r="AX94" i="2"/>
  <c r="AW94" i="2"/>
  <c r="AH95" i="2"/>
  <c r="AN95" i="2" s="1"/>
  <c r="AI95" i="2"/>
  <c r="AO95" i="2" s="1"/>
  <c r="AX95" i="2"/>
  <c r="AW95" i="2"/>
  <c r="AH96" i="2"/>
  <c r="AN96" i="2" s="1"/>
  <c r="AI96" i="2"/>
  <c r="AO96" i="2" s="1"/>
  <c r="AX96" i="2"/>
  <c r="AW96" i="2"/>
  <c r="AH97" i="2"/>
  <c r="AN97" i="2" s="1"/>
  <c r="AI97" i="2"/>
  <c r="AO97" i="2" s="1"/>
  <c r="AX97" i="2"/>
  <c r="AW97" i="2"/>
  <c r="AH98" i="2"/>
  <c r="AN98" i="2" s="1"/>
  <c r="AI98" i="2"/>
  <c r="AO98" i="2" s="1"/>
  <c r="AX98" i="2"/>
  <c r="AW98" i="2"/>
  <c r="AH99" i="2"/>
  <c r="AN99" i="2" s="1"/>
  <c r="AI99" i="2"/>
  <c r="AO99" i="2" s="1"/>
  <c r="AX99" i="2"/>
  <c r="AW99" i="2"/>
  <c r="AH100" i="2"/>
  <c r="AN100" i="2" s="1"/>
  <c r="AI100" i="2"/>
  <c r="AO100" i="2" s="1"/>
  <c r="AX100" i="2"/>
  <c r="AW100" i="2"/>
  <c r="AH101" i="2"/>
  <c r="AN101" i="2" s="1"/>
  <c r="AI101" i="2"/>
  <c r="AO101" i="2" s="1"/>
  <c r="AX101" i="2"/>
  <c r="AW101" i="2"/>
  <c r="AH102" i="2"/>
  <c r="AN102" i="2" s="1"/>
  <c r="AI102" i="2"/>
  <c r="AO102" i="2" s="1"/>
  <c r="AX102" i="2"/>
  <c r="AW102" i="2"/>
  <c r="AH103" i="2"/>
  <c r="AN103" i="2" s="1"/>
  <c r="AI103" i="2"/>
  <c r="AO103" i="2" s="1"/>
  <c r="AX103" i="2"/>
  <c r="AW103" i="2"/>
  <c r="AH104" i="2"/>
  <c r="AN104" i="2" s="1"/>
  <c r="AI104" i="2"/>
  <c r="AO104" i="2" s="1"/>
  <c r="AX104" i="2"/>
  <c r="AW104" i="2"/>
  <c r="AH105" i="2"/>
  <c r="AN105" i="2" s="1"/>
  <c r="AX105" i="2"/>
  <c r="AW105" i="2"/>
  <c r="AH106" i="2"/>
  <c r="AN106" i="2" s="1"/>
  <c r="AI106" i="2"/>
  <c r="AO106" i="2" s="1"/>
  <c r="AX106" i="2"/>
  <c r="AW106" i="2"/>
  <c r="AH107" i="2"/>
  <c r="AN107" i="2" s="1"/>
  <c r="AX107" i="2"/>
  <c r="AW107" i="2"/>
  <c r="AH108" i="2"/>
  <c r="AN108" i="2" s="1"/>
  <c r="AI108" i="2"/>
  <c r="AO108" i="2" s="1"/>
  <c r="AX108" i="2"/>
  <c r="AW108" i="2"/>
  <c r="AH109" i="2"/>
  <c r="AN109" i="2" s="1"/>
  <c r="AI109" i="2"/>
  <c r="AO109" i="2" s="1"/>
  <c r="AX109" i="2"/>
  <c r="AW109" i="2"/>
  <c r="AH110" i="2"/>
  <c r="AN110" i="2" s="1"/>
  <c r="AI110" i="2"/>
  <c r="AO110" i="2" s="1"/>
  <c r="AX110" i="2"/>
  <c r="AW110" i="2"/>
  <c r="AH111" i="2"/>
  <c r="AN111" i="2" s="1"/>
  <c r="AX111" i="2"/>
  <c r="AW111" i="2"/>
  <c r="AH112" i="2"/>
  <c r="AN112" i="2" s="1"/>
  <c r="AI112" i="2"/>
  <c r="AO112" i="2" s="1"/>
  <c r="AX112" i="2"/>
  <c r="AW112" i="2"/>
  <c r="AH113" i="2"/>
  <c r="AN113" i="2" s="1"/>
  <c r="AI113" i="2"/>
  <c r="AO113" i="2" s="1"/>
  <c r="AX113" i="2"/>
  <c r="AW113" i="2"/>
  <c r="AH114" i="2"/>
  <c r="AN114" i="2" s="1"/>
  <c r="AI114" i="2"/>
  <c r="AO114" i="2" s="1"/>
  <c r="AX114" i="2"/>
  <c r="AW114" i="2"/>
  <c r="AH115" i="2"/>
  <c r="AN115" i="2" s="1"/>
  <c r="AX115" i="2"/>
  <c r="AW115" i="2"/>
  <c r="AH116" i="2"/>
  <c r="AN116" i="2" s="1"/>
  <c r="AI116" i="2"/>
  <c r="AO116" i="2" s="1"/>
  <c r="AX116" i="2"/>
  <c r="AW116" i="2"/>
  <c r="AH117" i="2"/>
  <c r="AN117" i="2" s="1"/>
  <c r="AI117" i="2"/>
  <c r="AO117" i="2" s="1"/>
  <c r="AX117" i="2"/>
  <c r="AW117" i="2"/>
  <c r="AH118" i="2"/>
  <c r="AN118" i="2" s="1"/>
  <c r="AI118" i="2"/>
  <c r="AO118" i="2" s="1"/>
  <c r="AX118" i="2"/>
  <c r="AW118" i="2"/>
  <c r="AH119" i="2"/>
  <c r="AN119" i="2" s="1"/>
  <c r="AX119" i="2"/>
  <c r="AW119" i="2"/>
  <c r="AH120" i="2"/>
  <c r="AN120" i="2" s="1"/>
  <c r="AI120" i="2"/>
  <c r="AO120" i="2" s="1"/>
  <c r="AX120" i="2"/>
  <c r="AW120" i="2"/>
  <c r="AH121" i="2"/>
  <c r="AN121" i="2" s="1"/>
  <c r="AI121" i="2"/>
  <c r="AO121" i="2" s="1"/>
  <c r="AX121" i="2"/>
  <c r="AW121" i="2"/>
  <c r="AH122" i="2"/>
  <c r="AN122" i="2" s="1"/>
  <c r="AI122" i="2"/>
  <c r="AO122" i="2" s="1"/>
  <c r="AX122" i="2"/>
  <c r="AW122" i="2"/>
  <c r="AH123" i="2"/>
  <c r="AN123" i="2" s="1"/>
  <c r="AX123" i="2"/>
  <c r="AW123" i="2"/>
  <c r="AH124" i="2"/>
  <c r="AN124" i="2" s="1"/>
  <c r="AI124" i="2"/>
  <c r="AO124" i="2" s="1"/>
  <c r="AX124" i="2"/>
  <c r="AW124" i="2"/>
  <c r="AH125" i="2"/>
  <c r="AN125" i="2" s="1"/>
  <c r="AI125" i="2"/>
  <c r="AO125" i="2" s="1"/>
  <c r="AX125" i="2"/>
  <c r="AW125" i="2"/>
  <c r="AH126" i="2"/>
  <c r="AN126" i="2" s="1"/>
  <c r="AI126" i="2"/>
  <c r="AO126" i="2" s="1"/>
  <c r="AX126" i="2"/>
  <c r="AW126" i="2"/>
  <c r="AH127" i="2"/>
  <c r="AN127" i="2" s="1"/>
  <c r="AX127" i="2"/>
  <c r="AW127" i="2"/>
  <c r="AH128" i="2"/>
  <c r="AN128" i="2" s="1"/>
  <c r="AI128" i="2"/>
  <c r="AO128" i="2" s="1"/>
  <c r="AX128" i="2"/>
  <c r="AW128" i="2"/>
  <c r="AH129" i="2"/>
  <c r="AN129" i="2" s="1"/>
  <c r="AX129" i="2"/>
  <c r="AW129" i="2"/>
  <c r="AH130" i="2"/>
  <c r="AN130" i="2" s="1"/>
  <c r="AI130" i="2"/>
  <c r="AO130" i="2" s="1"/>
  <c r="AX130" i="2"/>
  <c r="AW130" i="2"/>
  <c r="AH131" i="2"/>
  <c r="AN131" i="2" s="1"/>
  <c r="AX131" i="2"/>
  <c r="AW131" i="2"/>
  <c r="AH132" i="2"/>
  <c r="AN132" i="2" s="1"/>
  <c r="AX132" i="2"/>
  <c r="AW132" i="2"/>
  <c r="AH133" i="2"/>
  <c r="AN133" i="2" s="1"/>
  <c r="AX133" i="2"/>
  <c r="AW133" i="2"/>
  <c r="AH134" i="2"/>
  <c r="AN134" i="2" s="1"/>
  <c r="AX134" i="2"/>
  <c r="AW134" i="2"/>
  <c r="AH135" i="2"/>
  <c r="AN135" i="2" s="1"/>
  <c r="AX135" i="2"/>
  <c r="AW135" i="2"/>
  <c r="AH136" i="2"/>
  <c r="AN136" i="2" s="1"/>
  <c r="AX136" i="2"/>
  <c r="AW136" i="2"/>
  <c r="AH137" i="2"/>
  <c r="AN137" i="2" s="1"/>
  <c r="AX137" i="2"/>
  <c r="AW137" i="2"/>
  <c r="AH138" i="2"/>
  <c r="AN138" i="2" s="1"/>
  <c r="AX138" i="2"/>
  <c r="AW138" i="2"/>
  <c r="AH139" i="2"/>
  <c r="AN139" i="2" s="1"/>
  <c r="AX139" i="2"/>
  <c r="AW139" i="2"/>
  <c r="AH140" i="2"/>
  <c r="AN140" i="2" s="1"/>
  <c r="AX140" i="2"/>
  <c r="AW140" i="2"/>
  <c r="AH141" i="2"/>
  <c r="AN141" i="2" s="1"/>
  <c r="AX141" i="2"/>
  <c r="AW141" i="2"/>
  <c r="AH142" i="2"/>
  <c r="AN142" i="2" s="1"/>
  <c r="AW142" i="2"/>
  <c r="BL143" i="2"/>
  <c r="B144" i="2"/>
  <c r="BL144" i="2"/>
  <c r="B145" i="2"/>
  <c r="BL145" i="2"/>
  <c r="B146" i="2"/>
  <c r="BL146" i="2"/>
  <c r="B147" i="2"/>
  <c r="BL147" i="2"/>
  <c r="B148" i="2"/>
  <c r="BL148" i="2"/>
  <c r="B149" i="2"/>
  <c r="BL149" i="2"/>
  <c r="B150" i="2"/>
  <c r="BL150" i="2"/>
  <c r="B151" i="2"/>
  <c r="BL151" i="2"/>
  <c r="B152" i="2"/>
  <c r="BL152" i="2"/>
  <c r="B153" i="2"/>
  <c r="BL153" i="2"/>
  <c r="B154" i="2"/>
  <c r="BL154" i="2"/>
  <c r="BL155" i="2"/>
  <c r="BL156" i="2"/>
  <c r="BE157" i="2"/>
  <c r="B158" i="2"/>
  <c r="AX158" i="2"/>
  <c r="BE161" i="2"/>
  <c r="B162" i="2"/>
  <c r="AX162" i="2"/>
  <c r="BE165" i="2"/>
  <c r="B166" i="2"/>
  <c r="AX166" i="2"/>
  <c r="BE168" i="2"/>
  <c r="CG168" i="2"/>
  <c r="BE172" i="2"/>
  <c r="CG172" i="2"/>
  <c r="BL176" i="2"/>
  <c r="AV193" i="2"/>
  <c r="AV197" i="2"/>
  <c r="D175" i="2"/>
  <c r="BT175" i="2"/>
  <c r="BZ175" i="2" s="1"/>
  <c r="D176" i="2"/>
  <c r="BK176" i="2"/>
  <c r="BT176" i="2"/>
  <c r="BZ176" i="2" s="1"/>
  <c r="D178" i="2"/>
  <c r="BK178" i="2"/>
  <c r="BT178" i="2"/>
  <c r="BZ178" i="2" s="1"/>
  <c r="D180" i="2"/>
  <c r="BK180" i="2"/>
  <c r="BT180" i="2"/>
  <c r="BZ180" i="2" s="1"/>
  <c r="BM183" i="2"/>
  <c r="AX183" i="2"/>
  <c r="CG184" i="2"/>
  <c r="C184" i="2"/>
  <c r="BE190" i="2"/>
  <c r="AV190" i="2"/>
  <c r="BE158" i="2"/>
  <c r="BE162" i="2"/>
  <c r="BE166" i="2"/>
  <c r="CG171" i="2"/>
  <c r="BK175" i="2"/>
  <c r="B188" i="2"/>
  <c r="BM190" i="2"/>
  <c r="BM192" i="2"/>
  <c r="BK193" i="2"/>
  <c r="BM196" i="2"/>
  <c r="BK197" i="2"/>
  <c r="BL191" i="2"/>
  <c r="AX193" i="2"/>
  <c r="BL193" i="2"/>
  <c r="BL195" i="2"/>
  <c r="AI195" i="2"/>
  <c r="AO195" i="2" s="1"/>
  <c r="BL197" i="2"/>
  <c r="BL199" i="2"/>
  <c r="AV225" i="2"/>
  <c r="BE225" i="2"/>
  <c r="AV226" i="2"/>
  <c r="BE226" i="2"/>
  <c r="AV227" i="2"/>
  <c r="BE227" i="2"/>
  <c r="BL167" i="2"/>
  <c r="BL168" i="2"/>
  <c r="BL169" i="2"/>
  <c r="BL170" i="2"/>
  <c r="BL171" i="2"/>
  <c r="BL172" i="2"/>
  <c r="BL173" i="2"/>
  <c r="BL174" i="2"/>
  <c r="BL175" i="2"/>
  <c r="BL177" i="2"/>
  <c r="BL178" i="2"/>
  <c r="BL179" i="2"/>
  <c r="BL180" i="2"/>
  <c r="BL181" i="2"/>
  <c r="AH182" i="2"/>
  <c r="AN182" i="2" s="1"/>
  <c r="AX182" i="2"/>
  <c r="BN182" i="2"/>
  <c r="CG182" i="2"/>
  <c r="AW184" i="2"/>
  <c r="AX186" i="2"/>
  <c r="BN186" i="2"/>
  <c r="CG186" i="2"/>
  <c r="AH188" i="2"/>
  <c r="AN188" i="2" s="1"/>
  <c r="AW188" i="2"/>
  <c r="AY201" i="2"/>
  <c r="AY202" i="2"/>
  <c r="AH186" i="2"/>
  <c r="AN186" i="2" s="1"/>
  <c r="BL190" i="2"/>
  <c r="AX192" i="2"/>
  <c r="BL192" i="2"/>
  <c r="BL194" i="2"/>
  <c r="BL196" i="2"/>
  <c r="AH198" i="2"/>
  <c r="AN198" i="2" s="1"/>
  <c r="BL198" i="2"/>
  <c r="BM200" i="2"/>
  <c r="AW200" i="2"/>
  <c r="BL200" i="2"/>
  <c r="AH143" i="2"/>
  <c r="AN143" i="2" s="1"/>
  <c r="AI143" i="2"/>
  <c r="AO143" i="2" s="1"/>
  <c r="AX143" i="2"/>
  <c r="AW143" i="2"/>
  <c r="AH144" i="2"/>
  <c r="AN144" i="2" s="1"/>
  <c r="AI144" i="2"/>
  <c r="AO144" i="2" s="1"/>
  <c r="AX144" i="2"/>
  <c r="AW144" i="2"/>
  <c r="AH145" i="2"/>
  <c r="AN145" i="2" s="1"/>
  <c r="AI145" i="2"/>
  <c r="AO145" i="2" s="1"/>
  <c r="AX145" i="2"/>
  <c r="AW145" i="2"/>
  <c r="AH146" i="2"/>
  <c r="AN146" i="2" s="1"/>
  <c r="AX146" i="2"/>
  <c r="AW146" i="2"/>
  <c r="AH147" i="2"/>
  <c r="AN147" i="2" s="1"/>
  <c r="AI147" i="2"/>
  <c r="AO147" i="2" s="1"/>
  <c r="AX147" i="2"/>
  <c r="AW147" i="2"/>
  <c r="AH148" i="2"/>
  <c r="AN148" i="2" s="1"/>
  <c r="AX148" i="2"/>
  <c r="AW148" i="2"/>
  <c r="AH149" i="2"/>
  <c r="AN149" i="2" s="1"/>
  <c r="AI149" i="2"/>
  <c r="AO149" i="2" s="1"/>
  <c r="AX149" i="2"/>
  <c r="AW149" i="2"/>
  <c r="AH150" i="2"/>
  <c r="AN150" i="2" s="1"/>
  <c r="AX150" i="2"/>
  <c r="AW150" i="2"/>
  <c r="AH151" i="2"/>
  <c r="AN151" i="2" s="1"/>
  <c r="AI151" i="2"/>
  <c r="AO151" i="2" s="1"/>
  <c r="AX151" i="2"/>
  <c r="AW151" i="2"/>
  <c r="AH152" i="2"/>
  <c r="AN152" i="2" s="1"/>
  <c r="AX152" i="2"/>
  <c r="AW152" i="2"/>
  <c r="AH153" i="2"/>
  <c r="AN153" i="2" s="1"/>
  <c r="AI153" i="2"/>
  <c r="AO153" i="2" s="1"/>
  <c r="AX153" i="2"/>
  <c r="AW153" i="2"/>
  <c r="AH154" i="2"/>
  <c r="AN154" i="2" s="1"/>
  <c r="AI154" i="2"/>
  <c r="AO154" i="2" s="1"/>
  <c r="AX154" i="2"/>
  <c r="AW154" i="2"/>
  <c r="AH155" i="2"/>
  <c r="AN155" i="2" s="1"/>
  <c r="AI155" i="2"/>
  <c r="AO155" i="2" s="1"/>
  <c r="AX155" i="2"/>
  <c r="AW155" i="2"/>
  <c r="AH156" i="2"/>
  <c r="AN156" i="2" s="1"/>
  <c r="AI156" i="2"/>
  <c r="AO156" i="2" s="1"/>
  <c r="AX156" i="2"/>
  <c r="AW156" i="2"/>
  <c r="AH157" i="2"/>
  <c r="AN157" i="2" s="1"/>
  <c r="AI157" i="2"/>
  <c r="AO157" i="2" s="1"/>
  <c r="AX157" i="2"/>
  <c r="AW157" i="2"/>
  <c r="AH158" i="2"/>
  <c r="AN158" i="2" s="1"/>
  <c r="AI158" i="2"/>
  <c r="AO158" i="2" s="1"/>
  <c r="AW158" i="2"/>
  <c r="AH159" i="2"/>
  <c r="AN159" i="2" s="1"/>
  <c r="AI159" i="2"/>
  <c r="AO159" i="2" s="1"/>
  <c r="AX159" i="2"/>
  <c r="AW159" i="2"/>
  <c r="AH160" i="2"/>
  <c r="AN160" i="2" s="1"/>
  <c r="AX160" i="2"/>
  <c r="AW160" i="2"/>
  <c r="AH161" i="2"/>
  <c r="AN161" i="2" s="1"/>
  <c r="AI161" i="2"/>
  <c r="AO161" i="2" s="1"/>
  <c r="AX161" i="2"/>
  <c r="AW161" i="2"/>
  <c r="AH162" i="2"/>
  <c r="AN162" i="2" s="1"/>
  <c r="AI162" i="2"/>
  <c r="AO162" i="2" s="1"/>
  <c r="AW162" i="2"/>
  <c r="AH163" i="2"/>
  <c r="AN163" i="2" s="1"/>
  <c r="AI163" i="2"/>
  <c r="AO163" i="2" s="1"/>
  <c r="AX163" i="2"/>
  <c r="AW163" i="2"/>
  <c r="AH164" i="2"/>
  <c r="AN164" i="2" s="1"/>
  <c r="AX164" i="2"/>
  <c r="AW164" i="2"/>
  <c r="AH165" i="2"/>
  <c r="AN165" i="2" s="1"/>
  <c r="AI165" i="2"/>
  <c r="AO165" i="2" s="1"/>
  <c r="AX165" i="2"/>
  <c r="AW165" i="2"/>
  <c r="AH166" i="2"/>
  <c r="AN166" i="2" s="1"/>
  <c r="AI166" i="2"/>
  <c r="AO166" i="2" s="1"/>
  <c r="AW166" i="2"/>
  <c r="AH167" i="2"/>
  <c r="AN167" i="2" s="1"/>
  <c r="AI167" i="2"/>
  <c r="AO167" i="2" s="1"/>
  <c r="AX167" i="2"/>
  <c r="AW167" i="2"/>
  <c r="AH168" i="2"/>
  <c r="AN168" i="2" s="1"/>
  <c r="AX168" i="2"/>
  <c r="AW168" i="2"/>
  <c r="AH169" i="2"/>
  <c r="AN169" i="2" s="1"/>
  <c r="AX169" i="2"/>
  <c r="AW169" i="2"/>
  <c r="AH170" i="2"/>
  <c r="AN170" i="2" s="1"/>
  <c r="AX170" i="2"/>
  <c r="AW170" i="2"/>
  <c r="AH171" i="2"/>
  <c r="AN171" i="2" s="1"/>
  <c r="AX171" i="2"/>
  <c r="AW171" i="2"/>
  <c r="AH172" i="2"/>
  <c r="AN172" i="2" s="1"/>
  <c r="AX172" i="2"/>
  <c r="AW172" i="2"/>
  <c r="AH173" i="2"/>
  <c r="AN173" i="2" s="1"/>
  <c r="AX173" i="2"/>
  <c r="AW173" i="2"/>
  <c r="AH174" i="2"/>
  <c r="AN174" i="2" s="1"/>
  <c r="AX174" i="2"/>
  <c r="AW174" i="2"/>
  <c r="AH175" i="2"/>
  <c r="AN175" i="2" s="1"/>
  <c r="AX175" i="2"/>
  <c r="AW175" i="2"/>
  <c r="AH176" i="2"/>
  <c r="AN176" i="2" s="1"/>
  <c r="AX176" i="2"/>
  <c r="AW176" i="2"/>
  <c r="AH177" i="2"/>
  <c r="AN177" i="2" s="1"/>
  <c r="AX177" i="2"/>
  <c r="AW177" i="2"/>
  <c r="AH178" i="2"/>
  <c r="AN178" i="2" s="1"/>
  <c r="AX178" i="2"/>
  <c r="AW178" i="2"/>
  <c r="AH179" i="2"/>
  <c r="AN179" i="2" s="1"/>
  <c r="AX179" i="2"/>
  <c r="AW179" i="2"/>
  <c r="AH180" i="2"/>
  <c r="AN180" i="2" s="1"/>
  <c r="AX180" i="2"/>
  <c r="AW180" i="2"/>
  <c r="AH181" i="2"/>
  <c r="AN181" i="2" s="1"/>
  <c r="AX181" i="2"/>
  <c r="AW181" i="2"/>
  <c r="AW182" i="2"/>
  <c r="BL182" i="2"/>
  <c r="BN184" i="2"/>
  <c r="AX185" i="2"/>
  <c r="BM185" i="2"/>
  <c r="AW186" i="2"/>
  <c r="BL186" i="2"/>
  <c r="BN188" i="2"/>
  <c r="AH189" i="2"/>
  <c r="AN189" i="2" s="1"/>
  <c r="AX189" i="2"/>
  <c r="AY200" i="2"/>
  <c r="AH212" i="2"/>
  <c r="AN212" i="2" s="1"/>
  <c r="AH220" i="2"/>
  <c r="AN220" i="2" s="1"/>
  <c r="AI189" i="2"/>
  <c r="AO189" i="2" s="1"/>
  <c r="AH184" i="2"/>
  <c r="AN184" i="2" s="1"/>
  <c r="AW185" i="2"/>
  <c r="BL185" i="2"/>
  <c r="BN187" i="2"/>
  <c r="AX188" i="2"/>
  <c r="AW189" i="2"/>
  <c r="BL189" i="2"/>
  <c r="AH190" i="2"/>
  <c r="AN190" i="2" s="1"/>
  <c r="AW190" i="2"/>
  <c r="AW191" i="2"/>
  <c r="AW192" i="2"/>
  <c r="AW193" i="2"/>
  <c r="AW194" i="2"/>
  <c r="AW195" i="2"/>
  <c r="AW196" i="2"/>
  <c r="AW197" i="2"/>
  <c r="AW198" i="2"/>
  <c r="AW199" i="2"/>
  <c r="AH223" i="2"/>
  <c r="AN223" i="2" s="1"/>
  <c r="AV241" i="2"/>
  <c r="BE241" i="2"/>
  <c r="AV245" i="2"/>
  <c r="BE245" i="2"/>
  <c r="AV254" i="2"/>
  <c r="BE254" i="2"/>
  <c r="AV255" i="2"/>
  <c r="BE255" i="2"/>
  <c r="AV256" i="2"/>
  <c r="BE256" i="2"/>
  <c r="CE221" i="2"/>
  <c r="CE222" i="2"/>
  <c r="CE223" i="2"/>
  <c r="CE224" i="2"/>
  <c r="CE225" i="2"/>
  <c r="CE226" i="2"/>
  <c r="CG228" i="2"/>
  <c r="AJ230" i="2"/>
  <c r="AP230" i="2" s="1"/>
  <c r="B231" i="2"/>
  <c r="CG232" i="2"/>
  <c r="AJ234" i="2"/>
  <c r="AP234" i="2" s="1"/>
  <c r="B235" i="2"/>
  <c r="AH236" i="2"/>
  <c r="AN236" i="2" s="1"/>
  <c r="CG236" i="2"/>
  <c r="AH239" i="2"/>
  <c r="AN239" i="2" s="1"/>
  <c r="AV240" i="2"/>
  <c r="BE240" i="2"/>
  <c r="AV244" i="2"/>
  <c r="BE244" i="2"/>
  <c r="AV259" i="2"/>
  <c r="BE259" i="2"/>
  <c r="AV260" i="2"/>
  <c r="BE260" i="2"/>
  <c r="B201" i="2"/>
  <c r="BL201" i="2"/>
  <c r="B202" i="2"/>
  <c r="BL202" i="2"/>
  <c r="B203" i="2"/>
  <c r="BL203" i="2"/>
  <c r="B204" i="2"/>
  <c r="BL204" i="2"/>
  <c r="B205" i="2"/>
  <c r="BL205" i="2"/>
  <c r="B206" i="2"/>
  <c r="BL206" i="2"/>
  <c r="B207" i="2"/>
  <c r="BL207" i="2"/>
  <c r="B208" i="2"/>
  <c r="BL208" i="2"/>
  <c r="B209" i="2"/>
  <c r="BL209" i="2"/>
  <c r="B210" i="2"/>
  <c r="BL210" i="2"/>
  <c r="B211" i="2"/>
  <c r="BL211" i="2"/>
  <c r="B212" i="2"/>
  <c r="BL212" i="2"/>
  <c r="B213" i="2"/>
  <c r="BL213" i="2"/>
  <c r="B214" i="2"/>
  <c r="BL214" i="2"/>
  <c r="B215" i="2"/>
  <c r="BL215" i="2"/>
  <c r="B216" i="2"/>
  <c r="BL216" i="2"/>
  <c r="B217" i="2"/>
  <c r="BL217" i="2"/>
  <c r="B218" i="2"/>
  <c r="BL218" i="2"/>
  <c r="B219" i="2"/>
  <c r="BL219" i="2"/>
  <c r="B220" i="2"/>
  <c r="BL220" i="2"/>
  <c r="B221" i="2"/>
  <c r="BL221" i="2"/>
  <c r="B222" i="2"/>
  <c r="BL222" i="2"/>
  <c r="B223" i="2"/>
  <c r="BL223" i="2"/>
  <c r="B224" i="2"/>
  <c r="BL224" i="2"/>
  <c r="B225" i="2"/>
  <c r="BL225" i="2"/>
  <c r="B226" i="2"/>
  <c r="BL226" i="2"/>
  <c r="B227" i="2"/>
  <c r="BL227" i="2"/>
  <c r="B228" i="2"/>
  <c r="AH229" i="2"/>
  <c r="AN229" i="2" s="1"/>
  <c r="CG229" i="2"/>
  <c r="BE231" i="2"/>
  <c r="AH233" i="2"/>
  <c r="AN233" i="2" s="1"/>
  <c r="CG233" i="2"/>
  <c r="BE235" i="2"/>
  <c r="AH237" i="2"/>
  <c r="AN237" i="2" s="1"/>
  <c r="AV239" i="2"/>
  <c r="BE239" i="2"/>
  <c r="AV243" i="2"/>
  <c r="BE243" i="2"/>
  <c r="AV247" i="2"/>
  <c r="BE247" i="2"/>
  <c r="AV248" i="2"/>
  <c r="BE248" i="2"/>
  <c r="AV249" i="2"/>
  <c r="BE249" i="2"/>
  <c r="AV250" i="2"/>
  <c r="BE250" i="2"/>
  <c r="AV251" i="2"/>
  <c r="BE251" i="2"/>
  <c r="AV252" i="2"/>
  <c r="BE252" i="2"/>
  <c r="AJ201" i="2"/>
  <c r="AP201" i="2" s="1"/>
  <c r="AJ202" i="2"/>
  <c r="AP202" i="2" s="1"/>
  <c r="AJ203" i="2"/>
  <c r="AP203" i="2" s="1"/>
  <c r="AJ204" i="2"/>
  <c r="AP204" i="2" s="1"/>
  <c r="AJ205" i="2"/>
  <c r="AP205" i="2" s="1"/>
  <c r="AJ206" i="2"/>
  <c r="AP206" i="2" s="1"/>
  <c r="AJ207" i="2"/>
  <c r="AP207" i="2" s="1"/>
  <c r="AJ208" i="2"/>
  <c r="AP208" i="2" s="1"/>
  <c r="AJ209" i="2"/>
  <c r="AP209" i="2" s="1"/>
  <c r="AJ210" i="2"/>
  <c r="AP210" i="2" s="1"/>
  <c r="AJ211" i="2"/>
  <c r="AP211" i="2" s="1"/>
  <c r="AJ212" i="2"/>
  <c r="AP212" i="2" s="1"/>
  <c r="AJ213" i="2"/>
  <c r="AP213" i="2" s="1"/>
  <c r="AJ214" i="2"/>
  <c r="AP214" i="2" s="1"/>
  <c r="AJ215" i="2"/>
  <c r="AP215" i="2" s="1"/>
  <c r="AJ216" i="2"/>
  <c r="AP216" i="2" s="1"/>
  <c r="AJ217" i="2"/>
  <c r="AP217" i="2" s="1"/>
  <c r="AJ218" i="2"/>
  <c r="AP218" i="2" s="1"/>
  <c r="AJ219" i="2"/>
  <c r="AP219" i="2" s="1"/>
  <c r="AJ220" i="2"/>
  <c r="AP220" i="2" s="1"/>
  <c r="AJ221" i="2"/>
  <c r="AP221" i="2" s="1"/>
  <c r="AJ222" i="2"/>
  <c r="AP222" i="2" s="1"/>
  <c r="AJ223" i="2"/>
  <c r="AP223" i="2" s="1"/>
  <c r="AJ224" i="2"/>
  <c r="AP224" i="2" s="1"/>
  <c r="BE228" i="2"/>
  <c r="B229" i="2"/>
  <c r="AV232" i="2"/>
  <c r="BE232" i="2"/>
  <c r="B233" i="2"/>
  <c r="AV236" i="2"/>
  <c r="BE236" i="2"/>
  <c r="B237" i="2"/>
  <c r="BE238" i="2"/>
  <c r="AX243" i="2"/>
  <c r="AV242" i="2"/>
  <c r="BE242" i="2"/>
  <c r="AV246" i="2"/>
  <c r="BE246" i="2"/>
  <c r="AV253" i="2"/>
  <c r="BE253" i="2"/>
  <c r="AV257" i="2"/>
  <c r="BE257" i="2"/>
  <c r="AV258" i="2"/>
  <c r="BE258" i="2"/>
  <c r="AV269" i="2"/>
  <c r="BE269" i="2"/>
  <c r="CG224" i="2"/>
  <c r="CG226" i="2"/>
  <c r="CG227" i="2"/>
  <c r="BE229" i="2"/>
  <c r="AH231" i="2"/>
  <c r="AN231" i="2" s="1"/>
  <c r="CG231" i="2"/>
  <c r="AJ233" i="2"/>
  <c r="AP233" i="2" s="1"/>
  <c r="AH235" i="2"/>
  <c r="AN235" i="2" s="1"/>
  <c r="CG235" i="2"/>
  <c r="AJ237" i="2"/>
  <c r="AP237" i="2" s="1"/>
  <c r="CG237" i="2"/>
  <c r="AH240" i="2"/>
  <c r="AN240" i="2" s="1"/>
  <c r="CG247" i="2"/>
  <c r="CG248" i="2"/>
  <c r="CG249" i="2"/>
  <c r="CG250" i="2"/>
  <c r="CG251" i="2"/>
  <c r="CG252" i="2"/>
  <c r="CG253" i="2"/>
  <c r="CG262" i="2"/>
  <c r="CG263" i="2"/>
  <c r="CG264" i="2"/>
  <c r="CG265" i="2"/>
  <c r="CG266" i="2"/>
  <c r="CG267" i="2"/>
  <c r="CG268" i="2"/>
  <c r="AY269" i="2"/>
  <c r="CE272" i="2"/>
  <c r="AI201" i="2"/>
  <c r="AO201" i="2" s="1"/>
  <c r="AX201" i="2"/>
  <c r="AW201" i="2"/>
  <c r="AH202" i="2"/>
  <c r="AN202" i="2" s="1"/>
  <c r="AI202" i="2"/>
  <c r="AO202" i="2" s="1"/>
  <c r="AX202" i="2"/>
  <c r="AW202" i="2"/>
  <c r="AI203" i="2"/>
  <c r="AO203" i="2" s="1"/>
  <c r="AX203" i="2"/>
  <c r="AW203" i="2"/>
  <c r="AH204" i="2"/>
  <c r="AN204" i="2" s="1"/>
  <c r="AI204" i="2"/>
  <c r="AO204" i="2" s="1"/>
  <c r="AX204" i="2"/>
  <c r="AW204" i="2"/>
  <c r="AH205" i="2"/>
  <c r="AN205" i="2" s="1"/>
  <c r="AI205" i="2"/>
  <c r="AO205" i="2" s="1"/>
  <c r="AX205" i="2"/>
  <c r="AW205" i="2"/>
  <c r="AH206" i="2"/>
  <c r="AN206" i="2" s="1"/>
  <c r="AI206" i="2"/>
  <c r="AO206" i="2" s="1"/>
  <c r="AX206" i="2"/>
  <c r="AW206" i="2"/>
  <c r="AI207" i="2"/>
  <c r="AO207" i="2" s="1"/>
  <c r="AH207" i="2"/>
  <c r="AN207" i="2" s="1"/>
  <c r="AX207" i="2"/>
  <c r="AW207" i="2"/>
  <c r="AH208" i="2"/>
  <c r="AN208" i="2" s="1"/>
  <c r="AI208" i="2"/>
  <c r="AO208" i="2" s="1"/>
  <c r="AX208" i="2"/>
  <c r="AW208" i="2"/>
  <c r="AI209" i="2"/>
  <c r="AO209" i="2" s="1"/>
  <c r="AH209" i="2"/>
  <c r="AN209" i="2" s="1"/>
  <c r="AX209" i="2"/>
  <c r="AW209" i="2"/>
  <c r="AH210" i="2"/>
  <c r="AN210" i="2" s="1"/>
  <c r="AI210" i="2"/>
  <c r="AO210" i="2" s="1"/>
  <c r="AX210" i="2"/>
  <c r="AW210" i="2"/>
  <c r="AH211" i="2"/>
  <c r="AN211" i="2" s="1"/>
  <c r="AI211" i="2"/>
  <c r="AO211" i="2" s="1"/>
  <c r="AX211" i="2"/>
  <c r="AW211" i="2"/>
  <c r="AI212" i="2"/>
  <c r="AO212" i="2" s="1"/>
  <c r="AX212" i="2"/>
  <c r="AW212" i="2"/>
  <c r="AH213" i="2"/>
  <c r="AN213" i="2" s="1"/>
  <c r="AI213" i="2"/>
  <c r="AO213" i="2" s="1"/>
  <c r="AX213" i="2"/>
  <c r="AW213" i="2"/>
  <c r="AH214" i="2"/>
  <c r="AN214" i="2" s="1"/>
  <c r="AI214" i="2"/>
  <c r="AO214" i="2" s="1"/>
  <c r="AX214" i="2"/>
  <c r="AW214" i="2"/>
  <c r="AH215" i="2"/>
  <c r="AN215" i="2" s="1"/>
  <c r="AI215" i="2"/>
  <c r="AO215" i="2" s="1"/>
  <c r="AX215" i="2"/>
  <c r="AW215" i="2"/>
  <c r="AH216" i="2"/>
  <c r="AN216" i="2" s="1"/>
  <c r="AI216" i="2"/>
  <c r="AO216" i="2" s="1"/>
  <c r="AX216" i="2"/>
  <c r="AW216" i="2"/>
  <c r="AH217" i="2"/>
  <c r="AN217" i="2" s="1"/>
  <c r="AI217" i="2"/>
  <c r="AO217" i="2" s="1"/>
  <c r="AX217" i="2"/>
  <c r="AW217" i="2"/>
  <c r="AH218" i="2"/>
  <c r="AN218" i="2" s="1"/>
  <c r="AI218" i="2"/>
  <c r="AO218" i="2" s="1"/>
  <c r="AX218" i="2"/>
  <c r="AW218" i="2"/>
  <c r="AH219" i="2"/>
  <c r="AN219" i="2" s="1"/>
  <c r="AI219" i="2"/>
  <c r="AO219" i="2" s="1"/>
  <c r="AX219" i="2"/>
  <c r="AW219" i="2"/>
  <c r="AI220" i="2"/>
  <c r="AO220" i="2" s="1"/>
  <c r="AX220" i="2"/>
  <c r="AW220" i="2"/>
  <c r="AH221" i="2"/>
  <c r="AN221" i="2" s="1"/>
  <c r="AI221" i="2"/>
  <c r="AO221" i="2" s="1"/>
  <c r="AX221" i="2"/>
  <c r="AW221" i="2"/>
  <c r="AH222" i="2"/>
  <c r="AN222" i="2" s="1"/>
  <c r="AI222" i="2"/>
  <c r="AO222" i="2" s="1"/>
  <c r="AX222" i="2"/>
  <c r="AW222" i="2"/>
  <c r="AI223" i="2"/>
  <c r="AO223" i="2" s="1"/>
  <c r="AX223" i="2"/>
  <c r="AW223" i="2"/>
  <c r="AH224" i="2"/>
  <c r="AN224" i="2" s="1"/>
  <c r="AI224" i="2"/>
  <c r="AO224" i="2" s="1"/>
  <c r="AX224" i="2"/>
  <c r="AW224" i="2"/>
  <c r="AI225" i="2"/>
  <c r="AO225" i="2" s="1"/>
  <c r="AX225" i="2"/>
  <c r="AW225" i="2"/>
  <c r="AH226" i="2"/>
  <c r="AN226" i="2" s="1"/>
  <c r="AI226" i="2"/>
  <c r="AO226" i="2" s="1"/>
  <c r="AX226" i="2"/>
  <c r="AW226" i="2"/>
  <c r="AI227" i="2"/>
  <c r="AO227" i="2" s="1"/>
  <c r="AX227" i="2"/>
  <c r="AW227" i="2"/>
  <c r="AH228" i="2"/>
  <c r="AN228" i="2" s="1"/>
  <c r="AI228" i="2"/>
  <c r="AO228" i="2" s="1"/>
  <c r="AX228" i="2"/>
  <c r="AW228" i="2"/>
  <c r="AI229" i="2"/>
  <c r="AO229" i="2" s="1"/>
  <c r="AX229" i="2"/>
  <c r="AW229" i="2"/>
  <c r="AH230" i="2"/>
  <c r="AN230" i="2" s="1"/>
  <c r="AX230" i="2"/>
  <c r="AW230" i="2"/>
  <c r="AI231" i="2"/>
  <c r="AO231" i="2" s="1"/>
  <c r="AX231" i="2"/>
  <c r="AW231" i="2"/>
  <c r="AH232" i="2"/>
  <c r="AN232" i="2" s="1"/>
  <c r="AI232" i="2"/>
  <c r="AO232" i="2" s="1"/>
  <c r="AX232" i="2"/>
  <c r="AW232" i="2"/>
  <c r="AI233" i="2"/>
  <c r="AO233" i="2" s="1"/>
  <c r="AX233" i="2"/>
  <c r="AW233" i="2"/>
  <c r="AH234" i="2"/>
  <c r="AN234" i="2" s="1"/>
  <c r="AX234" i="2"/>
  <c r="AW234" i="2"/>
  <c r="AI235" i="2"/>
  <c r="AO235" i="2" s="1"/>
  <c r="AX235" i="2"/>
  <c r="AW235" i="2"/>
  <c r="AI236" i="2"/>
  <c r="AO236" i="2" s="1"/>
  <c r="AX236" i="2"/>
  <c r="AW236" i="2"/>
  <c r="AI237" i="2"/>
  <c r="AO237" i="2" s="1"/>
  <c r="AX237" i="2"/>
  <c r="AW237" i="2"/>
  <c r="AH238" i="2"/>
  <c r="AN238" i="2" s="1"/>
  <c r="AI238" i="2"/>
  <c r="AO238" i="2" s="1"/>
  <c r="AX238" i="2"/>
  <c r="AW238" i="2"/>
  <c r="AI239" i="2"/>
  <c r="AO239" i="2" s="1"/>
  <c r="AX239" i="2"/>
  <c r="AW239" i="2"/>
  <c r="AI240" i="2"/>
  <c r="AO240" i="2" s="1"/>
  <c r="AX240" i="2"/>
  <c r="AW240" i="2"/>
  <c r="AH241" i="2"/>
  <c r="AN241" i="2" s="1"/>
  <c r="AI241" i="2"/>
  <c r="AO241" i="2" s="1"/>
  <c r="AX241" i="2"/>
  <c r="AW241" i="2"/>
  <c r="AH242" i="2"/>
  <c r="AN242" i="2" s="1"/>
  <c r="AI242" i="2"/>
  <c r="AO242" i="2" s="1"/>
  <c r="AX242" i="2"/>
  <c r="AW242" i="2"/>
  <c r="AH243" i="2"/>
  <c r="AN243" i="2" s="1"/>
  <c r="AI243" i="2"/>
  <c r="AO243" i="2" s="1"/>
  <c r="AW243" i="2"/>
  <c r="AH244" i="2"/>
  <c r="AN244" i="2" s="1"/>
  <c r="AI244" i="2"/>
  <c r="AO244" i="2" s="1"/>
  <c r="AX244" i="2"/>
  <c r="AW244" i="2"/>
  <c r="AH245" i="2"/>
  <c r="AN245" i="2" s="1"/>
  <c r="AI245" i="2"/>
  <c r="AO245" i="2" s="1"/>
  <c r="AX245" i="2"/>
  <c r="AW245" i="2"/>
  <c r="AH246" i="2"/>
  <c r="AN246" i="2" s="1"/>
  <c r="AI246" i="2"/>
  <c r="AO246" i="2" s="1"/>
  <c r="AX246" i="2"/>
  <c r="AW246" i="2"/>
  <c r="AH247" i="2"/>
  <c r="AN247" i="2" s="1"/>
  <c r="AI247" i="2"/>
  <c r="AO247" i="2" s="1"/>
  <c r="AX247" i="2"/>
  <c r="AW247" i="2"/>
  <c r="AH248" i="2"/>
  <c r="AN248" i="2" s="1"/>
  <c r="AI248" i="2"/>
  <c r="AO248" i="2" s="1"/>
  <c r="AX248" i="2"/>
  <c r="AW248" i="2"/>
  <c r="AH249" i="2"/>
  <c r="AN249" i="2" s="1"/>
  <c r="AI249" i="2"/>
  <c r="AO249" i="2" s="1"/>
  <c r="AX249" i="2"/>
  <c r="AW249" i="2"/>
  <c r="AH250" i="2"/>
  <c r="AN250" i="2" s="1"/>
  <c r="AI250" i="2"/>
  <c r="AO250" i="2" s="1"/>
  <c r="AX250" i="2"/>
  <c r="AW250" i="2"/>
  <c r="AH251" i="2"/>
  <c r="AN251" i="2" s="1"/>
  <c r="AI251" i="2"/>
  <c r="AO251" i="2" s="1"/>
  <c r="AX251" i="2"/>
  <c r="AW251" i="2"/>
  <c r="AH252" i="2"/>
  <c r="AN252" i="2" s="1"/>
  <c r="AI252" i="2"/>
  <c r="AO252" i="2" s="1"/>
  <c r="AX252" i="2"/>
  <c r="AW252" i="2"/>
  <c r="AH253" i="2"/>
  <c r="AN253" i="2" s="1"/>
  <c r="AI253" i="2"/>
  <c r="AO253" i="2" s="1"/>
  <c r="AX253" i="2"/>
  <c r="AW253" i="2"/>
  <c r="AH254" i="2"/>
  <c r="AN254" i="2" s="1"/>
  <c r="AI254" i="2"/>
  <c r="AO254" i="2" s="1"/>
  <c r="AX254" i="2"/>
  <c r="AW254" i="2"/>
  <c r="AH255" i="2"/>
  <c r="AN255" i="2" s="1"/>
  <c r="AI255" i="2"/>
  <c r="AO255" i="2" s="1"/>
  <c r="AX255" i="2"/>
  <c r="AW255" i="2"/>
  <c r="AH256" i="2"/>
  <c r="AN256" i="2" s="1"/>
  <c r="AI256" i="2"/>
  <c r="AO256" i="2" s="1"/>
  <c r="AX256" i="2"/>
  <c r="AH257" i="2"/>
  <c r="AN257" i="2" s="1"/>
  <c r="AX257" i="2"/>
  <c r="AH258" i="2"/>
  <c r="AN258" i="2" s="1"/>
  <c r="AI258" i="2"/>
  <c r="AO258" i="2" s="1"/>
  <c r="AX258" i="2"/>
  <c r="AW258" i="2"/>
  <c r="AH259" i="2"/>
  <c r="AN259" i="2" s="1"/>
  <c r="BM259" i="2"/>
  <c r="CE267" i="2"/>
  <c r="AH272" i="2"/>
  <c r="AN272" i="2" s="1"/>
  <c r="AH280" i="2"/>
  <c r="AN280" i="2" s="1"/>
  <c r="BL258" i="2"/>
  <c r="AJ261" i="2"/>
  <c r="AP261" i="2" s="1"/>
  <c r="AX261" i="2"/>
  <c r="B262" i="2"/>
  <c r="BL262" i="2"/>
  <c r="B263" i="2"/>
  <c r="BL263" i="2"/>
  <c r="B264" i="2"/>
  <c r="BL264" i="2"/>
  <c r="B265" i="2"/>
  <c r="BL265" i="2"/>
  <c r="B266" i="2"/>
  <c r="BL266" i="2"/>
  <c r="B267" i="2"/>
  <c r="BL267" i="2"/>
  <c r="B268" i="2"/>
  <c r="BL268" i="2"/>
  <c r="B269" i="2"/>
  <c r="CG269" i="2"/>
  <c r="AV283" i="2"/>
  <c r="BE283" i="2"/>
  <c r="AI257" i="2"/>
  <c r="AI260" i="2"/>
  <c r="AO260" i="2" s="1"/>
  <c r="AJ262" i="2"/>
  <c r="AP262" i="2" s="1"/>
  <c r="AJ263" i="2"/>
  <c r="AP263" i="2" s="1"/>
  <c r="AJ264" i="2"/>
  <c r="AP264" i="2" s="1"/>
  <c r="AJ265" i="2"/>
  <c r="AP265" i="2" s="1"/>
  <c r="AJ266" i="2"/>
  <c r="AP266" i="2" s="1"/>
  <c r="AJ267" i="2"/>
  <c r="AP267" i="2" s="1"/>
  <c r="AJ268" i="2"/>
  <c r="AP268" i="2" s="1"/>
  <c r="AY270" i="2"/>
  <c r="CE270" i="2"/>
  <c r="AY271" i="2"/>
  <c r="CE271" i="2"/>
  <c r="AH282" i="2"/>
  <c r="AN282" i="2" s="1"/>
  <c r="AV293" i="2"/>
  <c r="BE293" i="2"/>
  <c r="AV294" i="2"/>
  <c r="BE294" i="2"/>
  <c r="CG276" i="2"/>
  <c r="CG277" i="2"/>
  <c r="CG278" i="2"/>
  <c r="CG279" i="2"/>
  <c r="CG280" i="2"/>
  <c r="CG281" i="2"/>
  <c r="CG282" i="2"/>
  <c r="AJ284" i="2"/>
  <c r="AP284" i="2" s="1"/>
  <c r="B285" i="2"/>
  <c r="AV288" i="2"/>
  <c r="BE288" i="2"/>
  <c r="AV289" i="2"/>
  <c r="BE289" i="2"/>
  <c r="AV290" i="2"/>
  <c r="BE290" i="2"/>
  <c r="AV292" i="2"/>
  <c r="BE292" i="2"/>
  <c r="AV297" i="2"/>
  <c r="BE297" i="2"/>
  <c r="D303" i="2"/>
  <c r="BK303" i="2"/>
  <c r="BT303" i="2"/>
  <c r="BZ303" i="2" s="1"/>
  <c r="CE276" i="2"/>
  <c r="CE277" i="2"/>
  <c r="CE278" i="2"/>
  <c r="CE279" i="2"/>
  <c r="CE280" i="2"/>
  <c r="CE281" i="2"/>
  <c r="CE282" i="2"/>
  <c r="CG283" i="2"/>
  <c r="BE285" i="2"/>
  <c r="B286" i="2"/>
  <c r="C286" i="2"/>
  <c r="CG286" i="2"/>
  <c r="AV287" i="2"/>
  <c r="BE287" i="2"/>
  <c r="AV291" i="2"/>
  <c r="BE291" i="2"/>
  <c r="AV296" i="2"/>
  <c r="BE296" i="2"/>
  <c r="AV298" i="2"/>
  <c r="BE298" i="2"/>
  <c r="AV299" i="2"/>
  <c r="BE299" i="2"/>
  <c r="AH262" i="2"/>
  <c r="AN262" i="2" s="1"/>
  <c r="AI262" i="2"/>
  <c r="AO262" i="2" s="1"/>
  <c r="AX262" i="2"/>
  <c r="AW262" i="2"/>
  <c r="AH263" i="2"/>
  <c r="AN263" i="2" s="1"/>
  <c r="AI263" i="2"/>
  <c r="AO263" i="2" s="1"/>
  <c r="AX263" i="2"/>
  <c r="AW263" i="2"/>
  <c r="AH264" i="2"/>
  <c r="AN264" i="2" s="1"/>
  <c r="AI264" i="2"/>
  <c r="AO264" i="2" s="1"/>
  <c r="AX264" i="2"/>
  <c r="AW264" i="2"/>
  <c r="AH265" i="2"/>
  <c r="AN265" i="2" s="1"/>
  <c r="AI265" i="2"/>
  <c r="AO265" i="2" s="1"/>
  <c r="AX265" i="2"/>
  <c r="AW265" i="2"/>
  <c r="AH266" i="2"/>
  <c r="AN266" i="2" s="1"/>
  <c r="AI266" i="2"/>
  <c r="AO266" i="2" s="1"/>
  <c r="AX266" i="2"/>
  <c r="AW266" i="2"/>
  <c r="AH267" i="2"/>
  <c r="AN267" i="2" s="1"/>
  <c r="AI267" i="2"/>
  <c r="AO267" i="2" s="1"/>
  <c r="AX267" i="2"/>
  <c r="AW267" i="2"/>
  <c r="AH268" i="2"/>
  <c r="AN268" i="2" s="1"/>
  <c r="AI268" i="2"/>
  <c r="AO268" i="2" s="1"/>
  <c r="AX268" i="2"/>
  <c r="AW268" i="2"/>
  <c r="AH269" i="2"/>
  <c r="AN269" i="2" s="1"/>
  <c r="AI269" i="2"/>
  <c r="AO269" i="2" s="1"/>
  <c r="AX269" i="2"/>
  <c r="AW269" i="2"/>
  <c r="BM269" i="2"/>
  <c r="B270" i="2"/>
  <c r="BL270" i="2"/>
  <c r="B271" i="2"/>
  <c r="BL271" i="2"/>
  <c r="B272" i="2"/>
  <c r="BL272" i="2"/>
  <c r="B273" i="2"/>
  <c r="BL273" i="2"/>
  <c r="B274" i="2"/>
  <c r="BL274" i="2"/>
  <c r="B275" i="2"/>
  <c r="BL275" i="2"/>
  <c r="B276" i="2"/>
  <c r="BL276" i="2"/>
  <c r="B277" i="2"/>
  <c r="BL277" i="2"/>
  <c r="B278" i="2"/>
  <c r="BL278" i="2"/>
  <c r="B279" i="2"/>
  <c r="BL279" i="2"/>
  <c r="B280" i="2"/>
  <c r="BL280" i="2"/>
  <c r="B281" i="2"/>
  <c r="BL281" i="2"/>
  <c r="B282" i="2"/>
  <c r="BL282" i="2"/>
  <c r="B283" i="2"/>
  <c r="CE283" i="2"/>
  <c r="AH284" i="2"/>
  <c r="AN284" i="2" s="1"/>
  <c r="CG284" i="2"/>
  <c r="BE286" i="2"/>
  <c r="AV295" i="2"/>
  <c r="BE295" i="2"/>
  <c r="AV300" i="2"/>
  <c r="BE300" i="2"/>
  <c r="AJ270" i="2"/>
  <c r="AP270" i="2" s="1"/>
  <c r="AJ271" i="2"/>
  <c r="AP271" i="2" s="1"/>
  <c r="AJ272" i="2"/>
  <c r="AP272" i="2" s="1"/>
  <c r="AJ273" i="2"/>
  <c r="AP273" i="2" s="1"/>
  <c r="AJ274" i="2"/>
  <c r="AP274" i="2" s="1"/>
  <c r="AJ275" i="2"/>
  <c r="AP275" i="2" s="1"/>
  <c r="AJ276" i="2"/>
  <c r="AP276" i="2" s="1"/>
  <c r="AJ277" i="2"/>
  <c r="AP277" i="2" s="1"/>
  <c r="AJ278" i="2"/>
  <c r="AP278" i="2" s="1"/>
  <c r="AJ279" i="2"/>
  <c r="AP279" i="2" s="1"/>
  <c r="AJ280" i="2"/>
  <c r="AP280" i="2" s="1"/>
  <c r="AJ281" i="2"/>
  <c r="AP281" i="2" s="1"/>
  <c r="AJ282" i="2"/>
  <c r="AP282" i="2" s="1"/>
  <c r="B284" i="2"/>
  <c r="AH285" i="2"/>
  <c r="AN285" i="2" s="1"/>
  <c r="CG285" i="2"/>
  <c r="AV307" i="2"/>
  <c r="BE307" i="2"/>
  <c r="AV310" i="2"/>
  <c r="BE310" i="2"/>
  <c r="CG287" i="2"/>
  <c r="CG288" i="2"/>
  <c r="CG289" i="2"/>
  <c r="CG290" i="2"/>
  <c r="CG291" i="2"/>
  <c r="CG292" i="2"/>
  <c r="CG293" i="2"/>
  <c r="CG294" i="2"/>
  <c r="CG295" i="2"/>
  <c r="CG296" i="2"/>
  <c r="CG297" i="2"/>
  <c r="CG298" i="2"/>
  <c r="C300" i="2"/>
  <c r="BE301" i="2"/>
  <c r="CG301" i="2"/>
  <c r="BE304" i="2"/>
  <c r="AV309" i="2"/>
  <c r="BE309" i="2"/>
  <c r="AH270" i="2"/>
  <c r="AN270" i="2" s="1"/>
  <c r="AI270" i="2"/>
  <c r="AO270" i="2" s="1"/>
  <c r="AX270" i="2"/>
  <c r="AW270" i="2"/>
  <c r="AH271" i="2"/>
  <c r="AN271" i="2" s="1"/>
  <c r="AI271" i="2"/>
  <c r="AO271" i="2" s="1"/>
  <c r="AX271" i="2"/>
  <c r="AW271" i="2"/>
  <c r="AI272" i="2"/>
  <c r="AO272" i="2" s="1"/>
  <c r="AX272" i="2"/>
  <c r="AW272" i="2"/>
  <c r="AH273" i="2"/>
  <c r="AN273" i="2" s="1"/>
  <c r="AI273" i="2"/>
  <c r="AO273" i="2" s="1"/>
  <c r="AX273" i="2"/>
  <c r="AW273" i="2"/>
  <c r="AH274" i="2"/>
  <c r="AN274" i="2" s="1"/>
  <c r="AI274" i="2"/>
  <c r="AO274" i="2" s="1"/>
  <c r="AX274" i="2"/>
  <c r="AW274" i="2"/>
  <c r="AH275" i="2"/>
  <c r="AN275" i="2" s="1"/>
  <c r="AI275" i="2"/>
  <c r="AO275" i="2" s="1"/>
  <c r="AX275" i="2"/>
  <c r="AW275" i="2"/>
  <c r="AH276" i="2"/>
  <c r="AN276" i="2" s="1"/>
  <c r="AI276" i="2"/>
  <c r="AO276" i="2" s="1"/>
  <c r="AX276" i="2"/>
  <c r="AW276" i="2"/>
  <c r="AH277" i="2"/>
  <c r="AN277" i="2" s="1"/>
  <c r="AI277" i="2"/>
  <c r="AO277" i="2" s="1"/>
  <c r="AX277" i="2"/>
  <c r="AW277" i="2"/>
  <c r="AH278" i="2"/>
  <c r="AN278" i="2" s="1"/>
  <c r="AI278" i="2"/>
  <c r="AO278" i="2" s="1"/>
  <c r="AX278" i="2"/>
  <c r="AW278" i="2"/>
  <c r="AH279" i="2"/>
  <c r="AN279" i="2" s="1"/>
  <c r="AI279" i="2"/>
  <c r="AO279" i="2" s="1"/>
  <c r="AX279" i="2"/>
  <c r="AW279" i="2"/>
  <c r="AI280" i="2"/>
  <c r="AO280" i="2" s="1"/>
  <c r="AX280" i="2"/>
  <c r="AW280" i="2"/>
  <c r="AH281" i="2"/>
  <c r="AN281" i="2" s="1"/>
  <c r="AI281" i="2"/>
  <c r="AO281" i="2" s="1"/>
  <c r="AX281" i="2"/>
  <c r="AW281" i="2"/>
  <c r="AI282" i="2"/>
  <c r="AO282" i="2" s="1"/>
  <c r="AX282" i="2"/>
  <c r="AW282" i="2"/>
  <c r="AH283" i="2"/>
  <c r="AN283" i="2" s="1"/>
  <c r="AI283" i="2"/>
  <c r="AO283" i="2" s="1"/>
  <c r="AX283" i="2"/>
  <c r="AW283" i="2"/>
  <c r="AI284" i="2"/>
  <c r="AO284" i="2" s="1"/>
  <c r="AX284" i="2"/>
  <c r="AW284" i="2"/>
  <c r="AX285" i="2"/>
  <c r="AW285" i="2"/>
  <c r="AH286" i="2"/>
  <c r="AN286" i="2" s="1"/>
  <c r="AI286" i="2"/>
  <c r="AO286" i="2" s="1"/>
  <c r="AX286" i="2"/>
  <c r="AW286" i="2"/>
  <c r="AH287" i="2"/>
  <c r="AN287" i="2" s="1"/>
  <c r="AI287" i="2"/>
  <c r="AO287" i="2" s="1"/>
  <c r="AX287" i="2"/>
  <c r="AW287" i="2"/>
  <c r="AH288" i="2"/>
  <c r="AN288" i="2" s="1"/>
  <c r="AI288" i="2"/>
  <c r="AO288" i="2" s="1"/>
  <c r="AX288" i="2"/>
  <c r="AW288" i="2"/>
  <c r="AH289" i="2"/>
  <c r="AN289" i="2" s="1"/>
  <c r="AI289" i="2"/>
  <c r="AO289" i="2" s="1"/>
  <c r="AX289" i="2"/>
  <c r="AW289" i="2"/>
  <c r="AH290" i="2"/>
  <c r="AN290" i="2" s="1"/>
  <c r="AI290" i="2"/>
  <c r="AO290" i="2" s="1"/>
  <c r="AX290" i="2"/>
  <c r="AW290" i="2"/>
  <c r="AH291" i="2"/>
  <c r="AN291" i="2" s="1"/>
  <c r="AX291" i="2"/>
  <c r="AW291" i="2"/>
  <c r="AH292" i="2"/>
  <c r="AN292" i="2" s="1"/>
  <c r="AI292" i="2"/>
  <c r="AO292" i="2" s="1"/>
  <c r="AX292" i="2"/>
  <c r="AW292" i="2"/>
  <c r="AH293" i="2"/>
  <c r="AN293" i="2" s="1"/>
  <c r="AI293" i="2"/>
  <c r="AO293" i="2" s="1"/>
  <c r="AX293" i="2"/>
  <c r="AW293" i="2"/>
  <c r="AH294" i="2"/>
  <c r="AN294" i="2" s="1"/>
  <c r="AI294" i="2"/>
  <c r="AO294" i="2" s="1"/>
  <c r="AX294" i="2"/>
  <c r="AW294" i="2"/>
  <c r="AH295" i="2"/>
  <c r="AN295" i="2" s="1"/>
  <c r="AX295" i="2"/>
  <c r="AW295" i="2"/>
  <c r="AH296" i="2"/>
  <c r="AN296" i="2" s="1"/>
  <c r="AI296" i="2"/>
  <c r="AO296" i="2" s="1"/>
  <c r="AX296" i="2"/>
  <c r="AW296" i="2"/>
  <c r="BM296" i="2"/>
  <c r="AH297" i="2"/>
  <c r="AN297" i="2" s="1"/>
  <c r="AX297" i="2"/>
  <c r="AW297" i="2"/>
  <c r="BM297" i="2"/>
  <c r="AH298" i="2"/>
  <c r="AN298" i="2" s="1"/>
  <c r="AW298" i="2"/>
  <c r="BM298" i="2"/>
  <c r="C299" i="2"/>
  <c r="BL299" i="2"/>
  <c r="AH302" i="2"/>
  <c r="AN302" i="2" s="1"/>
  <c r="AI315" i="2"/>
  <c r="AO315" i="2" s="1"/>
  <c r="AV308" i="2"/>
  <c r="BE308" i="2"/>
  <c r="AV313" i="2"/>
  <c r="BE313" i="2"/>
  <c r="AX302" i="2"/>
  <c r="AX307" i="2"/>
  <c r="AI309" i="2"/>
  <c r="AO309" i="2" s="1"/>
  <c r="AX317" i="2"/>
  <c r="AV306" i="2"/>
  <c r="BE306" i="2"/>
  <c r="AV311" i="2"/>
  <c r="BE311" i="2"/>
  <c r="AV312" i="2"/>
  <c r="BE312" i="2"/>
  <c r="BL296" i="2"/>
  <c r="BL297" i="2"/>
  <c r="BL298" i="2"/>
  <c r="BN299" i="2"/>
  <c r="BL300" i="2"/>
  <c r="B301" i="2"/>
  <c r="BE302" i="2"/>
  <c r="CG302" i="2"/>
  <c r="AV303" i="2"/>
  <c r="BL304" i="2"/>
  <c r="AJ305" i="2"/>
  <c r="AP305" i="2" s="1"/>
  <c r="AX312" i="2"/>
  <c r="BE323" i="2"/>
  <c r="AV323" i="2"/>
  <c r="BE327" i="2"/>
  <c r="AV327" i="2"/>
  <c r="CE315" i="2"/>
  <c r="CE316" i="2"/>
  <c r="CE317" i="2"/>
  <c r="CG318" i="2"/>
  <c r="BE322" i="2"/>
  <c r="AV322" i="2"/>
  <c r="BE324" i="2"/>
  <c r="AV324" i="2"/>
  <c r="BE325" i="2"/>
  <c r="AV325" i="2"/>
  <c r="AV331" i="2"/>
  <c r="BE331" i="2"/>
  <c r="AH301" i="2"/>
  <c r="AN301" i="2" s="1"/>
  <c r="AX301" i="2"/>
  <c r="AW301" i="2"/>
  <c r="BM301" i="2"/>
  <c r="AW302" i="2"/>
  <c r="BM302" i="2"/>
  <c r="AH303" i="2"/>
  <c r="AN303" i="2" s="1"/>
  <c r="AX303" i="2"/>
  <c r="AW303" i="2"/>
  <c r="BM303" i="2"/>
  <c r="AH304" i="2"/>
  <c r="AN304" i="2" s="1"/>
  <c r="AX304" i="2"/>
  <c r="AW304" i="2"/>
  <c r="BM304" i="2"/>
  <c r="AH305" i="2"/>
  <c r="AN305" i="2" s="1"/>
  <c r="AX305" i="2"/>
  <c r="AH306" i="2"/>
  <c r="AN306" i="2" s="1"/>
  <c r="AX306" i="2"/>
  <c r="AW306" i="2"/>
  <c r="AH307" i="2"/>
  <c r="AN307" i="2" s="1"/>
  <c r="BM307" i="2"/>
  <c r="AX308" i="2"/>
  <c r="AH309" i="2"/>
  <c r="AN309" i="2" s="1"/>
  <c r="AX309" i="2"/>
  <c r="AW309" i="2"/>
  <c r="AI310" i="2"/>
  <c r="AO310" i="2" s="1"/>
  <c r="AH310" i="2"/>
  <c r="AN310" i="2" s="1"/>
  <c r="AX310" i="2"/>
  <c r="AW310" i="2"/>
  <c r="AH311" i="2"/>
  <c r="AN311" i="2" s="1"/>
  <c r="AI311" i="2"/>
  <c r="AO311" i="2" s="1"/>
  <c r="AX311" i="2"/>
  <c r="AW311" i="2"/>
  <c r="AI312" i="2"/>
  <c r="AO312" i="2" s="1"/>
  <c r="AH312" i="2"/>
  <c r="AN312" i="2" s="1"/>
  <c r="AW312" i="2"/>
  <c r="C313" i="2"/>
  <c r="AH313" i="2"/>
  <c r="AN313" i="2" s="1"/>
  <c r="AI313" i="2"/>
  <c r="AO313" i="2" s="1"/>
  <c r="AX313" i="2"/>
  <c r="AW313" i="2"/>
  <c r="BM313" i="2"/>
  <c r="B314" i="2"/>
  <c r="BL314" i="2"/>
  <c r="B315" i="2"/>
  <c r="BL315" i="2"/>
  <c r="B316" i="2"/>
  <c r="BL316" i="2"/>
  <c r="B317" i="2"/>
  <c r="BL317" i="2"/>
  <c r="B318" i="2"/>
  <c r="CE318" i="2"/>
  <c r="AH320" i="2"/>
  <c r="AN320" i="2" s="1"/>
  <c r="BL307" i="2"/>
  <c r="AH308" i="2"/>
  <c r="AN308" i="2" s="1"/>
  <c r="BL308" i="2"/>
  <c r="AJ314" i="2"/>
  <c r="AP314" i="2" s="1"/>
  <c r="AJ315" i="2"/>
  <c r="AP315" i="2" s="1"/>
  <c r="AJ316" i="2"/>
  <c r="AP316" i="2" s="1"/>
  <c r="AJ317" i="2"/>
  <c r="AP317" i="2" s="1"/>
  <c r="AJ318" i="2"/>
  <c r="AP318" i="2" s="1"/>
  <c r="B319" i="2"/>
  <c r="AX319" i="2"/>
  <c r="CG319" i="2"/>
  <c r="C319" i="2"/>
  <c r="BE320" i="2"/>
  <c r="AV320" i="2"/>
  <c r="BE321" i="2"/>
  <c r="AV321" i="2"/>
  <c r="BE326" i="2"/>
  <c r="AV326" i="2"/>
  <c r="AI301" i="2"/>
  <c r="AO301" i="2" s="1"/>
  <c r="BL301" i="2"/>
  <c r="AI302" i="2"/>
  <c r="AO302" i="2" s="1"/>
  <c r="BL302" i="2"/>
  <c r="BL303" i="2"/>
  <c r="AI305" i="2"/>
  <c r="AO305" i="2" s="1"/>
  <c r="AI306" i="2"/>
  <c r="AO306" i="2" s="1"/>
  <c r="CG314" i="2"/>
  <c r="CG315" i="2"/>
  <c r="CG316" i="2"/>
  <c r="CG317" i="2"/>
  <c r="BE319" i="2"/>
  <c r="AX320" i="2"/>
  <c r="C334" i="2"/>
  <c r="CG334" i="2"/>
  <c r="AV338" i="2"/>
  <c r="BE338" i="2"/>
  <c r="AH314" i="2"/>
  <c r="AN314" i="2" s="1"/>
  <c r="AI314" i="2"/>
  <c r="AO314" i="2" s="1"/>
  <c r="AX314" i="2"/>
  <c r="AW314" i="2"/>
  <c r="AH315" i="2"/>
  <c r="AN315" i="2" s="1"/>
  <c r="AX315" i="2"/>
  <c r="AW315" i="2"/>
  <c r="AH316" i="2"/>
  <c r="AN316" i="2" s="1"/>
  <c r="AI316" i="2"/>
  <c r="AO316" i="2" s="1"/>
  <c r="AX316" i="2"/>
  <c r="AW316" i="2"/>
  <c r="AH317" i="2"/>
  <c r="AN317" i="2" s="1"/>
  <c r="AI317" i="2"/>
  <c r="AO317" i="2" s="1"/>
  <c r="AW317" i="2"/>
  <c r="AH318" i="2"/>
  <c r="AN318" i="2" s="1"/>
  <c r="AI318" i="2"/>
  <c r="AO318" i="2" s="1"/>
  <c r="AX318" i="2"/>
  <c r="AW318" i="2"/>
  <c r="AI319" i="2"/>
  <c r="AO319" i="2" s="1"/>
  <c r="AH319" i="2"/>
  <c r="AN319" i="2" s="1"/>
  <c r="AW319" i="2"/>
  <c r="C320" i="2"/>
  <c r="AI320" i="2"/>
  <c r="AO320" i="2" s="1"/>
  <c r="AW320" i="2"/>
  <c r="C321" i="2"/>
  <c r="AH321" i="2"/>
  <c r="AN321" i="2" s="1"/>
  <c r="AI321" i="2"/>
  <c r="AO321" i="2" s="1"/>
  <c r="AX321" i="2"/>
  <c r="AW321" i="2"/>
  <c r="BM321" i="2"/>
  <c r="C322" i="2"/>
  <c r="AH322" i="2"/>
  <c r="AN322" i="2" s="1"/>
  <c r="AX322" i="2"/>
  <c r="AW322" i="2"/>
  <c r="BM322" i="2"/>
  <c r="C323" i="2"/>
  <c r="AH323" i="2"/>
  <c r="AN323" i="2" s="1"/>
  <c r="C324" i="2"/>
  <c r="AH324" i="2"/>
  <c r="AW324" i="2"/>
  <c r="AW326" i="2"/>
  <c r="BM326" i="2"/>
  <c r="CG332" i="2"/>
  <c r="AV340" i="2"/>
  <c r="BE340" i="2"/>
  <c r="BL324" i="2"/>
  <c r="BL326" i="2"/>
  <c r="B328" i="2"/>
  <c r="BL328" i="2"/>
  <c r="B329" i="2"/>
  <c r="BL329" i="2"/>
  <c r="B330" i="2"/>
  <c r="BL330" i="2"/>
  <c r="B331" i="2"/>
  <c r="BL331" i="2"/>
  <c r="B332" i="2"/>
  <c r="AX332" i="2"/>
  <c r="CG333" i="2"/>
  <c r="AX334" i="2"/>
  <c r="AV335" i="2"/>
  <c r="BE335" i="2"/>
  <c r="AV336" i="2"/>
  <c r="BE336" i="2"/>
  <c r="AV337" i="2"/>
  <c r="BE337" i="2"/>
  <c r="BL321" i="2"/>
  <c r="AI322" i="2"/>
  <c r="AO322" i="2" s="1"/>
  <c r="BL322" i="2"/>
  <c r="AI323" i="2"/>
  <c r="AO323" i="2" s="1"/>
  <c r="AJ328" i="2"/>
  <c r="AP328" i="2" s="1"/>
  <c r="AJ329" i="2"/>
  <c r="AP329" i="2" s="1"/>
  <c r="AJ330" i="2"/>
  <c r="AP330" i="2" s="1"/>
  <c r="BE332" i="2"/>
  <c r="B333" i="2"/>
  <c r="BL337" i="2"/>
  <c r="AV339" i="2"/>
  <c r="BE339" i="2"/>
  <c r="AX325" i="2"/>
  <c r="AH326" i="2"/>
  <c r="AX326" i="2"/>
  <c r="AX327" i="2"/>
  <c r="CG328" i="2"/>
  <c r="CG329" i="2"/>
  <c r="CG330" i="2"/>
  <c r="CG331" i="2"/>
  <c r="BE333" i="2"/>
  <c r="B334" i="2"/>
  <c r="BE334" i="2"/>
  <c r="AX338" i="2"/>
  <c r="BM340" i="2"/>
  <c r="BL339" i="2"/>
  <c r="CG335" i="2"/>
  <c r="CG336" i="2"/>
  <c r="CG337" i="2"/>
  <c r="CG338" i="2"/>
  <c r="CG339" i="2"/>
  <c r="AX340" i="2"/>
  <c r="CG340" i="2"/>
  <c r="AI328" i="2"/>
  <c r="AO328" i="2" s="1"/>
  <c r="AH328" i="2"/>
  <c r="AN328" i="2" s="1"/>
  <c r="AX328" i="2"/>
  <c r="AW328" i="2"/>
  <c r="AH329" i="2"/>
  <c r="AN329" i="2" s="1"/>
  <c r="AI329" i="2"/>
  <c r="AO329" i="2" s="1"/>
  <c r="AX329" i="2"/>
  <c r="AW329" i="2"/>
  <c r="AH330" i="2"/>
  <c r="AN330" i="2" s="1"/>
  <c r="AI330" i="2"/>
  <c r="AO330" i="2" s="1"/>
  <c r="AX330" i="2"/>
  <c r="AW330" i="2"/>
  <c r="AH331" i="2"/>
  <c r="AN331" i="2" s="1"/>
  <c r="AI331" i="2"/>
  <c r="AO331" i="2" s="1"/>
  <c r="AX331" i="2"/>
  <c r="AW331" i="2"/>
  <c r="AI332" i="2"/>
  <c r="AO332" i="2" s="1"/>
  <c r="AH332" i="2"/>
  <c r="AN332" i="2" s="1"/>
  <c r="AW332" i="2"/>
  <c r="AH333" i="2"/>
  <c r="AN333" i="2" s="1"/>
  <c r="AX333" i="2"/>
  <c r="AW333" i="2"/>
  <c r="AI334" i="2"/>
  <c r="AO334" i="2" s="1"/>
  <c r="AH334" i="2"/>
  <c r="AN334" i="2" s="1"/>
  <c r="AW334" i="2"/>
  <c r="AH335" i="2"/>
  <c r="AN335" i="2" s="1"/>
  <c r="AI335" i="2"/>
  <c r="AO335" i="2" s="1"/>
  <c r="AX335" i="2"/>
  <c r="AW335" i="2"/>
  <c r="AH336" i="2"/>
  <c r="AN336" i="2" s="1"/>
  <c r="AI336" i="2"/>
  <c r="AO336" i="2" s="1"/>
  <c r="AX336" i="2"/>
  <c r="AW336" i="2"/>
  <c r="AH337" i="2"/>
  <c r="AN337" i="2" s="1"/>
  <c r="AX337" i="2"/>
  <c r="AW337" i="2"/>
  <c r="AI338" i="2"/>
  <c r="AO338" i="2" s="1"/>
  <c r="AH338" i="2"/>
  <c r="AN338" i="2" s="1"/>
  <c r="AW338" i="2"/>
  <c r="AH339" i="2"/>
  <c r="AN339" i="2" s="1"/>
  <c r="AX339" i="2"/>
  <c r="AW339" i="2"/>
  <c r="AW340" i="2"/>
  <c r="AK148" i="5" l="1"/>
  <c r="AK150" i="5" s="1"/>
  <c r="AK94" i="5"/>
  <c r="AK96" i="5" s="1"/>
  <c r="N145" i="8"/>
  <c r="AK61" i="6"/>
  <c r="AK63" i="6" s="1"/>
  <c r="V72" i="7"/>
  <c r="V510" i="1"/>
  <c r="P145" i="8"/>
  <c r="O145" i="8"/>
  <c r="AK31" i="4"/>
  <c r="AK33" i="4" s="1"/>
  <c r="AK40" i="6"/>
  <c r="AK42" i="6" s="1"/>
  <c r="AK28" i="7"/>
  <c r="AK30" i="7" s="1"/>
  <c r="Q145" i="8"/>
  <c r="AK280" i="5"/>
  <c r="AK282" i="5" s="1"/>
  <c r="AK253" i="5"/>
  <c r="AK255" i="5" s="1"/>
  <c r="AL216" i="5"/>
  <c r="AL192" i="5"/>
  <c r="AK13" i="5"/>
  <c r="AK15" i="5" s="1"/>
  <c r="AK103" i="5"/>
  <c r="AK105" i="5" s="1"/>
  <c r="V304" i="5"/>
  <c r="AK286" i="5"/>
  <c r="AK288" i="5" s="1"/>
  <c r="AK232" i="5"/>
  <c r="AK234" i="5" s="1"/>
  <c r="AK85" i="5"/>
  <c r="AK87" i="5" s="1"/>
  <c r="AL484" i="1"/>
  <c r="AK484" i="1" s="1"/>
  <c r="F71" i="8"/>
  <c r="AE486" i="1"/>
  <c r="S73" i="8" s="1"/>
  <c r="L73" i="8"/>
  <c r="AE462" i="1"/>
  <c r="S61" i="8" s="1"/>
  <c r="L61" i="8"/>
  <c r="AL460" i="1"/>
  <c r="F59" i="8"/>
  <c r="V534" i="1"/>
  <c r="AK10" i="4"/>
  <c r="AK12" i="4" s="1"/>
  <c r="AK58" i="7"/>
  <c r="AK60" i="7" s="1"/>
  <c r="AK67" i="7"/>
  <c r="AK69" i="7" s="1"/>
  <c r="AK7" i="7"/>
  <c r="AK9" i="7" s="1"/>
  <c r="V79" i="6"/>
  <c r="AK46" i="6"/>
  <c r="AK48" i="6" s="1"/>
  <c r="AK25" i="6"/>
  <c r="AK27" i="6" s="1"/>
  <c r="V75" i="6"/>
  <c r="R313" i="5"/>
  <c r="AK58" i="5"/>
  <c r="AK60" i="5" s="1"/>
  <c r="AL60" i="5"/>
  <c r="R307" i="5"/>
  <c r="V310" i="5"/>
  <c r="AE308" i="5"/>
  <c r="AE305" i="5"/>
  <c r="V313" i="5"/>
  <c r="AE9" i="7"/>
  <c r="AL18" i="7"/>
  <c r="AK16" i="7"/>
  <c r="AK18" i="7" s="1"/>
  <c r="AK55" i="7"/>
  <c r="AK57" i="7" s="1"/>
  <c r="AL57" i="7"/>
  <c r="AL27" i="7"/>
  <c r="AK25" i="7"/>
  <c r="AK27" i="7" s="1"/>
  <c r="AL15" i="7"/>
  <c r="AK13" i="7"/>
  <c r="AK15" i="7" s="1"/>
  <c r="AL12" i="7"/>
  <c r="AK10" i="7"/>
  <c r="AK12" i="7" s="1"/>
  <c r="X72" i="7"/>
  <c r="AE72" i="7" s="1"/>
  <c r="AE70" i="7"/>
  <c r="AL21" i="7"/>
  <c r="AK19" i="7"/>
  <c r="AK21" i="7" s="1"/>
  <c r="AL51" i="7"/>
  <c r="AK49" i="7"/>
  <c r="AK51" i="7" s="1"/>
  <c r="AL36" i="7"/>
  <c r="AK34" i="7"/>
  <c r="AK36" i="7" s="1"/>
  <c r="AL42" i="7"/>
  <c r="AK40" i="7"/>
  <c r="AK42" i="7" s="1"/>
  <c r="AL33" i="7"/>
  <c r="AK31" i="7"/>
  <c r="AK33" i="7" s="1"/>
  <c r="AL72" i="6"/>
  <c r="AK70" i="6"/>
  <c r="AK72" i="6" s="1"/>
  <c r="AL66" i="6"/>
  <c r="AK64" i="6"/>
  <c r="AK66" i="6" s="1"/>
  <c r="AL60" i="6"/>
  <c r="AK58" i="6"/>
  <c r="AK60" i="6" s="1"/>
  <c r="AL9" i="6"/>
  <c r="AK7" i="6"/>
  <c r="AK9" i="6" s="1"/>
  <c r="X75" i="6"/>
  <c r="AE75" i="6" s="1"/>
  <c r="AE73" i="6"/>
  <c r="AE77" i="6"/>
  <c r="AL45" i="6"/>
  <c r="AK43" i="6"/>
  <c r="AK45" i="6" s="1"/>
  <c r="AL30" i="6"/>
  <c r="AK28" i="6"/>
  <c r="AK30" i="6" s="1"/>
  <c r="AL24" i="6"/>
  <c r="AK22" i="6"/>
  <c r="AK24" i="6" s="1"/>
  <c r="R79" i="6"/>
  <c r="X79" i="6"/>
  <c r="X82" i="6"/>
  <c r="AE60" i="6"/>
  <c r="AE82" i="6" s="1"/>
  <c r="AL12" i="6"/>
  <c r="AK10" i="6"/>
  <c r="AK12" i="6" s="1"/>
  <c r="AL18" i="6"/>
  <c r="AK16" i="6"/>
  <c r="AK18" i="6" s="1"/>
  <c r="AE79" i="6"/>
  <c r="AL15" i="6"/>
  <c r="AK13" i="6"/>
  <c r="AK15" i="6" s="1"/>
  <c r="X238" i="4"/>
  <c r="AK142" i="4"/>
  <c r="AK144" i="4" s="1"/>
  <c r="V241" i="4"/>
  <c r="AE239" i="4"/>
  <c r="R235" i="4"/>
  <c r="AE236" i="4"/>
  <c r="R232" i="4"/>
  <c r="AE238" i="4"/>
  <c r="AE230" i="4"/>
  <c r="AE233" i="4"/>
  <c r="AL204" i="5"/>
  <c r="AK202" i="5"/>
  <c r="AK204" i="5" s="1"/>
  <c r="AL63" i="5"/>
  <c r="AK61" i="5"/>
  <c r="AK63" i="5" s="1"/>
  <c r="AK31" i="5"/>
  <c r="AK33" i="5" s="1"/>
  <c r="AL33" i="5"/>
  <c r="AE307" i="5"/>
  <c r="AE311" i="5"/>
  <c r="R304" i="5"/>
  <c r="AK211" i="5"/>
  <c r="AK213" i="5" s="1"/>
  <c r="AL213" i="5"/>
  <c r="AK193" i="5"/>
  <c r="AK195" i="5" s="1"/>
  <c r="AL195" i="5"/>
  <c r="AL156" i="5"/>
  <c r="AK154" i="5"/>
  <c r="AK156" i="5" s="1"/>
  <c r="AL126" i="5"/>
  <c r="AK124" i="5"/>
  <c r="AK126" i="5" s="1"/>
  <c r="AK289" i="5"/>
  <c r="AK291" i="5" s="1"/>
  <c r="AL291" i="5"/>
  <c r="AK277" i="5"/>
  <c r="AK279" i="5" s="1"/>
  <c r="AL279" i="5"/>
  <c r="AK271" i="5"/>
  <c r="AK273" i="5" s="1"/>
  <c r="AL273" i="5"/>
  <c r="AK259" i="5"/>
  <c r="AK261" i="5" s="1"/>
  <c r="AL261" i="5"/>
  <c r="AK247" i="5"/>
  <c r="AK249" i="5" s="1"/>
  <c r="AL249" i="5"/>
  <c r="AK235" i="5"/>
  <c r="AK237" i="5" s="1"/>
  <c r="AL237" i="5"/>
  <c r="AK217" i="5"/>
  <c r="AK219" i="5" s="1"/>
  <c r="AL219" i="5"/>
  <c r="AL201" i="5"/>
  <c r="AK199" i="5"/>
  <c r="AK201" i="5" s="1"/>
  <c r="AL129" i="5"/>
  <c r="AK127" i="5"/>
  <c r="AK129" i="5" s="1"/>
  <c r="AL189" i="5"/>
  <c r="AK187" i="5"/>
  <c r="AK189" i="5" s="1"/>
  <c r="AK19" i="5"/>
  <c r="AK21" i="5" s="1"/>
  <c r="AL21" i="5"/>
  <c r="X310" i="5"/>
  <c r="AE12" i="5"/>
  <c r="AE310" i="5" s="1"/>
  <c r="X313" i="5"/>
  <c r="AE42" i="5"/>
  <c r="AE313" i="5" s="1"/>
  <c r="AL27" i="5"/>
  <c r="AK25" i="5"/>
  <c r="AK27" i="5" s="1"/>
  <c r="AE302" i="5"/>
  <c r="V300" i="5"/>
  <c r="AL159" i="5"/>
  <c r="AK157" i="5"/>
  <c r="AK159" i="5" s="1"/>
  <c r="AL174" i="5"/>
  <c r="AK172" i="5"/>
  <c r="AK174" i="5" s="1"/>
  <c r="AL144" i="5"/>
  <c r="AK142" i="5"/>
  <c r="AK144" i="5" s="1"/>
  <c r="AL117" i="5"/>
  <c r="AK115" i="5"/>
  <c r="AK117" i="5" s="1"/>
  <c r="AL171" i="5"/>
  <c r="AK169" i="5"/>
  <c r="AK171" i="5" s="1"/>
  <c r="AL141" i="5"/>
  <c r="AK139" i="5"/>
  <c r="AK141" i="5" s="1"/>
  <c r="AL162" i="5"/>
  <c r="AK160" i="5"/>
  <c r="AK162" i="5" s="1"/>
  <c r="AL135" i="5"/>
  <c r="AK133" i="5"/>
  <c r="AK135" i="5" s="1"/>
  <c r="AK88" i="5"/>
  <c r="AK90" i="5" s="1"/>
  <c r="AL90" i="5"/>
  <c r="AK79" i="5"/>
  <c r="AK81" i="5" s="1"/>
  <c r="AL81" i="5"/>
  <c r="AK73" i="5"/>
  <c r="AK75" i="5" s="1"/>
  <c r="AL75" i="5"/>
  <c r="AK70" i="5"/>
  <c r="AK72" i="5" s="1"/>
  <c r="AL72" i="5"/>
  <c r="X300" i="5"/>
  <c r="AE300" i="5" s="1"/>
  <c r="AE298" i="5"/>
  <c r="AK43" i="5"/>
  <c r="AK45" i="5" s="1"/>
  <c r="AL45" i="5"/>
  <c r="R310" i="5"/>
  <c r="V307" i="5"/>
  <c r="X304" i="5"/>
  <c r="AL153" i="5"/>
  <c r="AK151" i="5"/>
  <c r="AK153" i="5" s="1"/>
  <c r="AL198" i="5"/>
  <c r="AK196" i="5"/>
  <c r="AK198" i="5" s="1"/>
  <c r="AL168" i="5"/>
  <c r="AK166" i="5"/>
  <c r="AK168" i="5" s="1"/>
  <c r="AK295" i="5"/>
  <c r="AK297" i="5" s="1"/>
  <c r="AL297" i="5"/>
  <c r="AK283" i="5"/>
  <c r="AK285" i="5" s="1"/>
  <c r="AL285" i="5"/>
  <c r="AK274" i="5"/>
  <c r="AK276" i="5" s="1"/>
  <c r="AL276" i="5"/>
  <c r="AK265" i="5"/>
  <c r="AK267" i="5" s="1"/>
  <c r="AL267" i="5"/>
  <c r="AK241" i="5"/>
  <c r="AK243" i="5" s="1"/>
  <c r="AL243" i="5"/>
  <c r="AK229" i="5"/>
  <c r="AK231" i="5" s="1"/>
  <c r="AL231" i="5"/>
  <c r="AK223" i="5"/>
  <c r="AK225" i="5" s="1"/>
  <c r="AL225" i="5"/>
  <c r="AL180" i="5"/>
  <c r="AK178" i="5"/>
  <c r="AK180" i="5" s="1"/>
  <c r="AL177" i="5"/>
  <c r="AK175" i="5"/>
  <c r="AK177" i="5" s="1"/>
  <c r="AL147" i="5"/>
  <c r="AK145" i="5"/>
  <c r="AK147" i="5" s="1"/>
  <c r="AL120" i="5"/>
  <c r="AK118" i="5"/>
  <c r="AK120" i="5" s="1"/>
  <c r="AL186" i="5"/>
  <c r="AK184" i="5"/>
  <c r="AK186" i="5" s="1"/>
  <c r="AL207" i="5"/>
  <c r="AK205" i="5"/>
  <c r="AK207" i="5" s="1"/>
  <c r="AL48" i="5"/>
  <c r="AK46" i="5"/>
  <c r="AK48" i="5" s="1"/>
  <c r="AL39" i="5"/>
  <c r="AK37" i="5"/>
  <c r="AK39" i="5" s="1"/>
  <c r="AL54" i="5"/>
  <c r="AK52" i="5"/>
  <c r="AK54" i="5" s="1"/>
  <c r="AL24" i="5"/>
  <c r="AK22" i="5"/>
  <c r="AK24" i="5" s="1"/>
  <c r="AL12" i="5"/>
  <c r="AK10" i="5"/>
  <c r="AK12" i="5" s="1"/>
  <c r="X307" i="5"/>
  <c r="AE304" i="5"/>
  <c r="AK211" i="4"/>
  <c r="AK213" i="4" s="1"/>
  <c r="AL213" i="4"/>
  <c r="AK151" i="4"/>
  <c r="AK153" i="4" s="1"/>
  <c r="AL153" i="4"/>
  <c r="AL141" i="4"/>
  <c r="AK139" i="4"/>
  <c r="AK141" i="4" s="1"/>
  <c r="AL132" i="4"/>
  <c r="AK130" i="4"/>
  <c r="AK132" i="4" s="1"/>
  <c r="AK106" i="4"/>
  <c r="AK108" i="4" s="1"/>
  <c r="AL108" i="4"/>
  <c r="AL78" i="4"/>
  <c r="AK76" i="4"/>
  <c r="AK78" i="4" s="1"/>
  <c r="AL72" i="4"/>
  <c r="AK70" i="4"/>
  <c r="AK72" i="4" s="1"/>
  <c r="AL48" i="4"/>
  <c r="AK46" i="4"/>
  <c r="AK48" i="4" s="1"/>
  <c r="AL39" i="4"/>
  <c r="AK37" i="4"/>
  <c r="AK39" i="4" s="1"/>
  <c r="AL30" i="4"/>
  <c r="AK28" i="4"/>
  <c r="AK30" i="4" s="1"/>
  <c r="X241" i="4"/>
  <c r="AE9" i="4"/>
  <c r="AE241" i="4" s="1"/>
  <c r="V232" i="4"/>
  <c r="AL195" i="4"/>
  <c r="AK193" i="4"/>
  <c r="AK195" i="4" s="1"/>
  <c r="AL177" i="4"/>
  <c r="AK175" i="4"/>
  <c r="AK177" i="4" s="1"/>
  <c r="AK205" i="4"/>
  <c r="AK207" i="4" s="1"/>
  <c r="AL207" i="4"/>
  <c r="AL210" i="4"/>
  <c r="AK208" i="4"/>
  <c r="AK210" i="4" s="1"/>
  <c r="AL189" i="4"/>
  <c r="AK187" i="4"/>
  <c r="AK189" i="4" s="1"/>
  <c r="AL171" i="4"/>
  <c r="AK169" i="4"/>
  <c r="AK171" i="4" s="1"/>
  <c r="AL180" i="4"/>
  <c r="AK178" i="4"/>
  <c r="AK180" i="4" s="1"/>
  <c r="AL222" i="4"/>
  <c r="AK220" i="4"/>
  <c r="AK222" i="4" s="1"/>
  <c r="AL156" i="4"/>
  <c r="AK154" i="4"/>
  <c r="AK156" i="4" s="1"/>
  <c r="AL111" i="4"/>
  <c r="AK109" i="4"/>
  <c r="AK111" i="4" s="1"/>
  <c r="AL69" i="4"/>
  <c r="AK67" i="4"/>
  <c r="AK69" i="4" s="1"/>
  <c r="AL114" i="4"/>
  <c r="AK112" i="4"/>
  <c r="AK114" i="4" s="1"/>
  <c r="AL93" i="4"/>
  <c r="AK91" i="4"/>
  <c r="AK93" i="4" s="1"/>
  <c r="AL24" i="4"/>
  <c r="AK22" i="4"/>
  <c r="AK24" i="4" s="1"/>
  <c r="AL90" i="4"/>
  <c r="AK88" i="4"/>
  <c r="AK90" i="4" s="1"/>
  <c r="X235" i="4"/>
  <c r="AL57" i="4"/>
  <c r="AK55" i="4"/>
  <c r="AK57" i="4" s="1"/>
  <c r="AL9" i="4"/>
  <c r="AK7" i="4"/>
  <c r="AK9" i="4" s="1"/>
  <c r="AL120" i="4"/>
  <c r="AK118" i="4"/>
  <c r="AK120" i="4" s="1"/>
  <c r="AL102" i="4"/>
  <c r="AK100" i="4"/>
  <c r="AK102" i="4" s="1"/>
  <c r="V235" i="4"/>
  <c r="AK157" i="4"/>
  <c r="AK159" i="4" s="1"/>
  <c r="AL159" i="4"/>
  <c r="AL219" i="4"/>
  <c r="AK217" i="4"/>
  <c r="AK219" i="4" s="1"/>
  <c r="AL201" i="4"/>
  <c r="AK199" i="4"/>
  <c r="AK201" i="4" s="1"/>
  <c r="AL147" i="4"/>
  <c r="AK145" i="4"/>
  <c r="AK147" i="4" s="1"/>
  <c r="AL198" i="4"/>
  <c r="AK196" i="4"/>
  <c r="AK198" i="4" s="1"/>
  <c r="AL75" i="4"/>
  <c r="AK73" i="4"/>
  <c r="AK75" i="4" s="1"/>
  <c r="AL81" i="4"/>
  <c r="AK79" i="4"/>
  <c r="AK81" i="4" s="1"/>
  <c r="X228" i="4"/>
  <c r="AE228" i="4" s="1"/>
  <c r="AE226" i="4"/>
  <c r="X232" i="4"/>
  <c r="AE51" i="4"/>
  <c r="AE232" i="4" s="1"/>
  <c r="AL126" i="4"/>
  <c r="AK124" i="4"/>
  <c r="AK126" i="4" s="1"/>
  <c r="AE235" i="4"/>
  <c r="V238" i="4"/>
  <c r="R241" i="4"/>
  <c r="V486" i="1"/>
  <c r="J73" i="8" s="1"/>
  <c r="BD268" i="2"/>
  <c r="AU268" i="2"/>
  <c r="BD266" i="2"/>
  <c r="AU266" i="2"/>
  <c r="BD264" i="2"/>
  <c r="AU264" i="2"/>
  <c r="AT258" i="2"/>
  <c r="BC258" i="2"/>
  <c r="AT255" i="2"/>
  <c r="BC255" i="2"/>
  <c r="AT253" i="2"/>
  <c r="BC253" i="2"/>
  <c r="AT251" i="2"/>
  <c r="BC251" i="2"/>
  <c r="AT249" i="2"/>
  <c r="BC249" i="2"/>
  <c r="AT247" i="2"/>
  <c r="BC247" i="2"/>
  <c r="AT245" i="2"/>
  <c r="BC245" i="2"/>
  <c r="AT243" i="2"/>
  <c r="BC243" i="2"/>
  <c r="AT241" i="2"/>
  <c r="BC241" i="2"/>
  <c r="BC221" i="2"/>
  <c r="AT221" i="2"/>
  <c r="BC219" i="2"/>
  <c r="AT219" i="2"/>
  <c r="BC217" i="2"/>
  <c r="AT217" i="2"/>
  <c r="BC215" i="2"/>
  <c r="AT215" i="2"/>
  <c r="BC213" i="2"/>
  <c r="AT213" i="2"/>
  <c r="BC211" i="2"/>
  <c r="AT211" i="2"/>
  <c r="BC205" i="2"/>
  <c r="AT205" i="2"/>
  <c r="BD167" i="2"/>
  <c r="AU167" i="2"/>
  <c r="BD163" i="2"/>
  <c r="AU163" i="2"/>
  <c r="BD159" i="2"/>
  <c r="AU159" i="2"/>
  <c r="BD157" i="2"/>
  <c r="AU157" i="2"/>
  <c r="BD155" i="2"/>
  <c r="AU155" i="2"/>
  <c r="BD153" i="2"/>
  <c r="AU153" i="2"/>
  <c r="BD143" i="2"/>
  <c r="AU143" i="2"/>
  <c r="AT182" i="2"/>
  <c r="BC182" i="2"/>
  <c r="BD114" i="2"/>
  <c r="AU114" i="2"/>
  <c r="BD110" i="2"/>
  <c r="AU110" i="2"/>
  <c r="BD108" i="2"/>
  <c r="AU108" i="2"/>
  <c r="BD104" i="2"/>
  <c r="AU104" i="2"/>
  <c r="BD102" i="2"/>
  <c r="AU102" i="2"/>
  <c r="BD100" i="2"/>
  <c r="AU100" i="2"/>
  <c r="BD98" i="2"/>
  <c r="AU98" i="2"/>
  <c r="BD96" i="2"/>
  <c r="AU96" i="2"/>
  <c r="BD94" i="2"/>
  <c r="AU94" i="2"/>
  <c r="BD92" i="2"/>
  <c r="AU92" i="2"/>
  <c r="AT42" i="2"/>
  <c r="BC42" i="2"/>
  <c r="AT29" i="2"/>
  <c r="BC29" i="2"/>
  <c r="AT25" i="2"/>
  <c r="BC25" i="2"/>
  <c r="BD21" i="2"/>
  <c r="AU21" i="2"/>
  <c r="BD19" i="2"/>
  <c r="AU19" i="2"/>
  <c r="BD17" i="2"/>
  <c r="AU17" i="2"/>
  <c r="BD15" i="2"/>
  <c r="AU15" i="2"/>
  <c r="BD13" i="2"/>
  <c r="AU13" i="2"/>
  <c r="BD11" i="2"/>
  <c r="AU11" i="2"/>
  <c r="AU321" i="2"/>
  <c r="BD321" i="2"/>
  <c r="BD318" i="2"/>
  <c r="AU318" i="2"/>
  <c r="BD316" i="2"/>
  <c r="AU316" i="2"/>
  <c r="BD314" i="2"/>
  <c r="AU314" i="2"/>
  <c r="AU312" i="2"/>
  <c r="BD312" i="2"/>
  <c r="AU310" i="2"/>
  <c r="BD310" i="2"/>
  <c r="AT306" i="2"/>
  <c r="BC306" i="2"/>
  <c r="AT296" i="2"/>
  <c r="BC296" i="2"/>
  <c r="AT294" i="2"/>
  <c r="BC294" i="2"/>
  <c r="AT292" i="2"/>
  <c r="BC292" i="2"/>
  <c r="AT290" i="2"/>
  <c r="BC290" i="2"/>
  <c r="AT288" i="2"/>
  <c r="BC288" i="2"/>
  <c r="AT287" i="2"/>
  <c r="BC287" i="2"/>
  <c r="AT286" i="2"/>
  <c r="BC286" i="2"/>
  <c r="AT278" i="2"/>
  <c r="BC278" i="2"/>
  <c r="AT276" i="2"/>
  <c r="BC276" i="2"/>
  <c r="AT274" i="2"/>
  <c r="BC274" i="2"/>
  <c r="AT270" i="2"/>
  <c r="BC270" i="2"/>
  <c r="BD338" i="2"/>
  <c r="AU338" i="2"/>
  <c r="BD336" i="2"/>
  <c r="AU336" i="2"/>
  <c r="BD335" i="2"/>
  <c r="AU335" i="2"/>
  <c r="BD334" i="2"/>
  <c r="AU334" i="2"/>
  <c r="BD332" i="2"/>
  <c r="AU332" i="2"/>
  <c r="BD330" i="2"/>
  <c r="AU330" i="2"/>
  <c r="BD328" i="2"/>
  <c r="AU328" i="2"/>
  <c r="BC317" i="2"/>
  <c r="AT317" i="2"/>
  <c r="AU313" i="2"/>
  <c r="BD313" i="2"/>
  <c r="AT312" i="2"/>
  <c r="BC312" i="2"/>
  <c r="AT311" i="2"/>
  <c r="BC311" i="2"/>
  <c r="AT310" i="2"/>
  <c r="BC310" i="2"/>
  <c r="AT309" i="2"/>
  <c r="BC309" i="2"/>
  <c r="AT305" i="2"/>
  <c r="BC305" i="2"/>
  <c r="AT303" i="2"/>
  <c r="BC303" i="2"/>
  <c r="AT301" i="2"/>
  <c r="BC301" i="2"/>
  <c r="AT297" i="2"/>
  <c r="BC297" i="2"/>
  <c r="AU290" i="2"/>
  <c r="BD290" i="2"/>
  <c r="AU288" i="2"/>
  <c r="BD288" i="2"/>
  <c r="AU287" i="2"/>
  <c r="BD287" i="2"/>
  <c r="BD282" i="2"/>
  <c r="AU282" i="2"/>
  <c r="BD281" i="2"/>
  <c r="AU281" i="2"/>
  <c r="BD280" i="2"/>
  <c r="AU280" i="2"/>
  <c r="BD278" i="2"/>
  <c r="AU278" i="2"/>
  <c r="BD277" i="2"/>
  <c r="AU277" i="2"/>
  <c r="BD276" i="2"/>
  <c r="AU276" i="2"/>
  <c r="BD275" i="2"/>
  <c r="AU275" i="2"/>
  <c r="BD274" i="2"/>
  <c r="AU274" i="2"/>
  <c r="BD273" i="2"/>
  <c r="AU273" i="2"/>
  <c r="BD272" i="2"/>
  <c r="AU272" i="2"/>
  <c r="BD270" i="2"/>
  <c r="AU270" i="2"/>
  <c r="BC269" i="2"/>
  <c r="AT269" i="2"/>
  <c r="AT267" i="2"/>
  <c r="BC267" i="2"/>
  <c r="AT265" i="2"/>
  <c r="BC265" i="2"/>
  <c r="AT263" i="2"/>
  <c r="BC263" i="2"/>
  <c r="AU258" i="2"/>
  <c r="BD258" i="2"/>
  <c r="AT257" i="2"/>
  <c r="BC257" i="2"/>
  <c r="AU255" i="2"/>
  <c r="BD255" i="2"/>
  <c r="AU253" i="2"/>
  <c r="BD253" i="2"/>
  <c r="AU251" i="2"/>
  <c r="BD251" i="2"/>
  <c r="AU249" i="2"/>
  <c r="BD249" i="2"/>
  <c r="AU247" i="2"/>
  <c r="BD247" i="2"/>
  <c r="AU245" i="2"/>
  <c r="BD245" i="2"/>
  <c r="AU244" i="2"/>
  <c r="BD244" i="2"/>
  <c r="AU243" i="2"/>
  <c r="BD243" i="2"/>
  <c r="AU241" i="2"/>
  <c r="BD241" i="2"/>
  <c r="AU239" i="2"/>
  <c r="BD239" i="2"/>
  <c r="BD237" i="2"/>
  <c r="AU237" i="2"/>
  <c r="BD233" i="2"/>
  <c r="AU233" i="2"/>
  <c r="BD229" i="2"/>
  <c r="AU229" i="2"/>
  <c r="BD227" i="2"/>
  <c r="AU227" i="2"/>
  <c r="BD225" i="2"/>
  <c r="AU225" i="2"/>
  <c r="BD223" i="2"/>
  <c r="AU223" i="2"/>
  <c r="BD221" i="2"/>
  <c r="AU221" i="2"/>
  <c r="BD219" i="2"/>
  <c r="AU219" i="2"/>
  <c r="BD217" i="2"/>
  <c r="AU217" i="2"/>
  <c r="BD215" i="2"/>
  <c r="AU215" i="2"/>
  <c r="BD214" i="2"/>
  <c r="AU214" i="2"/>
  <c r="BD213" i="2"/>
  <c r="AU213" i="2"/>
  <c r="BD211" i="2"/>
  <c r="AU211" i="2"/>
  <c r="BD209" i="2"/>
  <c r="AU209" i="2"/>
  <c r="BD207" i="2"/>
  <c r="AU207" i="2"/>
  <c r="BD205" i="2"/>
  <c r="AU205" i="2"/>
  <c r="BD204" i="2"/>
  <c r="AU204" i="2"/>
  <c r="BD203" i="2"/>
  <c r="AU203" i="2"/>
  <c r="BD201" i="2"/>
  <c r="AU201" i="2"/>
  <c r="AT190" i="2"/>
  <c r="BC190" i="2"/>
  <c r="BC180" i="2"/>
  <c r="AT180" i="2"/>
  <c r="BC178" i="2"/>
  <c r="AT178" i="2"/>
  <c r="BC176" i="2"/>
  <c r="AT176" i="2"/>
  <c r="AT174" i="2"/>
  <c r="BC174" i="2"/>
  <c r="AT172" i="2"/>
  <c r="BC172" i="2"/>
  <c r="AT170" i="2"/>
  <c r="BC170" i="2"/>
  <c r="AT168" i="2"/>
  <c r="BC168" i="2"/>
  <c r="AT166" i="2"/>
  <c r="BC166" i="2"/>
  <c r="AT164" i="2"/>
  <c r="BC164" i="2"/>
  <c r="AT162" i="2"/>
  <c r="BC162" i="2"/>
  <c r="AT160" i="2"/>
  <c r="BC160" i="2"/>
  <c r="AT158" i="2"/>
  <c r="BC158" i="2"/>
  <c r="AT156" i="2"/>
  <c r="BC156" i="2"/>
  <c r="AT154" i="2"/>
  <c r="BC154" i="2"/>
  <c r="AT152" i="2"/>
  <c r="BC152" i="2"/>
  <c r="AT150" i="2"/>
  <c r="BC150" i="2"/>
  <c r="AT148" i="2"/>
  <c r="BC148" i="2"/>
  <c r="AT146" i="2"/>
  <c r="BC146" i="2"/>
  <c r="AT144" i="2"/>
  <c r="BC144" i="2"/>
  <c r="BC141" i="2"/>
  <c r="AT141" i="2"/>
  <c r="BC139" i="2"/>
  <c r="AT139" i="2"/>
  <c r="BC137" i="2"/>
  <c r="AT137" i="2"/>
  <c r="BC135" i="2"/>
  <c r="AT135" i="2"/>
  <c r="BC133" i="2"/>
  <c r="AT133" i="2"/>
  <c r="BC131" i="2"/>
  <c r="AT131" i="2"/>
  <c r="BC129" i="2"/>
  <c r="AT129" i="2"/>
  <c r="BC127" i="2"/>
  <c r="AT127" i="2"/>
  <c r="AT125" i="2"/>
  <c r="BC125" i="2"/>
  <c r="AT123" i="2"/>
  <c r="BC123" i="2"/>
  <c r="AT121" i="2"/>
  <c r="BC121" i="2"/>
  <c r="AT119" i="2"/>
  <c r="BC119" i="2"/>
  <c r="AT117" i="2"/>
  <c r="BC117" i="2"/>
  <c r="AT115" i="2"/>
  <c r="BC115" i="2"/>
  <c r="AT113" i="2"/>
  <c r="BC113" i="2"/>
  <c r="AT111" i="2"/>
  <c r="BC111" i="2"/>
  <c r="AT109" i="2"/>
  <c r="BC109" i="2"/>
  <c r="BC107" i="2"/>
  <c r="AT107" i="2"/>
  <c r="BC105" i="2"/>
  <c r="AT105" i="2"/>
  <c r="BC103" i="2"/>
  <c r="AT103" i="2"/>
  <c r="BC101" i="2"/>
  <c r="AT101" i="2"/>
  <c r="BC99" i="2"/>
  <c r="AT99" i="2"/>
  <c r="BC97" i="2"/>
  <c r="AT97" i="2"/>
  <c r="BC95" i="2"/>
  <c r="AT95" i="2"/>
  <c r="BC93" i="2"/>
  <c r="AT93" i="2"/>
  <c r="AT70" i="2"/>
  <c r="BC70" i="2"/>
  <c r="AT68" i="2"/>
  <c r="BC68" i="2"/>
  <c r="AT66" i="2"/>
  <c r="BC66" i="2"/>
  <c r="AT64" i="2"/>
  <c r="BC64" i="2"/>
  <c r="AT62" i="2"/>
  <c r="BC62" i="2"/>
  <c r="AT60" i="2"/>
  <c r="BC60" i="2"/>
  <c r="AT58" i="2"/>
  <c r="BC58" i="2"/>
  <c r="AT56" i="2"/>
  <c r="BC56" i="2"/>
  <c r="AT54" i="2"/>
  <c r="BC54" i="2"/>
  <c r="AT52" i="2"/>
  <c r="BC52" i="2"/>
  <c r="AT50" i="2"/>
  <c r="BC50" i="2"/>
  <c r="AT48" i="2"/>
  <c r="BC48" i="2"/>
  <c r="AT46" i="2"/>
  <c r="BC46" i="2"/>
  <c r="AT41" i="2"/>
  <c r="BC41" i="2"/>
  <c r="AT32" i="2"/>
  <c r="BC32" i="2"/>
  <c r="AT28" i="2"/>
  <c r="BC28" i="2"/>
  <c r="AT24" i="2"/>
  <c r="BC24" i="2"/>
  <c r="AT22" i="2"/>
  <c r="BC22" i="2"/>
  <c r="AT21" i="2"/>
  <c r="BC21" i="2"/>
  <c r="AT20" i="2"/>
  <c r="BC20" i="2"/>
  <c r="BC16" i="2"/>
  <c r="AT16" i="2"/>
  <c r="BC14" i="2"/>
  <c r="AT14" i="2"/>
  <c r="BC12" i="2"/>
  <c r="AT12" i="2"/>
  <c r="BC10" i="2"/>
  <c r="AT10" i="2"/>
  <c r="BC8" i="2"/>
  <c r="AT8" i="2"/>
  <c r="BC6" i="2"/>
  <c r="AT6" i="2"/>
  <c r="AN326" i="2"/>
  <c r="AT336" i="2"/>
  <c r="BC336" i="2"/>
  <c r="BC330" i="2"/>
  <c r="AT330" i="2"/>
  <c r="BT333" i="2"/>
  <c r="BZ333" i="2" s="1"/>
  <c r="BK333" i="2"/>
  <c r="D333" i="2"/>
  <c r="AT337" i="2"/>
  <c r="BC337" i="2"/>
  <c r="AT334" i="2"/>
  <c r="BC334" i="2"/>
  <c r="AT332" i="2"/>
  <c r="BC332" i="2"/>
  <c r="BC329" i="2"/>
  <c r="AT329" i="2"/>
  <c r="BC328" i="2"/>
  <c r="AT328" i="2"/>
  <c r="AU322" i="2"/>
  <c r="BD322" i="2"/>
  <c r="BD317" i="2"/>
  <c r="AU317" i="2"/>
  <c r="AT308" i="2"/>
  <c r="BC308" i="2"/>
  <c r="AT313" i="2"/>
  <c r="BC313" i="2"/>
  <c r="AU311" i="2"/>
  <c r="BD311" i="2"/>
  <c r="AT304" i="2"/>
  <c r="BC304" i="2"/>
  <c r="AT298" i="2"/>
  <c r="BC298" i="2"/>
  <c r="AT295" i="2"/>
  <c r="BC295" i="2"/>
  <c r="AT293" i="2"/>
  <c r="BC293" i="2"/>
  <c r="AT291" i="2"/>
  <c r="BC291" i="2"/>
  <c r="AT289" i="2"/>
  <c r="BC289" i="2"/>
  <c r="AT283" i="2"/>
  <c r="BC283" i="2"/>
  <c r="AT281" i="2"/>
  <c r="BC281" i="2"/>
  <c r="AT279" i="2"/>
  <c r="BC279" i="2"/>
  <c r="AT277" i="2"/>
  <c r="BC277" i="2"/>
  <c r="AT275" i="2"/>
  <c r="BC275" i="2"/>
  <c r="AT273" i="2"/>
  <c r="BC273" i="2"/>
  <c r="AT271" i="2"/>
  <c r="BC271" i="2"/>
  <c r="AU269" i="2"/>
  <c r="BD269" i="2"/>
  <c r="BD267" i="2"/>
  <c r="AU267" i="2"/>
  <c r="BD265" i="2"/>
  <c r="AU265" i="2"/>
  <c r="BD263" i="2"/>
  <c r="AU263" i="2"/>
  <c r="AT256" i="2"/>
  <c r="BC256" i="2"/>
  <c r="AT254" i="2"/>
  <c r="BC254" i="2"/>
  <c r="AT252" i="2"/>
  <c r="BC252" i="2"/>
  <c r="AT250" i="2"/>
  <c r="BC250" i="2"/>
  <c r="AT248" i="2"/>
  <c r="BC248" i="2"/>
  <c r="AT246" i="2"/>
  <c r="BC246" i="2"/>
  <c r="AT244" i="2"/>
  <c r="BC244" i="2"/>
  <c r="AT242" i="2"/>
  <c r="BC242" i="2"/>
  <c r="AT238" i="2"/>
  <c r="BC238" i="2"/>
  <c r="AT234" i="2"/>
  <c r="BC234" i="2"/>
  <c r="AT232" i="2"/>
  <c r="BC232" i="2"/>
  <c r="AT230" i="2"/>
  <c r="BC230" i="2"/>
  <c r="AT228" i="2"/>
  <c r="BC228" i="2"/>
  <c r="BC224" i="2"/>
  <c r="AT224" i="2"/>
  <c r="BC222" i="2"/>
  <c r="AT222" i="2"/>
  <c r="BC218" i="2"/>
  <c r="AT218" i="2"/>
  <c r="BC216" i="2"/>
  <c r="AT216" i="2"/>
  <c r="BC214" i="2"/>
  <c r="AT214" i="2"/>
  <c r="BC210" i="2"/>
  <c r="AT210" i="2"/>
  <c r="BC209" i="2"/>
  <c r="AT209" i="2"/>
  <c r="BC208" i="2"/>
  <c r="AT208" i="2"/>
  <c r="BC207" i="2"/>
  <c r="AT207" i="2"/>
  <c r="BC206" i="2"/>
  <c r="AT206" i="2"/>
  <c r="BC204" i="2"/>
  <c r="AT204" i="2"/>
  <c r="BD166" i="2"/>
  <c r="AU166" i="2"/>
  <c r="BD162" i="2"/>
  <c r="AU162" i="2"/>
  <c r="BD158" i="2"/>
  <c r="AU158" i="2"/>
  <c r="BD156" i="2"/>
  <c r="AU156" i="2"/>
  <c r="BD154" i="2"/>
  <c r="AU154" i="2"/>
  <c r="BD144" i="2"/>
  <c r="AU144" i="2"/>
  <c r="AT188" i="2"/>
  <c r="BC188" i="2"/>
  <c r="BD125" i="2"/>
  <c r="AU125" i="2"/>
  <c r="BD121" i="2"/>
  <c r="AU121" i="2"/>
  <c r="BD117" i="2"/>
  <c r="AU117" i="2"/>
  <c r="BD113" i="2"/>
  <c r="AU113" i="2"/>
  <c r="BD109" i="2"/>
  <c r="AU109" i="2"/>
  <c r="BD103" i="2"/>
  <c r="AU103" i="2"/>
  <c r="BD101" i="2"/>
  <c r="AU101" i="2"/>
  <c r="BD99" i="2"/>
  <c r="AU99" i="2"/>
  <c r="BD97" i="2"/>
  <c r="AU97" i="2"/>
  <c r="BD95" i="2"/>
  <c r="AU95" i="2"/>
  <c r="BD93" i="2"/>
  <c r="AU93" i="2"/>
  <c r="AT31" i="2"/>
  <c r="BC31" i="2"/>
  <c r="AT27" i="2"/>
  <c r="BC27" i="2"/>
  <c r="BD22" i="2"/>
  <c r="AU22" i="2"/>
  <c r="BD20" i="2"/>
  <c r="AU20" i="2"/>
  <c r="BD18" i="2"/>
  <c r="AU18" i="2"/>
  <c r="BD16" i="2"/>
  <c r="AU16" i="2"/>
  <c r="BD14" i="2"/>
  <c r="AU14" i="2"/>
  <c r="BD12" i="2"/>
  <c r="AU12" i="2"/>
  <c r="AH340" i="2"/>
  <c r="AN340" i="2" s="1"/>
  <c r="AT339" i="2"/>
  <c r="BC339" i="2"/>
  <c r="AT338" i="2"/>
  <c r="BC338" i="2"/>
  <c r="AT335" i="2"/>
  <c r="BC335" i="2"/>
  <c r="AT333" i="2"/>
  <c r="BC333" i="2"/>
  <c r="BC331" i="2"/>
  <c r="AT331" i="2"/>
  <c r="BD331" i="2"/>
  <c r="AU331" i="2"/>
  <c r="BD329" i="2"/>
  <c r="AU329" i="2"/>
  <c r="AT323" i="2"/>
  <c r="BC323" i="2"/>
  <c r="AT322" i="2"/>
  <c r="BC322" i="2"/>
  <c r="AT321" i="2"/>
  <c r="BC321" i="2"/>
  <c r="AU320" i="2"/>
  <c r="BD320" i="2"/>
  <c r="AT319" i="2"/>
  <c r="BC319" i="2"/>
  <c r="AT318" i="2"/>
  <c r="BC318" i="2"/>
  <c r="BC316" i="2"/>
  <c r="AT316" i="2"/>
  <c r="BC315" i="2"/>
  <c r="AT315" i="2"/>
  <c r="BC314" i="2"/>
  <c r="AT314" i="2"/>
  <c r="AT307" i="2"/>
  <c r="BC307" i="2"/>
  <c r="AU293" i="2"/>
  <c r="BD293" i="2"/>
  <c r="AU289" i="2"/>
  <c r="BD289" i="2"/>
  <c r="BD283" i="2"/>
  <c r="AU283" i="2"/>
  <c r="BD279" i="2"/>
  <c r="AU279" i="2"/>
  <c r="BD271" i="2"/>
  <c r="AU271" i="2"/>
  <c r="AT268" i="2"/>
  <c r="BC268" i="2"/>
  <c r="AT266" i="2"/>
  <c r="BC266" i="2"/>
  <c r="AT264" i="2"/>
  <c r="BC264" i="2"/>
  <c r="AT262" i="2"/>
  <c r="BC262" i="2"/>
  <c r="AT259" i="2"/>
  <c r="BC259" i="2"/>
  <c r="AU256" i="2"/>
  <c r="BD256" i="2"/>
  <c r="AU254" i="2"/>
  <c r="BD254" i="2"/>
  <c r="AU252" i="2"/>
  <c r="BD252" i="2"/>
  <c r="AU250" i="2"/>
  <c r="BD250" i="2"/>
  <c r="AU248" i="2"/>
  <c r="BD248" i="2"/>
  <c r="AU246" i="2"/>
  <c r="BD246" i="2"/>
  <c r="AU242" i="2"/>
  <c r="BD242" i="2"/>
  <c r="AU240" i="2"/>
  <c r="BD240" i="2"/>
  <c r="AU238" i="2"/>
  <c r="BD238" i="2"/>
  <c r="BD236" i="2"/>
  <c r="AU236" i="2"/>
  <c r="BD232" i="2"/>
  <c r="AU232" i="2"/>
  <c r="BD228" i="2"/>
  <c r="AU228" i="2"/>
  <c r="BD226" i="2"/>
  <c r="AU226" i="2"/>
  <c r="BD224" i="2"/>
  <c r="AU224" i="2"/>
  <c r="BD222" i="2"/>
  <c r="AU222" i="2"/>
  <c r="BD220" i="2"/>
  <c r="AU220" i="2"/>
  <c r="BD218" i="2"/>
  <c r="AU218" i="2"/>
  <c r="BD216" i="2"/>
  <c r="AU216" i="2"/>
  <c r="BD212" i="2"/>
  <c r="AU212" i="2"/>
  <c r="BD210" i="2"/>
  <c r="AU210" i="2"/>
  <c r="BD208" i="2"/>
  <c r="AU208" i="2"/>
  <c r="BD206" i="2"/>
  <c r="AU206" i="2"/>
  <c r="BD202" i="2"/>
  <c r="AU202" i="2"/>
  <c r="BC181" i="2"/>
  <c r="AT181" i="2"/>
  <c r="BC179" i="2"/>
  <c r="AT179" i="2"/>
  <c r="BC177" i="2"/>
  <c r="AT177" i="2"/>
  <c r="AT175" i="2"/>
  <c r="BC175" i="2"/>
  <c r="AT173" i="2"/>
  <c r="BC173" i="2"/>
  <c r="AT171" i="2"/>
  <c r="BC171" i="2"/>
  <c r="AT169" i="2"/>
  <c r="BC169" i="2"/>
  <c r="AT167" i="2"/>
  <c r="BC167" i="2"/>
  <c r="AT165" i="2"/>
  <c r="BC165" i="2"/>
  <c r="AT163" i="2"/>
  <c r="BC163" i="2"/>
  <c r="AT161" i="2"/>
  <c r="BC161" i="2"/>
  <c r="AT159" i="2"/>
  <c r="BC159" i="2"/>
  <c r="AT157" i="2"/>
  <c r="BC157" i="2"/>
  <c r="AT155" i="2"/>
  <c r="BC155" i="2"/>
  <c r="AT153" i="2"/>
  <c r="BC153" i="2"/>
  <c r="AT151" i="2"/>
  <c r="BC151" i="2"/>
  <c r="AT149" i="2"/>
  <c r="BC149" i="2"/>
  <c r="AT147" i="2"/>
  <c r="BC147" i="2"/>
  <c r="AT145" i="2"/>
  <c r="BC145" i="2"/>
  <c r="AT143" i="2"/>
  <c r="BC143" i="2"/>
  <c r="AT186" i="2"/>
  <c r="BC186" i="2"/>
  <c r="BC142" i="2"/>
  <c r="AT142" i="2"/>
  <c r="BC140" i="2"/>
  <c r="AT140" i="2"/>
  <c r="BC138" i="2"/>
  <c r="AT138" i="2"/>
  <c r="BC136" i="2"/>
  <c r="AT136" i="2"/>
  <c r="BC134" i="2"/>
  <c r="AT134" i="2"/>
  <c r="BC132" i="2"/>
  <c r="AT132" i="2"/>
  <c r="BC130" i="2"/>
  <c r="AT130" i="2"/>
  <c r="BC128" i="2"/>
  <c r="AT128" i="2"/>
  <c r="BC126" i="2"/>
  <c r="AT126" i="2"/>
  <c r="AT124" i="2"/>
  <c r="BC124" i="2"/>
  <c r="AT122" i="2"/>
  <c r="BC122" i="2"/>
  <c r="AT120" i="2"/>
  <c r="BC120" i="2"/>
  <c r="AT118" i="2"/>
  <c r="BC118" i="2"/>
  <c r="AT116" i="2"/>
  <c r="BC116" i="2"/>
  <c r="AT114" i="2"/>
  <c r="BC114" i="2"/>
  <c r="AT112" i="2"/>
  <c r="BC112" i="2"/>
  <c r="AT110" i="2"/>
  <c r="BC110" i="2"/>
  <c r="AT108" i="2"/>
  <c r="BC108" i="2"/>
  <c r="BC106" i="2"/>
  <c r="AT106" i="2"/>
  <c r="BC104" i="2"/>
  <c r="AT104" i="2"/>
  <c r="BC102" i="2"/>
  <c r="AT102" i="2"/>
  <c r="BC100" i="2"/>
  <c r="AT100" i="2"/>
  <c r="BC98" i="2"/>
  <c r="AT98" i="2"/>
  <c r="BC96" i="2"/>
  <c r="AT96" i="2"/>
  <c r="BC94" i="2"/>
  <c r="AT94" i="2"/>
  <c r="BC92" i="2"/>
  <c r="AT92" i="2"/>
  <c r="AT71" i="2"/>
  <c r="BC71" i="2"/>
  <c r="AT69" i="2"/>
  <c r="BC69" i="2"/>
  <c r="AT67" i="2"/>
  <c r="BC67" i="2"/>
  <c r="AT65" i="2"/>
  <c r="BC65" i="2"/>
  <c r="AT63" i="2"/>
  <c r="BC63" i="2"/>
  <c r="AT61" i="2"/>
  <c r="BC61" i="2"/>
  <c r="AT59" i="2"/>
  <c r="BC59" i="2"/>
  <c r="AT57" i="2"/>
  <c r="BC57" i="2"/>
  <c r="AT55" i="2"/>
  <c r="BC55" i="2"/>
  <c r="AT53" i="2"/>
  <c r="BC53" i="2"/>
  <c r="AT51" i="2"/>
  <c r="BC51" i="2"/>
  <c r="AT49" i="2"/>
  <c r="BC49" i="2"/>
  <c r="AT47" i="2"/>
  <c r="BC47" i="2"/>
  <c r="AT45" i="2"/>
  <c r="BC45" i="2"/>
  <c r="AT30" i="2"/>
  <c r="BC30" i="2"/>
  <c r="AT26" i="2"/>
  <c r="BC26" i="2"/>
  <c r="AT23" i="2"/>
  <c r="BC23" i="2"/>
  <c r="BC17" i="2"/>
  <c r="AT17" i="2"/>
  <c r="BC15" i="2"/>
  <c r="AT15" i="2"/>
  <c r="BC13" i="2"/>
  <c r="AT13" i="2"/>
  <c r="BC11" i="2"/>
  <c r="AT11" i="2"/>
  <c r="BC9" i="2"/>
  <c r="AT9" i="2"/>
  <c r="BC7" i="2"/>
  <c r="AT7" i="2"/>
  <c r="BC5" i="2"/>
  <c r="AT5" i="2"/>
  <c r="AI339" i="2"/>
  <c r="AO339" i="2" s="1"/>
  <c r="AI337" i="2"/>
  <c r="AO337" i="2" s="1"/>
  <c r="AN324" i="2"/>
  <c r="AV328" i="2"/>
  <c r="BE328" i="2"/>
  <c r="BT337" i="2"/>
  <c r="BZ337" i="2" s="1"/>
  <c r="D337" i="2"/>
  <c r="BK337" i="2"/>
  <c r="BT335" i="2"/>
  <c r="BZ335" i="2" s="1"/>
  <c r="D335" i="2"/>
  <c r="BK335" i="2"/>
  <c r="BT338" i="2"/>
  <c r="BZ338" i="2" s="1"/>
  <c r="D338" i="2"/>
  <c r="BK338" i="2"/>
  <c r="D326" i="2"/>
  <c r="BK326" i="2"/>
  <c r="BT326" i="2"/>
  <c r="BZ326" i="2" s="1"/>
  <c r="D320" i="2"/>
  <c r="BK320" i="2"/>
  <c r="BT320" i="2"/>
  <c r="BZ320" i="2" s="1"/>
  <c r="AV317" i="2"/>
  <c r="BE317" i="2"/>
  <c r="D327" i="2"/>
  <c r="BK327" i="2"/>
  <c r="BT327" i="2"/>
  <c r="BZ327" i="2" s="1"/>
  <c r="BT313" i="2"/>
  <c r="BZ313" i="2" s="1"/>
  <c r="BK313" i="2"/>
  <c r="D313" i="2"/>
  <c r="D307" i="2"/>
  <c r="BK307" i="2"/>
  <c r="BT307" i="2"/>
  <c r="BZ307" i="2" s="1"/>
  <c r="AV282" i="2"/>
  <c r="BE282" i="2"/>
  <c r="AV278" i="2"/>
  <c r="BE278" i="2"/>
  <c r="AV274" i="2"/>
  <c r="BE274" i="2"/>
  <c r="AV270" i="2"/>
  <c r="BE270" i="2"/>
  <c r="BT285" i="2"/>
  <c r="BZ285" i="2" s="1"/>
  <c r="D285" i="2"/>
  <c r="BK285" i="2"/>
  <c r="D297" i="2"/>
  <c r="BK297" i="2"/>
  <c r="BT297" i="2"/>
  <c r="BZ297" i="2" s="1"/>
  <c r="D290" i="2"/>
  <c r="BK290" i="2"/>
  <c r="BT290" i="2"/>
  <c r="BZ290" i="2" s="1"/>
  <c r="D288" i="2"/>
  <c r="BK288" i="2"/>
  <c r="BT288" i="2"/>
  <c r="BZ288" i="2" s="1"/>
  <c r="AV267" i="2"/>
  <c r="BE267" i="2"/>
  <c r="AV263" i="2"/>
  <c r="BE263" i="2"/>
  <c r="BC226" i="2"/>
  <c r="AT226" i="2"/>
  <c r="AT202" i="2"/>
  <c r="BC202" i="2"/>
  <c r="BT236" i="2"/>
  <c r="BZ236" i="2" s="1"/>
  <c r="BK236" i="2"/>
  <c r="D236" i="2"/>
  <c r="AV223" i="2"/>
  <c r="BE223" i="2"/>
  <c r="AV219" i="2"/>
  <c r="BE219" i="2"/>
  <c r="AV215" i="2"/>
  <c r="BE215" i="2"/>
  <c r="AV211" i="2"/>
  <c r="BE211" i="2"/>
  <c r="AV207" i="2"/>
  <c r="BE207" i="2"/>
  <c r="AV203" i="2"/>
  <c r="BE203" i="2"/>
  <c r="D259" i="2"/>
  <c r="BK259" i="2"/>
  <c r="BT259" i="2"/>
  <c r="BZ259" i="2" s="1"/>
  <c r="D240" i="2"/>
  <c r="BK240" i="2"/>
  <c r="BT240" i="2"/>
  <c r="BZ240" i="2" s="1"/>
  <c r="AV234" i="2"/>
  <c r="BE234" i="2"/>
  <c r="D255" i="2"/>
  <c r="BK255" i="2"/>
  <c r="BT255" i="2"/>
  <c r="BZ255" i="2" s="1"/>
  <c r="D245" i="2"/>
  <c r="BK245" i="2"/>
  <c r="BT245" i="2"/>
  <c r="BZ245" i="2" s="1"/>
  <c r="AT184" i="2"/>
  <c r="BC184" i="2"/>
  <c r="BD165" i="2"/>
  <c r="AU165" i="2"/>
  <c r="BD161" i="2"/>
  <c r="AU161" i="2"/>
  <c r="BD151" i="2"/>
  <c r="AU151" i="2"/>
  <c r="BD149" i="2"/>
  <c r="AU149" i="2"/>
  <c r="BD147" i="2"/>
  <c r="AU147" i="2"/>
  <c r="BD145" i="2"/>
  <c r="AU145" i="2"/>
  <c r="BK196" i="2"/>
  <c r="D196" i="2"/>
  <c r="BT196" i="2"/>
  <c r="BZ196" i="2" s="1"/>
  <c r="BK192" i="2"/>
  <c r="D192" i="2"/>
  <c r="BT192" i="2"/>
  <c r="BZ192" i="2" s="1"/>
  <c r="D181" i="2"/>
  <c r="BK181" i="2"/>
  <c r="BT181" i="2"/>
  <c r="BZ181" i="2" s="1"/>
  <c r="BT169" i="2"/>
  <c r="BZ169" i="2" s="1"/>
  <c r="D169" i="2"/>
  <c r="BK169" i="2"/>
  <c r="AV164" i="2"/>
  <c r="BE164" i="2"/>
  <c r="AV163" i="2"/>
  <c r="BE163" i="2"/>
  <c r="D187" i="2"/>
  <c r="BK187" i="2"/>
  <c r="BT187" i="2"/>
  <c r="BZ187" i="2" s="1"/>
  <c r="BT116" i="2"/>
  <c r="BZ116" i="2" s="1"/>
  <c r="BK116" i="2"/>
  <c r="D116" i="2"/>
  <c r="BT112" i="2"/>
  <c r="BZ112" i="2" s="1"/>
  <c r="BK112" i="2"/>
  <c r="D112" i="2"/>
  <c r="BT152" i="2"/>
  <c r="BZ152" i="2" s="1"/>
  <c r="D152" i="2"/>
  <c r="BK152" i="2"/>
  <c r="BT148" i="2"/>
  <c r="BZ148" i="2" s="1"/>
  <c r="D148" i="2"/>
  <c r="BK148" i="2"/>
  <c r="BT144" i="2"/>
  <c r="BZ144" i="2" s="1"/>
  <c r="D144" i="2"/>
  <c r="BK144" i="2"/>
  <c r="D138" i="2"/>
  <c r="BK138" i="2"/>
  <c r="BT138" i="2"/>
  <c r="BZ138" i="2" s="1"/>
  <c r="D130" i="2"/>
  <c r="BK130" i="2"/>
  <c r="BT130" i="2"/>
  <c r="BZ130" i="2" s="1"/>
  <c r="BT119" i="2"/>
  <c r="BZ119" i="2" s="1"/>
  <c r="D119" i="2"/>
  <c r="BK119" i="2"/>
  <c r="AV103" i="2"/>
  <c r="BE103" i="2"/>
  <c r="AV99" i="2"/>
  <c r="BE99" i="2"/>
  <c r="AV95" i="2"/>
  <c r="BE95" i="2"/>
  <c r="AV114" i="2"/>
  <c r="BE114" i="2"/>
  <c r="BT153" i="2"/>
  <c r="BZ153" i="2" s="1"/>
  <c r="D153" i="2"/>
  <c r="BK153" i="2"/>
  <c r="BT149" i="2"/>
  <c r="BZ149" i="2" s="1"/>
  <c r="D149" i="2"/>
  <c r="BK149" i="2"/>
  <c r="BT145" i="2"/>
  <c r="BZ145" i="2" s="1"/>
  <c r="D145" i="2"/>
  <c r="BK145" i="2"/>
  <c r="D140" i="2"/>
  <c r="BK140" i="2"/>
  <c r="BT140" i="2"/>
  <c r="BZ140" i="2" s="1"/>
  <c r="D132" i="2"/>
  <c r="BK132" i="2"/>
  <c r="BT132" i="2"/>
  <c r="BZ132" i="2" s="1"/>
  <c r="AV49" i="2"/>
  <c r="BE49" i="2"/>
  <c r="BT72" i="2"/>
  <c r="BZ72" i="2" s="1"/>
  <c r="BK72" i="2"/>
  <c r="D72" i="2"/>
  <c r="BT91" i="2"/>
  <c r="BZ91" i="2" s="1"/>
  <c r="D91" i="2"/>
  <c r="BK91" i="2"/>
  <c r="D89" i="2"/>
  <c r="BK89" i="2"/>
  <c r="BT89" i="2"/>
  <c r="BZ89" i="2" s="1"/>
  <c r="D87" i="2"/>
  <c r="BK87" i="2"/>
  <c r="BT87" i="2"/>
  <c r="BZ87" i="2" s="1"/>
  <c r="D85" i="2"/>
  <c r="BK85" i="2"/>
  <c r="BT85" i="2"/>
  <c r="BZ85" i="2" s="1"/>
  <c r="D83" i="2"/>
  <c r="BK83" i="2"/>
  <c r="BT83" i="2"/>
  <c r="BZ83" i="2" s="1"/>
  <c r="D81" i="2"/>
  <c r="BK81" i="2"/>
  <c r="BT81" i="2"/>
  <c r="BZ81" i="2" s="1"/>
  <c r="D79" i="2"/>
  <c r="BK79" i="2"/>
  <c r="BT79" i="2"/>
  <c r="BZ79" i="2" s="1"/>
  <c r="D77" i="2"/>
  <c r="BK77" i="2"/>
  <c r="BT77" i="2"/>
  <c r="BZ77" i="2" s="1"/>
  <c r="D75" i="2"/>
  <c r="BK75" i="2"/>
  <c r="BT75" i="2"/>
  <c r="BZ75" i="2" s="1"/>
  <c r="D73" i="2"/>
  <c r="BK73" i="2"/>
  <c r="BT73" i="2"/>
  <c r="BZ73" i="2" s="1"/>
  <c r="AV60" i="2"/>
  <c r="BE60" i="2"/>
  <c r="BT51" i="2"/>
  <c r="BZ51" i="2" s="1"/>
  <c r="D51" i="2"/>
  <c r="BK51" i="2"/>
  <c r="T591" i="1"/>
  <c r="T543" i="1"/>
  <c r="H91" i="8" s="1"/>
  <c r="T447" i="1"/>
  <c r="D34" i="2"/>
  <c r="BK34" i="2"/>
  <c r="BT34" i="2"/>
  <c r="BZ34" i="2" s="1"/>
  <c r="D28" i="2"/>
  <c r="BK28" i="2"/>
  <c r="BT28" i="2"/>
  <c r="BZ28" i="2" s="1"/>
  <c r="AV16" i="2"/>
  <c r="BE16" i="2"/>
  <c r="AV12" i="2"/>
  <c r="BE12" i="2"/>
  <c r="AV8" i="2"/>
  <c r="BE8" i="2"/>
  <c r="T414" i="1"/>
  <c r="T612" i="1"/>
  <c r="Q522" i="1"/>
  <c r="T345" i="1"/>
  <c r="T249" i="1"/>
  <c r="T153" i="1"/>
  <c r="T561" i="1"/>
  <c r="H103" i="8" s="1"/>
  <c r="T525" i="1"/>
  <c r="T477" i="1"/>
  <c r="H67" i="8" s="1"/>
  <c r="R604" i="1"/>
  <c r="F125" i="8" s="1"/>
  <c r="V604" i="1"/>
  <c r="J125" i="8" s="1"/>
  <c r="T537" i="1"/>
  <c r="T489" i="1"/>
  <c r="R448" i="1"/>
  <c r="R450" i="1" s="1"/>
  <c r="P450" i="1"/>
  <c r="V448" i="1"/>
  <c r="T588" i="1"/>
  <c r="Q450" i="1"/>
  <c r="R373" i="1"/>
  <c r="AL373" i="1" s="1"/>
  <c r="V373" i="1"/>
  <c r="R325" i="1"/>
  <c r="AL325" i="1" s="1"/>
  <c r="V325" i="1"/>
  <c r="R277" i="1"/>
  <c r="AL277" i="1" s="1"/>
  <c r="V277" i="1"/>
  <c r="R229" i="1"/>
  <c r="AL229" i="1" s="1"/>
  <c r="V229" i="1"/>
  <c r="R181" i="1"/>
  <c r="AL181" i="1" s="1"/>
  <c r="V181" i="1"/>
  <c r="T342" i="1"/>
  <c r="T246" i="1"/>
  <c r="T150" i="1"/>
  <c r="T528" i="1"/>
  <c r="R430" i="1"/>
  <c r="V430" i="1"/>
  <c r="P432" i="1"/>
  <c r="S431" i="1"/>
  <c r="V431" i="1"/>
  <c r="T144" i="1"/>
  <c r="T120" i="1"/>
  <c r="T96" i="1"/>
  <c r="T72" i="1"/>
  <c r="T24" i="1"/>
  <c r="AH384" i="1"/>
  <c r="AH288" i="1"/>
  <c r="AH240" i="1"/>
  <c r="T126" i="1"/>
  <c r="V490" i="1"/>
  <c r="R490" i="1"/>
  <c r="AL490" i="1" s="1"/>
  <c r="AJ372" i="1"/>
  <c r="AJ324" i="1"/>
  <c r="AJ276" i="1"/>
  <c r="AJ228" i="1"/>
  <c r="AJ180" i="1"/>
  <c r="R298" i="1"/>
  <c r="AL298" i="1" s="1"/>
  <c r="P300" i="1"/>
  <c r="V298" i="1"/>
  <c r="AJ252" i="1"/>
  <c r="R202" i="1"/>
  <c r="R204" i="1" s="1"/>
  <c r="P204" i="1"/>
  <c r="V202" i="1"/>
  <c r="R154" i="1"/>
  <c r="P156" i="1"/>
  <c r="V154" i="1"/>
  <c r="P90" i="1"/>
  <c r="R88" i="1"/>
  <c r="V88" i="1"/>
  <c r="AJ66" i="1"/>
  <c r="R382" i="1"/>
  <c r="P384" i="1"/>
  <c r="V382" i="1"/>
  <c r="AJ336" i="1"/>
  <c r="R238" i="1"/>
  <c r="P240" i="1"/>
  <c r="V238" i="1"/>
  <c r="AE347" i="1"/>
  <c r="X346" i="1"/>
  <c r="AE203" i="1"/>
  <c r="X202" i="1"/>
  <c r="AE521" i="1"/>
  <c r="X520" i="1"/>
  <c r="Q408" i="1"/>
  <c r="U441" i="1"/>
  <c r="V311" i="1"/>
  <c r="S311" i="1"/>
  <c r="P138" i="1"/>
  <c r="R136" i="1"/>
  <c r="V136" i="1"/>
  <c r="V395" i="1"/>
  <c r="S395" i="1"/>
  <c r="R286" i="1"/>
  <c r="P288" i="1"/>
  <c r="V286" i="1"/>
  <c r="V203" i="1"/>
  <c r="S203" i="1"/>
  <c r="AJ192" i="1"/>
  <c r="X112" i="1"/>
  <c r="AE113" i="1"/>
  <c r="X64" i="1"/>
  <c r="AE65" i="1"/>
  <c r="AE371" i="1"/>
  <c r="X370" i="1"/>
  <c r="AE227" i="1"/>
  <c r="X226" i="1"/>
  <c r="V275" i="1"/>
  <c r="S275" i="1"/>
  <c r="AE323" i="1"/>
  <c r="X322" i="1"/>
  <c r="AI340" i="2"/>
  <c r="AO340" i="2" s="1"/>
  <c r="BL340" i="2"/>
  <c r="AX324" i="2"/>
  <c r="AX323" i="2"/>
  <c r="AI326" i="2"/>
  <c r="AO326" i="2" s="1"/>
  <c r="AI324" i="2"/>
  <c r="AO324" i="2" s="1"/>
  <c r="BM325" i="2"/>
  <c r="AW323" i="2"/>
  <c r="AI307" i="2"/>
  <c r="AO307" i="2" s="1"/>
  <c r="AI303" i="2"/>
  <c r="AO303" i="2" s="1"/>
  <c r="BL306" i="2"/>
  <c r="BM306" i="2"/>
  <c r="AW305" i="2"/>
  <c r="AH300" i="2"/>
  <c r="AN300" i="2" s="1"/>
  <c r="AI297" i="2"/>
  <c r="AO297" i="2" s="1"/>
  <c r="AH299" i="2"/>
  <c r="AN299" i="2" s="1"/>
  <c r="AI300" i="2"/>
  <c r="AO300" i="2" s="1"/>
  <c r="AI261" i="2"/>
  <c r="AO261" i="2" s="1"/>
  <c r="AO257" i="2"/>
  <c r="BL261" i="2"/>
  <c r="BL260" i="2"/>
  <c r="BL256" i="2"/>
  <c r="BM258" i="2"/>
  <c r="AW257" i="2"/>
  <c r="AH261" i="2"/>
  <c r="AN261" i="2" s="1"/>
  <c r="AI196" i="2"/>
  <c r="AO196" i="2" s="1"/>
  <c r="AX194" i="2"/>
  <c r="AH192" i="2"/>
  <c r="AN192" i="2" s="1"/>
  <c r="AI186" i="2"/>
  <c r="AO186" i="2" s="1"/>
  <c r="AI197" i="2"/>
  <c r="AO197" i="2" s="1"/>
  <c r="AX195" i="2"/>
  <c r="AH193" i="2"/>
  <c r="AN193" i="2" s="1"/>
  <c r="AI188" i="2"/>
  <c r="AO188" i="2" s="1"/>
  <c r="AW187" i="2"/>
  <c r="AI141" i="2"/>
  <c r="AO141" i="2" s="1"/>
  <c r="AI139" i="2"/>
  <c r="AO139" i="2" s="1"/>
  <c r="AI137" i="2"/>
  <c r="AO137" i="2" s="1"/>
  <c r="AI135" i="2"/>
  <c r="AO135" i="2" s="1"/>
  <c r="AI133" i="2"/>
  <c r="AO133" i="2" s="1"/>
  <c r="AI131" i="2"/>
  <c r="AO131" i="2" s="1"/>
  <c r="AH187" i="2"/>
  <c r="AN187" i="2" s="1"/>
  <c r="AI187" i="2"/>
  <c r="AO187" i="2" s="1"/>
  <c r="AX91" i="2"/>
  <c r="AX90" i="2"/>
  <c r="AX89" i="2"/>
  <c r="AX88" i="2"/>
  <c r="AX87" i="2"/>
  <c r="AX86" i="2"/>
  <c r="AX85" i="2"/>
  <c r="AX84" i="2"/>
  <c r="AX83" i="2"/>
  <c r="AX82" i="2"/>
  <c r="AX81" i="2"/>
  <c r="AX80" i="2"/>
  <c r="AX79" i="2"/>
  <c r="AX78" i="2"/>
  <c r="AX77" i="2"/>
  <c r="AX76" i="2"/>
  <c r="AX75" i="2"/>
  <c r="AX74" i="2"/>
  <c r="AH73" i="2"/>
  <c r="AN73" i="2" s="1"/>
  <c r="BL91" i="2"/>
  <c r="AH44" i="2"/>
  <c r="AN44" i="2" s="1"/>
  <c r="AI37" i="2"/>
  <c r="AO37" i="2" s="1"/>
  <c r="AI45" i="2"/>
  <c r="AO45" i="2" s="1"/>
  <c r="AI46" i="2"/>
  <c r="AO46" i="2" s="1"/>
  <c r="AW39" i="2"/>
  <c r="AI39" i="2"/>
  <c r="AO39" i="2" s="1"/>
  <c r="AH43" i="2"/>
  <c r="AN43" i="2" s="1"/>
  <c r="AX39" i="2"/>
  <c r="AH36" i="2"/>
  <c r="AN36" i="2" s="1"/>
  <c r="AH35" i="2"/>
  <c r="AN35" i="2" s="1"/>
  <c r="AI32" i="2"/>
  <c r="AO32" i="2" s="1"/>
  <c r="AI28" i="2"/>
  <c r="AO28" i="2" s="1"/>
  <c r="AI24" i="2"/>
  <c r="AO24" i="2" s="1"/>
  <c r="AI10" i="2"/>
  <c r="AO10" i="2" s="1"/>
  <c r="AI8" i="2"/>
  <c r="AO8" i="2" s="1"/>
  <c r="AI6" i="2"/>
  <c r="AO6" i="2" s="1"/>
  <c r="V593" i="1"/>
  <c r="V594" i="1" s="1"/>
  <c r="AL640" i="1"/>
  <c r="AL593" i="1"/>
  <c r="AK593" i="1" s="1"/>
  <c r="R534" i="1"/>
  <c r="R486" i="1"/>
  <c r="F73" i="8" s="1"/>
  <c r="U456" i="1"/>
  <c r="U363" i="1"/>
  <c r="U219" i="1"/>
  <c r="U171" i="1"/>
  <c r="T552" i="1"/>
  <c r="U552" i="1"/>
  <c r="U540" i="1"/>
  <c r="T399" i="1"/>
  <c r="T351" i="1"/>
  <c r="AH339" i="1"/>
  <c r="T303" i="1"/>
  <c r="T255" i="1"/>
  <c r="T207" i="1"/>
  <c r="T159" i="1"/>
  <c r="AL616" i="1"/>
  <c r="U468" i="1"/>
  <c r="V427" i="1"/>
  <c r="U66" i="1"/>
  <c r="AL497" i="1"/>
  <c r="AK497" i="1" s="1"/>
  <c r="U147" i="1"/>
  <c r="U360" i="1"/>
  <c r="T348" i="1"/>
  <c r="BT334" i="2"/>
  <c r="BZ334" i="2" s="1"/>
  <c r="D334" i="2"/>
  <c r="BK334" i="2"/>
  <c r="BT339" i="2"/>
  <c r="BZ339" i="2" s="1"/>
  <c r="D339" i="2"/>
  <c r="BK339" i="2"/>
  <c r="AV329" i="2"/>
  <c r="BE329" i="2"/>
  <c r="BT340" i="2"/>
  <c r="BZ340" i="2" s="1"/>
  <c r="D340" i="2"/>
  <c r="BK340" i="2"/>
  <c r="AV318" i="2"/>
  <c r="BE318" i="2"/>
  <c r="AV314" i="2"/>
  <c r="BE314" i="2"/>
  <c r="D324" i="2"/>
  <c r="BK324" i="2"/>
  <c r="BT324" i="2"/>
  <c r="BZ324" i="2" s="1"/>
  <c r="AV305" i="2"/>
  <c r="BE305" i="2"/>
  <c r="BT302" i="2"/>
  <c r="BZ302" i="2" s="1"/>
  <c r="D302" i="2"/>
  <c r="BK302" i="2"/>
  <c r="D312" i="2"/>
  <c r="BK312" i="2"/>
  <c r="BT312" i="2"/>
  <c r="BZ312" i="2" s="1"/>
  <c r="D306" i="2"/>
  <c r="BK306" i="2"/>
  <c r="BT306" i="2"/>
  <c r="BZ306" i="2" s="1"/>
  <c r="D309" i="2"/>
  <c r="BK309" i="2"/>
  <c r="BT309" i="2"/>
  <c r="BZ309" i="2" s="1"/>
  <c r="D304" i="2"/>
  <c r="BK304" i="2"/>
  <c r="BT304" i="2"/>
  <c r="BZ304" i="2" s="1"/>
  <c r="BT301" i="2"/>
  <c r="BZ301" i="2" s="1"/>
  <c r="D301" i="2"/>
  <c r="BK301" i="2"/>
  <c r="AV279" i="2"/>
  <c r="BE279" i="2"/>
  <c r="AV275" i="2"/>
  <c r="BE275" i="2"/>
  <c r="AV271" i="2"/>
  <c r="BE271" i="2"/>
  <c r="D295" i="2"/>
  <c r="BK295" i="2"/>
  <c r="BT295" i="2"/>
  <c r="BZ295" i="2" s="1"/>
  <c r="BT286" i="2"/>
  <c r="BZ286" i="2" s="1"/>
  <c r="D286" i="2"/>
  <c r="BK286" i="2"/>
  <c r="BT299" i="2"/>
  <c r="BZ299" i="2" s="1"/>
  <c r="D299" i="2"/>
  <c r="BK299" i="2"/>
  <c r="D296" i="2"/>
  <c r="BK296" i="2"/>
  <c r="BT296" i="2"/>
  <c r="BZ296" i="2" s="1"/>
  <c r="D287" i="2"/>
  <c r="BK287" i="2"/>
  <c r="BT287" i="2"/>
  <c r="BZ287" i="2" s="1"/>
  <c r="D293" i="2"/>
  <c r="BK293" i="2"/>
  <c r="BT293" i="2"/>
  <c r="BZ293" i="2" s="1"/>
  <c r="AV268" i="2"/>
  <c r="BE268" i="2"/>
  <c r="AV264" i="2"/>
  <c r="BE264" i="2"/>
  <c r="BT283" i="2"/>
  <c r="BZ283" i="2" s="1"/>
  <c r="BK283" i="2"/>
  <c r="D283" i="2"/>
  <c r="AV261" i="2"/>
  <c r="BE261" i="2"/>
  <c r="AV237" i="2"/>
  <c r="BE237" i="2"/>
  <c r="AV233" i="2"/>
  <c r="BE233" i="2"/>
  <c r="BT229" i="2"/>
  <c r="BZ229" i="2" s="1"/>
  <c r="BK229" i="2"/>
  <c r="D229" i="2"/>
  <c r="BT269" i="2"/>
  <c r="BZ269" i="2" s="1"/>
  <c r="BK269" i="2"/>
  <c r="D269" i="2"/>
  <c r="D257" i="2"/>
  <c r="BK257" i="2"/>
  <c r="BT257" i="2"/>
  <c r="BZ257" i="2" s="1"/>
  <c r="D246" i="2"/>
  <c r="BK246" i="2"/>
  <c r="BT246" i="2"/>
  <c r="BZ246" i="2" s="1"/>
  <c r="AV224" i="2"/>
  <c r="BE224" i="2"/>
  <c r="AV220" i="2"/>
  <c r="BE220" i="2"/>
  <c r="AV216" i="2"/>
  <c r="BE216" i="2"/>
  <c r="AV212" i="2"/>
  <c r="BE212" i="2"/>
  <c r="AV208" i="2"/>
  <c r="BE208" i="2"/>
  <c r="AV204" i="2"/>
  <c r="BE204" i="2"/>
  <c r="D252" i="2"/>
  <c r="BK252" i="2"/>
  <c r="BT252" i="2"/>
  <c r="BZ252" i="2" s="1"/>
  <c r="D250" i="2"/>
  <c r="BK250" i="2"/>
  <c r="BT250" i="2"/>
  <c r="BZ250" i="2" s="1"/>
  <c r="D248" i="2"/>
  <c r="BK248" i="2"/>
  <c r="BT248" i="2"/>
  <c r="BZ248" i="2" s="1"/>
  <c r="D243" i="2"/>
  <c r="BK243" i="2"/>
  <c r="BT243" i="2"/>
  <c r="BZ243" i="2" s="1"/>
  <c r="BT235" i="2"/>
  <c r="BZ235" i="2" s="1"/>
  <c r="D235" i="2"/>
  <c r="BK235" i="2"/>
  <c r="BT231" i="2"/>
  <c r="BZ231" i="2" s="1"/>
  <c r="D231" i="2"/>
  <c r="BK231" i="2"/>
  <c r="BT226" i="2"/>
  <c r="BZ226" i="2" s="1"/>
  <c r="D226" i="2"/>
  <c r="BK226" i="2"/>
  <c r="BT166" i="2"/>
  <c r="BZ166" i="2" s="1"/>
  <c r="BK166" i="2"/>
  <c r="D166" i="2"/>
  <c r="BK190" i="2"/>
  <c r="D190" i="2"/>
  <c r="BT190" i="2"/>
  <c r="BZ190" i="2" s="1"/>
  <c r="BT165" i="2"/>
  <c r="BZ165" i="2" s="1"/>
  <c r="BK165" i="2"/>
  <c r="D165" i="2"/>
  <c r="BT161" i="2"/>
  <c r="BZ161" i="2" s="1"/>
  <c r="BK161" i="2"/>
  <c r="D161" i="2"/>
  <c r="BT157" i="2"/>
  <c r="BZ157" i="2" s="1"/>
  <c r="BK157" i="2"/>
  <c r="D157" i="2"/>
  <c r="BT200" i="2"/>
  <c r="BZ200" i="2" s="1"/>
  <c r="BK200" i="2"/>
  <c r="D200" i="2"/>
  <c r="BE189" i="2"/>
  <c r="AV189" i="2"/>
  <c r="D179" i="2"/>
  <c r="BK179" i="2"/>
  <c r="BT179" i="2"/>
  <c r="BZ179" i="2" s="1"/>
  <c r="AV174" i="2"/>
  <c r="BE174" i="2"/>
  <c r="AV167" i="2"/>
  <c r="BE167" i="2"/>
  <c r="BT185" i="2"/>
  <c r="BZ185" i="2" s="1"/>
  <c r="D185" i="2"/>
  <c r="BK185" i="2"/>
  <c r="BT155" i="2"/>
  <c r="BZ155" i="2" s="1"/>
  <c r="D155" i="2"/>
  <c r="BK155" i="2"/>
  <c r="D135" i="2"/>
  <c r="BK135" i="2"/>
  <c r="BT135" i="2"/>
  <c r="BZ135" i="2" s="1"/>
  <c r="D129" i="2"/>
  <c r="BK129" i="2"/>
  <c r="BT129" i="2"/>
  <c r="BZ129" i="2" s="1"/>
  <c r="BT120" i="2"/>
  <c r="BZ120" i="2" s="1"/>
  <c r="BK120" i="2"/>
  <c r="D120" i="2"/>
  <c r="BT123" i="2"/>
  <c r="BZ123" i="2" s="1"/>
  <c r="D123" i="2"/>
  <c r="BK123" i="2"/>
  <c r="AV104" i="2"/>
  <c r="BE104" i="2"/>
  <c r="AV100" i="2"/>
  <c r="BE100" i="2"/>
  <c r="AV96" i="2"/>
  <c r="BE96" i="2"/>
  <c r="AV92" i="2"/>
  <c r="BE92" i="2"/>
  <c r="D141" i="2"/>
  <c r="BK141" i="2"/>
  <c r="BT141" i="2"/>
  <c r="BZ141" i="2" s="1"/>
  <c r="D133" i="2"/>
  <c r="BK133" i="2"/>
  <c r="BT133" i="2"/>
  <c r="BZ133" i="2" s="1"/>
  <c r="AV118" i="2"/>
  <c r="BE118" i="2"/>
  <c r="BT58" i="2"/>
  <c r="BZ58" i="2" s="1"/>
  <c r="D58" i="2"/>
  <c r="BK58" i="2"/>
  <c r="AV67" i="2"/>
  <c r="BE67" i="2"/>
  <c r="BT63" i="2"/>
  <c r="BZ63" i="2" s="1"/>
  <c r="D63" i="2"/>
  <c r="BK63" i="2"/>
  <c r="AV56" i="2"/>
  <c r="BE56" i="2"/>
  <c r="BT47" i="2"/>
  <c r="BZ47" i="2" s="1"/>
  <c r="D47" i="2"/>
  <c r="BK47" i="2"/>
  <c r="T603" i="1"/>
  <c r="H124" i="8" s="1"/>
  <c r="T507" i="1"/>
  <c r="D37" i="2"/>
  <c r="BK37" i="2"/>
  <c r="BT37" i="2"/>
  <c r="BZ37" i="2" s="1"/>
  <c r="D31" i="2"/>
  <c r="BK31" i="2"/>
  <c r="BT31" i="2"/>
  <c r="BZ31" i="2" s="1"/>
  <c r="BT46" i="2"/>
  <c r="BZ46" i="2" s="1"/>
  <c r="D46" i="2"/>
  <c r="BK46" i="2"/>
  <c r="BT39" i="2"/>
  <c r="BZ39" i="2" s="1"/>
  <c r="D39" i="2"/>
  <c r="BK39" i="2"/>
  <c r="D25" i="2"/>
  <c r="BK25" i="2"/>
  <c r="BT25" i="2"/>
  <c r="BZ25" i="2" s="1"/>
  <c r="AV17" i="2"/>
  <c r="BE17" i="2"/>
  <c r="AV13" i="2"/>
  <c r="BE13" i="2"/>
  <c r="AV9" i="2"/>
  <c r="BE9" i="2"/>
  <c r="AV5" i="2"/>
  <c r="BE5" i="2"/>
  <c r="BT43" i="2"/>
  <c r="BZ43" i="2" s="1"/>
  <c r="D43" i="2"/>
  <c r="BK43" i="2"/>
  <c r="BT38" i="2"/>
  <c r="BZ38" i="2" s="1"/>
  <c r="D38" i="2"/>
  <c r="BK38" i="2"/>
  <c r="D33" i="2"/>
  <c r="BK33" i="2"/>
  <c r="BT33" i="2"/>
  <c r="BZ33" i="2" s="1"/>
  <c r="D26" i="2"/>
  <c r="BK26" i="2"/>
  <c r="BT26" i="2"/>
  <c r="BZ26" i="2" s="1"/>
  <c r="AJ594" i="1"/>
  <c r="AL598" i="1"/>
  <c r="U558" i="1"/>
  <c r="I100" i="8" s="1"/>
  <c r="AH558" i="1"/>
  <c r="R520" i="1"/>
  <c r="P522" i="1"/>
  <c r="V520" i="1"/>
  <c r="T405" i="1"/>
  <c r="T309" i="1"/>
  <c r="AJ534" i="1"/>
  <c r="AJ510" i="1"/>
  <c r="AJ486" i="1"/>
  <c r="AJ462" i="1"/>
  <c r="AK532" i="1"/>
  <c r="AJ522" i="1"/>
  <c r="AL510" i="1"/>
  <c r="AK508" i="1"/>
  <c r="AK510" i="1" s="1"/>
  <c r="AJ498" i="1"/>
  <c r="V454" i="1"/>
  <c r="P456" i="1"/>
  <c r="R454" i="1"/>
  <c r="R456" i="1" s="1"/>
  <c r="AH399" i="1"/>
  <c r="AH387" i="1"/>
  <c r="U315" i="1"/>
  <c r="AH291" i="1"/>
  <c r="U267" i="1"/>
  <c r="AH243" i="1"/>
  <c r="AH207" i="1"/>
  <c r="AH195" i="1"/>
  <c r="V442" i="1"/>
  <c r="R442" i="1"/>
  <c r="AL442" i="1" s="1"/>
  <c r="T423" i="1"/>
  <c r="R361" i="1"/>
  <c r="AL361" i="1" s="1"/>
  <c r="P363" i="1"/>
  <c r="V361" i="1"/>
  <c r="R313" i="1"/>
  <c r="V313" i="1"/>
  <c r="P315" i="1"/>
  <c r="R265" i="1"/>
  <c r="V265" i="1"/>
  <c r="P267" i="1"/>
  <c r="R217" i="1"/>
  <c r="AL217" i="1" s="1"/>
  <c r="V217" i="1"/>
  <c r="P219" i="1"/>
  <c r="R169" i="1"/>
  <c r="AL169" i="1" s="1"/>
  <c r="V169" i="1"/>
  <c r="P171" i="1"/>
  <c r="T378" i="1"/>
  <c r="T282" i="1"/>
  <c r="T186" i="1"/>
  <c r="T75" i="1"/>
  <c r="T411" i="1"/>
  <c r="Q396" i="1"/>
  <c r="Q348" i="1"/>
  <c r="Q300" i="1"/>
  <c r="Q252" i="1"/>
  <c r="Q204" i="1"/>
  <c r="Q156" i="1"/>
  <c r="AL146" i="1"/>
  <c r="AK146" i="1" s="1"/>
  <c r="V514" i="1"/>
  <c r="R514" i="1"/>
  <c r="AH474" i="1"/>
  <c r="Q474" i="1"/>
  <c r="AJ396" i="1"/>
  <c r="P66" i="1"/>
  <c r="R64" i="1"/>
  <c r="V64" i="1"/>
  <c r="AJ42" i="1"/>
  <c r="AE497" i="1"/>
  <c r="S81" i="8" s="1"/>
  <c r="X496" i="1"/>
  <c r="L80" i="8" s="1"/>
  <c r="V155" i="1"/>
  <c r="S155" i="1"/>
  <c r="R145" i="1"/>
  <c r="R147" i="1" s="1"/>
  <c r="P147" i="1"/>
  <c r="V145" i="1"/>
  <c r="AE395" i="1"/>
  <c r="X394" i="1"/>
  <c r="AE251" i="1"/>
  <c r="X250" i="1"/>
  <c r="V137" i="1"/>
  <c r="V113" i="1"/>
  <c r="V17" i="1"/>
  <c r="S17" i="1"/>
  <c r="T12" i="1"/>
  <c r="V521" i="1"/>
  <c r="AE449" i="1"/>
  <c r="X448" i="1"/>
  <c r="X427" i="1"/>
  <c r="AE428" i="1"/>
  <c r="AJ360" i="1"/>
  <c r="AJ312" i="1"/>
  <c r="AJ264" i="1"/>
  <c r="AJ216" i="1"/>
  <c r="AJ168" i="1"/>
  <c r="R346" i="1"/>
  <c r="P348" i="1"/>
  <c r="V346" i="1"/>
  <c r="X136" i="1"/>
  <c r="AE137" i="1"/>
  <c r="X88" i="1"/>
  <c r="AE89" i="1"/>
  <c r="X40" i="1"/>
  <c r="AE41" i="1"/>
  <c r="AE179" i="1"/>
  <c r="X178" i="1"/>
  <c r="AE154" i="1"/>
  <c r="X156" i="1"/>
  <c r="AE156" i="1" s="1"/>
  <c r="AI333" i="2"/>
  <c r="AO333" i="2" s="1"/>
  <c r="AH327" i="2"/>
  <c r="AN327" i="2" s="1"/>
  <c r="AH325" i="2"/>
  <c r="AN325" i="2" s="1"/>
  <c r="BL327" i="2"/>
  <c r="BL325" i="2"/>
  <c r="BL323" i="2"/>
  <c r="AW327" i="2"/>
  <c r="BM324" i="2"/>
  <c r="BM323" i="2"/>
  <c r="AI308" i="2"/>
  <c r="AO308" i="2" s="1"/>
  <c r="AI304" i="2"/>
  <c r="AO304" i="2" s="1"/>
  <c r="AW308" i="2"/>
  <c r="BM305" i="2"/>
  <c r="AI298" i="2"/>
  <c r="AO298" i="2" s="1"/>
  <c r="AW299" i="2"/>
  <c r="AI295" i="2"/>
  <c r="AO295" i="2" s="1"/>
  <c r="AI291" i="2"/>
  <c r="AO291" i="2" s="1"/>
  <c r="AI285" i="2"/>
  <c r="AO285" i="2" s="1"/>
  <c r="AX299" i="2"/>
  <c r="AX298" i="2"/>
  <c r="BM300" i="2"/>
  <c r="AW260" i="2"/>
  <c r="BM257" i="2"/>
  <c r="AW256" i="2"/>
  <c r="AI234" i="2"/>
  <c r="AO234" i="2" s="1"/>
  <c r="AI230" i="2"/>
  <c r="AO230" i="2" s="1"/>
  <c r="AH260" i="2"/>
  <c r="AN260" i="2" s="1"/>
  <c r="AI185" i="2"/>
  <c r="AO185" i="2" s="1"/>
  <c r="AX200" i="2"/>
  <c r="AH200" i="2"/>
  <c r="AN200" i="2" s="1"/>
  <c r="AI198" i="2"/>
  <c r="AO198" i="2" s="1"/>
  <c r="AX196" i="2"/>
  <c r="AH194" i="2"/>
  <c r="AN194" i="2" s="1"/>
  <c r="AI190" i="2"/>
  <c r="AO190" i="2" s="1"/>
  <c r="BL188" i="2"/>
  <c r="BL184" i="2"/>
  <c r="AI180" i="2"/>
  <c r="AO180" i="2" s="1"/>
  <c r="AI178" i="2"/>
  <c r="AO178" i="2" s="1"/>
  <c r="AI176" i="2"/>
  <c r="AO176" i="2" s="1"/>
  <c r="AI174" i="2"/>
  <c r="AO174" i="2" s="1"/>
  <c r="AI172" i="2"/>
  <c r="AO172" i="2" s="1"/>
  <c r="AI170" i="2"/>
  <c r="AO170" i="2" s="1"/>
  <c r="AI168" i="2"/>
  <c r="AO168" i="2" s="1"/>
  <c r="AI199" i="2"/>
  <c r="AO199" i="2" s="1"/>
  <c r="AX197" i="2"/>
  <c r="AH195" i="2"/>
  <c r="AN195" i="2" s="1"/>
  <c r="AI191" i="2"/>
  <c r="AO191" i="2" s="1"/>
  <c r="BL183" i="2"/>
  <c r="AI129" i="2"/>
  <c r="AO129" i="2" s="1"/>
  <c r="AI127" i="2"/>
  <c r="AO127" i="2" s="1"/>
  <c r="AI123" i="2"/>
  <c r="AO123" i="2" s="1"/>
  <c r="AI119" i="2"/>
  <c r="AO119" i="2" s="1"/>
  <c r="AI115" i="2"/>
  <c r="AO115" i="2" s="1"/>
  <c r="AI111" i="2"/>
  <c r="AO111" i="2" s="1"/>
  <c r="AI107" i="2"/>
  <c r="AO107" i="2" s="1"/>
  <c r="AI105" i="2"/>
  <c r="AO105" i="2" s="1"/>
  <c r="AX142" i="2"/>
  <c r="AW183" i="2"/>
  <c r="AX73" i="2"/>
  <c r="AH72" i="2"/>
  <c r="AN72" i="2" s="1"/>
  <c r="AI90" i="2"/>
  <c r="AO90" i="2" s="1"/>
  <c r="AI88" i="2"/>
  <c r="AO88" i="2" s="1"/>
  <c r="AI86" i="2"/>
  <c r="AO86" i="2" s="1"/>
  <c r="AI84" i="2"/>
  <c r="AO84" i="2" s="1"/>
  <c r="AI82" i="2"/>
  <c r="AO82" i="2" s="1"/>
  <c r="AI80" i="2"/>
  <c r="AO80" i="2" s="1"/>
  <c r="AI78" i="2"/>
  <c r="AO78" i="2" s="1"/>
  <c r="AI76" i="2"/>
  <c r="AO76" i="2" s="1"/>
  <c r="AI74" i="2"/>
  <c r="AO74" i="2" s="1"/>
  <c r="AI72" i="2"/>
  <c r="AO72" i="2" s="1"/>
  <c r="AI70" i="2"/>
  <c r="AO70" i="2" s="1"/>
  <c r="AI68" i="2"/>
  <c r="AO68" i="2" s="1"/>
  <c r="AI66" i="2"/>
  <c r="AO66" i="2" s="1"/>
  <c r="AI64" i="2"/>
  <c r="AO64" i="2" s="1"/>
  <c r="AI62" i="2"/>
  <c r="AO62" i="2" s="1"/>
  <c r="AI60" i="2"/>
  <c r="AO60" i="2" s="1"/>
  <c r="AI58" i="2"/>
  <c r="AO58" i="2" s="1"/>
  <c r="AI56" i="2"/>
  <c r="AO56" i="2" s="1"/>
  <c r="AI54" i="2"/>
  <c r="AO54" i="2" s="1"/>
  <c r="AI52" i="2"/>
  <c r="AO52" i="2" s="1"/>
  <c r="AI50" i="2"/>
  <c r="AO50" i="2" s="1"/>
  <c r="AI48" i="2"/>
  <c r="AO48" i="2" s="1"/>
  <c r="AX40" i="2"/>
  <c r="AH38" i="2"/>
  <c r="AN38" i="2" s="1"/>
  <c r="AI42" i="2"/>
  <c r="AO42" i="2" s="1"/>
  <c r="BL39" i="2"/>
  <c r="AW40" i="2"/>
  <c r="BM39" i="2"/>
  <c r="AI36" i="2"/>
  <c r="AO36" i="2" s="1"/>
  <c r="AI35" i="2"/>
  <c r="AO35" i="2" s="1"/>
  <c r="AH34" i="2"/>
  <c r="AN34" i="2" s="1"/>
  <c r="AI31" i="2"/>
  <c r="AO31" i="2" s="1"/>
  <c r="AI27" i="2"/>
  <c r="AO27" i="2" s="1"/>
  <c r="AH19" i="2"/>
  <c r="AN19" i="2" s="1"/>
  <c r="AI40" i="2"/>
  <c r="AO40" i="2" s="1"/>
  <c r="U624" i="1"/>
  <c r="T630" i="1"/>
  <c r="AL592" i="1"/>
  <c r="AL533" i="1"/>
  <c r="AL485" i="1"/>
  <c r="AK485" i="1" s="1"/>
  <c r="T606" i="1"/>
  <c r="H127" i="8" s="1"/>
  <c r="AH456" i="1"/>
  <c r="U399" i="1"/>
  <c r="U351" i="1"/>
  <c r="U303" i="1"/>
  <c r="U255" i="1"/>
  <c r="U207" i="1"/>
  <c r="U159" i="1"/>
  <c r="AH552" i="1"/>
  <c r="AH540" i="1"/>
  <c r="AH351" i="1"/>
  <c r="AH303" i="1"/>
  <c r="AH255" i="1"/>
  <c r="AH159" i="1"/>
  <c r="V622" i="1"/>
  <c r="AH468" i="1"/>
  <c r="AL17" i="1"/>
  <c r="AK17" i="1" s="1"/>
  <c r="U492" i="1"/>
  <c r="T372" i="1"/>
  <c r="T324" i="1"/>
  <c r="T276" i="1"/>
  <c r="H37" i="8" s="1"/>
  <c r="T228" i="1"/>
  <c r="T180" i="1"/>
  <c r="T252" i="1"/>
  <c r="U42" i="1"/>
  <c r="S533" i="1"/>
  <c r="U384" i="1"/>
  <c r="T336" i="1"/>
  <c r="U240" i="1"/>
  <c r="Q138" i="1"/>
  <c r="Q90" i="1"/>
  <c r="R462" i="1"/>
  <c r="F61" i="8" s="1"/>
  <c r="U288" i="1"/>
  <c r="T192" i="1"/>
  <c r="AL275" i="1"/>
  <c r="AK275" i="1" s="1"/>
  <c r="AV330" i="2"/>
  <c r="BE330" i="2"/>
  <c r="AU323" i="2"/>
  <c r="BD323" i="2"/>
  <c r="BT336" i="2"/>
  <c r="BZ336" i="2" s="1"/>
  <c r="D336" i="2"/>
  <c r="BK336" i="2"/>
  <c r="BD319" i="2"/>
  <c r="AU319" i="2"/>
  <c r="D319" i="2"/>
  <c r="BT319" i="2"/>
  <c r="BZ319" i="2" s="1"/>
  <c r="BK319" i="2"/>
  <c r="AU305" i="2"/>
  <c r="BD305" i="2"/>
  <c r="BD301" i="2"/>
  <c r="AU301" i="2"/>
  <c r="D321" i="2"/>
  <c r="BK321" i="2"/>
  <c r="BT321" i="2"/>
  <c r="BZ321" i="2" s="1"/>
  <c r="AV315" i="2"/>
  <c r="BE315" i="2"/>
  <c r="BT331" i="2"/>
  <c r="BZ331" i="2" s="1"/>
  <c r="D331" i="2"/>
  <c r="BK331" i="2"/>
  <c r="D323" i="2"/>
  <c r="BK323" i="2"/>
  <c r="BT323" i="2"/>
  <c r="BZ323" i="2" s="1"/>
  <c r="D308" i="2"/>
  <c r="BK308" i="2"/>
  <c r="BT308" i="2"/>
  <c r="BZ308" i="2" s="1"/>
  <c r="D310" i="2"/>
  <c r="BK310" i="2"/>
  <c r="BT310" i="2"/>
  <c r="BZ310" i="2" s="1"/>
  <c r="AV280" i="2"/>
  <c r="BE280" i="2"/>
  <c r="AV276" i="2"/>
  <c r="BE276" i="2"/>
  <c r="AV272" i="2"/>
  <c r="BE272" i="2"/>
  <c r="D292" i="2"/>
  <c r="BK292" i="2"/>
  <c r="BT292" i="2"/>
  <c r="BZ292" i="2" s="1"/>
  <c r="D289" i="2"/>
  <c r="BK289" i="2"/>
  <c r="BT289" i="2"/>
  <c r="BZ289" i="2" s="1"/>
  <c r="AV265" i="2"/>
  <c r="BE265" i="2"/>
  <c r="BT228" i="2"/>
  <c r="BZ228" i="2" s="1"/>
  <c r="BK228" i="2"/>
  <c r="D228" i="2"/>
  <c r="AV221" i="2"/>
  <c r="BE221" i="2"/>
  <c r="AV217" i="2"/>
  <c r="BE217" i="2"/>
  <c r="AV213" i="2"/>
  <c r="BE213" i="2"/>
  <c r="AV209" i="2"/>
  <c r="BE209" i="2"/>
  <c r="AV205" i="2"/>
  <c r="BE205" i="2"/>
  <c r="AV201" i="2"/>
  <c r="BE201" i="2"/>
  <c r="D260" i="2"/>
  <c r="BK260" i="2"/>
  <c r="BT260" i="2"/>
  <c r="BZ260" i="2" s="1"/>
  <c r="D244" i="2"/>
  <c r="BK244" i="2"/>
  <c r="BT244" i="2"/>
  <c r="BZ244" i="2" s="1"/>
  <c r="D256" i="2"/>
  <c r="BK256" i="2"/>
  <c r="BT256" i="2"/>
  <c r="BZ256" i="2" s="1"/>
  <c r="D254" i="2"/>
  <c r="BK254" i="2"/>
  <c r="BT254" i="2"/>
  <c r="BZ254" i="2" s="1"/>
  <c r="D241" i="2"/>
  <c r="BK241" i="2"/>
  <c r="BT241" i="2"/>
  <c r="BZ241" i="2" s="1"/>
  <c r="BT162" i="2"/>
  <c r="BZ162" i="2" s="1"/>
  <c r="BK162" i="2"/>
  <c r="D162" i="2"/>
  <c r="BT168" i="2"/>
  <c r="BZ168" i="2" s="1"/>
  <c r="D168" i="2"/>
  <c r="BK168" i="2"/>
  <c r="D188" i="2"/>
  <c r="BK188" i="2"/>
  <c r="BT188" i="2"/>
  <c r="BZ188" i="2" s="1"/>
  <c r="D177" i="2"/>
  <c r="BK177" i="2"/>
  <c r="BT177" i="2"/>
  <c r="BZ177" i="2" s="1"/>
  <c r="AV170" i="2"/>
  <c r="BE170" i="2"/>
  <c r="BT124" i="2"/>
  <c r="BZ124" i="2" s="1"/>
  <c r="BK124" i="2"/>
  <c r="D124" i="2"/>
  <c r="BT154" i="2"/>
  <c r="BZ154" i="2" s="1"/>
  <c r="D154" i="2"/>
  <c r="BK154" i="2"/>
  <c r="BT150" i="2"/>
  <c r="BZ150" i="2" s="1"/>
  <c r="D150" i="2"/>
  <c r="BK150" i="2"/>
  <c r="BT146" i="2"/>
  <c r="BZ146" i="2" s="1"/>
  <c r="D146" i="2"/>
  <c r="BK146" i="2"/>
  <c r="D142" i="2"/>
  <c r="BK142" i="2"/>
  <c r="BT142" i="2"/>
  <c r="BZ142" i="2" s="1"/>
  <c r="D134" i="2"/>
  <c r="BK134" i="2"/>
  <c r="BT134" i="2"/>
  <c r="BZ134" i="2" s="1"/>
  <c r="D126" i="2"/>
  <c r="BK126" i="2"/>
  <c r="BT126" i="2"/>
  <c r="BZ126" i="2" s="1"/>
  <c r="AV105" i="2"/>
  <c r="BE105" i="2"/>
  <c r="AV101" i="2"/>
  <c r="BE101" i="2"/>
  <c r="AV97" i="2"/>
  <c r="BE97" i="2"/>
  <c r="AV93" i="2"/>
  <c r="BE93" i="2"/>
  <c r="AV122" i="2"/>
  <c r="BE122" i="2"/>
  <c r="BT156" i="2"/>
  <c r="BZ156" i="2" s="1"/>
  <c r="D156" i="2"/>
  <c r="BK156" i="2"/>
  <c r="BT151" i="2"/>
  <c r="BZ151" i="2" s="1"/>
  <c r="D151" i="2"/>
  <c r="BK151" i="2"/>
  <c r="BT147" i="2"/>
  <c r="BZ147" i="2" s="1"/>
  <c r="D147" i="2"/>
  <c r="BK147" i="2"/>
  <c r="BT143" i="2"/>
  <c r="BZ143" i="2" s="1"/>
  <c r="D143" i="2"/>
  <c r="BK143" i="2"/>
  <c r="D136" i="2"/>
  <c r="BK136" i="2"/>
  <c r="BT136" i="2"/>
  <c r="BZ136" i="2" s="1"/>
  <c r="D128" i="2"/>
  <c r="BK128" i="2"/>
  <c r="BT128" i="2"/>
  <c r="BZ128" i="2" s="1"/>
  <c r="AV53" i="2"/>
  <c r="BE53" i="2"/>
  <c r="BD38" i="2"/>
  <c r="AU38" i="2"/>
  <c r="BT68" i="2"/>
  <c r="BZ68" i="2" s="1"/>
  <c r="BK68" i="2"/>
  <c r="D68" i="2"/>
  <c r="AV71" i="2"/>
  <c r="BE71" i="2"/>
  <c r="AV69" i="2"/>
  <c r="BE69" i="2"/>
  <c r="BT107" i="2"/>
  <c r="BZ107" i="2" s="1"/>
  <c r="D107" i="2"/>
  <c r="BK107" i="2"/>
  <c r="BT65" i="2"/>
  <c r="BZ65" i="2" s="1"/>
  <c r="D65" i="2"/>
  <c r="BK65" i="2"/>
  <c r="BT62" i="2"/>
  <c r="BZ62" i="2" s="1"/>
  <c r="D62" i="2"/>
  <c r="BK62" i="2"/>
  <c r="D90" i="2"/>
  <c r="BK90" i="2"/>
  <c r="BT90" i="2"/>
  <c r="BZ90" i="2" s="1"/>
  <c r="D88" i="2"/>
  <c r="BK88" i="2"/>
  <c r="BT88" i="2"/>
  <c r="BZ88" i="2" s="1"/>
  <c r="D86" i="2"/>
  <c r="BK86" i="2"/>
  <c r="BT86" i="2"/>
  <c r="BZ86" i="2" s="1"/>
  <c r="D84" i="2"/>
  <c r="BK84" i="2"/>
  <c r="BT84" i="2"/>
  <c r="BZ84" i="2" s="1"/>
  <c r="D82" i="2"/>
  <c r="BK82" i="2"/>
  <c r="BT82" i="2"/>
  <c r="BZ82" i="2" s="1"/>
  <c r="D80" i="2"/>
  <c r="BK80" i="2"/>
  <c r="BT80" i="2"/>
  <c r="BZ80" i="2" s="1"/>
  <c r="D78" i="2"/>
  <c r="BK78" i="2"/>
  <c r="BT78" i="2"/>
  <c r="BZ78" i="2" s="1"/>
  <c r="D76" i="2"/>
  <c r="BK76" i="2"/>
  <c r="BT76" i="2"/>
  <c r="BZ76" i="2" s="1"/>
  <c r="D74" i="2"/>
  <c r="BK74" i="2"/>
  <c r="BT74" i="2"/>
  <c r="BZ74" i="2" s="1"/>
  <c r="BT70" i="2"/>
  <c r="BZ70" i="2" s="1"/>
  <c r="BK70" i="2"/>
  <c r="D70" i="2"/>
  <c r="BT66" i="2"/>
  <c r="BZ66" i="2" s="1"/>
  <c r="D66" i="2"/>
  <c r="BK66" i="2"/>
  <c r="BT59" i="2"/>
  <c r="BZ59" i="2" s="1"/>
  <c r="D59" i="2"/>
  <c r="BK59" i="2"/>
  <c r="AV52" i="2"/>
  <c r="BE52" i="2"/>
  <c r="AU34" i="2"/>
  <c r="BD34" i="2"/>
  <c r="AT33" i="2"/>
  <c r="BC33" i="2"/>
  <c r="AU30" i="2"/>
  <c r="BD30" i="2"/>
  <c r="AU26" i="2"/>
  <c r="BD26" i="2"/>
  <c r="BD23" i="2"/>
  <c r="AU23" i="2"/>
  <c r="BD9" i="2"/>
  <c r="AU9" i="2"/>
  <c r="BD7" i="2"/>
  <c r="AU7" i="2"/>
  <c r="BD5" i="2"/>
  <c r="AU5" i="2"/>
  <c r="T567" i="1"/>
  <c r="T471" i="1"/>
  <c r="BE23" i="2"/>
  <c r="AV23" i="2"/>
  <c r="BE22" i="2"/>
  <c r="AV22" i="2"/>
  <c r="D40" i="2"/>
  <c r="BK40" i="2"/>
  <c r="BT40" i="2"/>
  <c r="BZ40" i="2" s="1"/>
  <c r="D32" i="2"/>
  <c r="BK32" i="2"/>
  <c r="BT32" i="2"/>
  <c r="BZ32" i="2" s="1"/>
  <c r="BT21" i="2"/>
  <c r="BZ21" i="2" s="1"/>
  <c r="D21" i="2"/>
  <c r="BK21" i="2"/>
  <c r="BT20" i="2"/>
  <c r="BZ20" i="2" s="1"/>
  <c r="BK20" i="2"/>
  <c r="D20" i="2"/>
  <c r="AV14" i="2"/>
  <c r="BE14" i="2"/>
  <c r="AV10" i="2"/>
  <c r="BE10" i="2"/>
  <c r="AV6" i="2"/>
  <c r="BE6" i="2"/>
  <c r="Q630" i="1"/>
  <c r="AL628" i="1"/>
  <c r="R630" i="1"/>
  <c r="U630" i="1"/>
  <c r="R618" i="1"/>
  <c r="U618" i="1"/>
  <c r="AH618" i="1"/>
  <c r="AL568" i="1"/>
  <c r="AL544" i="1"/>
  <c r="Q498" i="1"/>
  <c r="E82" i="8" s="1"/>
  <c r="T369" i="1"/>
  <c r="T273" i="1"/>
  <c r="H34" i="8" s="1"/>
  <c r="T177" i="1"/>
  <c r="AH606" i="1"/>
  <c r="AL604" i="1"/>
  <c r="AJ540" i="1"/>
  <c r="AJ582" i="1"/>
  <c r="Q456" i="1"/>
  <c r="AJ450" i="1"/>
  <c r="P444" i="1"/>
  <c r="U444" i="1"/>
  <c r="AJ429" i="1"/>
  <c r="R397" i="1"/>
  <c r="R399" i="1" s="1"/>
  <c r="P399" i="1"/>
  <c r="V397" i="1"/>
  <c r="R349" i="1"/>
  <c r="R351" i="1" s="1"/>
  <c r="V349" i="1"/>
  <c r="P351" i="1"/>
  <c r="R301" i="1"/>
  <c r="AL301" i="1" s="1"/>
  <c r="V301" i="1"/>
  <c r="P303" i="1"/>
  <c r="R253" i="1"/>
  <c r="R255" i="1" s="1"/>
  <c r="V253" i="1"/>
  <c r="P255" i="1"/>
  <c r="R205" i="1"/>
  <c r="R207" i="1" s="1"/>
  <c r="P207" i="1"/>
  <c r="V205" i="1"/>
  <c r="R157" i="1"/>
  <c r="R159" i="1" s="1"/>
  <c r="P159" i="1"/>
  <c r="V157" i="1"/>
  <c r="AJ432" i="1"/>
  <c r="T366" i="1"/>
  <c r="T270" i="1"/>
  <c r="H31" i="8" s="1"/>
  <c r="T174" i="1"/>
  <c r="T39" i="1"/>
  <c r="AJ552" i="1"/>
  <c r="Q552" i="1"/>
  <c r="Q540" i="1"/>
  <c r="T504" i="1"/>
  <c r="Q444" i="1"/>
  <c r="Q429" i="1"/>
  <c r="R427" i="1"/>
  <c r="R429" i="1" s="1"/>
  <c r="T108" i="1"/>
  <c r="T60" i="1"/>
  <c r="Q468" i="1"/>
  <c r="R370" i="1"/>
  <c r="P372" i="1"/>
  <c r="V370" i="1"/>
  <c r="R322" i="1"/>
  <c r="P324" i="1"/>
  <c r="V322" i="1"/>
  <c r="R274" i="1"/>
  <c r="P276" i="1"/>
  <c r="V274" i="1"/>
  <c r="R226" i="1"/>
  <c r="P228" i="1"/>
  <c r="V226" i="1"/>
  <c r="R178" i="1"/>
  <c r="P180" i="1"/>
  <c r="V178" i="1"/>
  <c r="P516" i="1"/>
  <c r="R472" i="1"/>
  <c r="P474" i="1"/>
  <c r="V472" i="1"/>
  <c r="V359" i="1"/>
  <c r="S359" i="1"/>
  <c r="AJ300" i="1"/>
  <c r="R250" i="1"/>
  <c r="P252" i="1"/>
  <c r="V250" i="1"/>
  <c r="AJ204" i="1"/>
  <c r="AJ156" i="1"/>
  <c r="AJ114" i="1"/>
  <c r="P42" i="1"/>
  <c r="R40" i="1"/>
  <c r="V40" i="1"/>
  <c r="AJ18" i="1"/>
  <c r="V497" i="1"/>
  <c r="J81" i="8" s="1"/>
  <c r="S497" i="1"/>
  <c r="G81" i="8" s="1"/>
  <c r="AJ384" i="1"/>
  <c r="R334" i="1"/>
  <c r="P336" i="1"/>
  <c r="V334" i="1"/>
  <c r="AJ240" i="1"/>
  <c r="Q288" i="1"/>
  <c r="T141" i="1"/>
  <c r="V89" i="1"/>
  <c r="V65" i="1"/>
  <c r="S65" i="1"/>
  <c r="V41" i="1"/>
  <c r="V562" i="1"/>
  <c r="J104" i="8" s="1"/>
  <c r="R562" i="1"/>
  <c r="F104" i="8" s="1"/>
  <c r="T465" i="1"/>
  <c r="T435" i="1"/>
  <c r="V428" i="1"/>
  <c r="S428" i="1"/>
  <c r="Q441" i="1"/>
  <c r="V215" i="1"/>
  <c r="S215" i="1"/>
  <c r="V299" i="1"/>
  <c r="AJ288" i="1"/>
  <c r="R190" i="1"/>
  <c r="R192" i="1" s="1"/>
  <c r="P192" i="1"/>
  <c r="V190" i="1"/>
  <c r="U57" i="1"/>
  <c r="V55" i="1"/>
  <c r="R55" i="1"/>
  <c r="X16" i="1"/>
  <c r="AE17" i="1"/>
  <c r="V371" i="1"/>
  <c r="S371" i="1"/>
  <c r="V179" i="1"/>
  <c r="S179" i="1"/>
  <c r="V227" i="1"/>
  <c r="S227" i="1"/>
  <c r="V323" i="1"/>
  <c r="S323" i="1"/>
  <c r="AI327" i="2"/>
  <c r="AO327" i="2" s="1"/>
  <c r="AI325" i="2"/>
  <c r="AO325" i="2" s="1"/>
  <c r="BM327" i="2"/>
  <c r="BL305" i="2"/>
  <c r="BM308" i="2"/>
  <c r="AW307" i="2"/>
  <c r="AI299" i="2"/>
  <c r="AO299" i="2" s="1"/>
  <c r="AX300" i="2"/>
  <c r="BM299" i="2"/>
  <c r="AW300" i="2"/>
  <c r="AI259" i="2"/>
  <c r="AO259" i="2" s="1"/>
  <c r="BL259" i="2"/>
  <c r="BL257" i="2"/>
  <c r="BM260" i="2"/>
  <c r="AW259" i="2"/>
  <c r="BM256" i="2"/>
  <c r="AH227" i="2"/>
  <c r="AN227" i="2" s="1"/>
  <c r="AH225" i="2"/>
  <c r="AN225" i="2" s="1"/>
  <c r="AH203" i="2"/>
  <c r="AN203" i="2" s="1"/>
  <c r="AH201" i="2"/>
  <c r="AN201" i="2" s="1"/>
  <c r="BM261" i="2"/>
  <c r="AX260" i="2"/>
  <c r="AH185" i="2"/>
  <c r="AN185" i="2" s="1"/>
  <c r="AI164" i="2"/>
  <c r="AO164" i="2" s="1"/>
  <c r="AI160" i="2"/>
  <c r="AO160" i="2" s="1"/>
  <c r="AI152" i="2"/>
  <c r="AO152" i="2" s="1"/>
  <c r="AI150" i="2"/>
  <c r="AO150" i="2" s="1"/>
  <c r="AI148" i="2"/>
  <c r="AO148" i="2" s="1"/>
  <c r="AI146" i="2"/>
  <c r="AO146" i="2" s="1"/>
  <c r="AI200" i="2"/>
  <c r="AO200" i="2" s="1"/>
  <c r="AX198" i="2"/>
  <c r="AH196" i="2"/>
  <c r="AN196" i="2" s="1"/>
  <c r="AI192" i="2"/>
  <c r="AO192" i="2" s="1"/>
  <c r="AX190" i="2"/>
  <c r="AI182" i="2"/>
  <c r="AO182" i="2" s="1"/>
  <c r="AX199" i="2"/>
  <c r="AH197" i="2"/>
  <c r="AN197" i="2" s="1"/>
  <c r="AI193" i="2"/>
  <c r="AO193" i="2" s="1"/>
  <c r="AX191" i="2"/>
  <c r="AI184" i="2"/>
  <c r="AO184" i="2" s="1"/>
  <c r="AH183" i="2"/>
  <c r="AN183" i="2" s="1"/>
  <c r="AI183" i="2"/>
  <c r="AO183" i="2" s="1"/>
  <c r="AI142" i="2"/>
  <c r="AO142" i="2" s="1"/>
  <c r="AI140" i="2"/>
  <c r="AO140" i="2" s="1"/>
  <c r="AI138" i="2"/>
  <c r="AO138" i="2" s="1"/>
  <c r="AI136" i="2"/>
  <c r="AO136" i="2" s="1"/>
  <c r="AI134" i="2"/>
  <c r="AO134" i="2" s="1"/>
  <c r="AI132" i="2"/>
  <c r="AO132" i="2" s="1"/>
  <c r="AX72" i="2"/>
  <c r="AX70" i="2"/>
  <c r="AO41" i="2"/>
  <c r="AI43" i="2"/>
  <c r="AO43" i="2" s="1"/>
  <c r="AH39" i="2"/>
  <c r="AN39" i="2" s="1"/>
  <c r="AH624" i="1"/>
  <c r="U582" i="1"/>
  <c r="R510" i="1"/>
  <c r="U387" i="1"/>
  <c r="U339" i="1"/>
  <c r="I55" i="8" s="1"/>
  <c r="U291" i="1"/>
  <c r="U243" i="1"/>
  <c r="U195" i="1"/>
  <c r="T456" i="1"/>
  <c r="T375" i="1"/>
  <c r="AH363" i="1"/>
  <c r="AH315" i="1"/>
  <c r="AH267" i="1"/>
  <c r="AH219" i="1"/>
  <c r="AH171" i="1"/>
  <c r="AL395" i="1"/>
  <c r="AK395" i="1" s="1"/>
  <c r="AL203" i="1"/>
  <c r="AK203" i="1" s="1"/>
  <c r="AL155" i="1"/>
  <c r="AK155" i="1" s="1"/>
  <c r="Q18" i="1"/>
  <c r="AH492" i="1"/>
  <c r="U516" i="1"/>
  <c r="U474" i="1"/>
  <c r="T474" i="1"/>
  <c r="T396" i="1"/>
  <c r="U114" i="1"/>
  <c r="U18" i="1"/>
  <c r="AH336" i="1"/>
  <c r="AH147" i="1"/>
  <c r="Q42" i="1"/>
  <c r="S509" i="1"/>
  <c r="U408" i="1"/>
  <c r="T360" i="1"/>
  <c r="T312" i="1"/>
  <c r="T264" i="1"/>
  <c r="T216" i="1"/>
  <c r="T168" i="1"/>
  <c r="V462" i="1"/>
  <c r="J61" i="8" s="1"/>
  <c r="AL299" i="1"/>
  <c r="AK299" i="1" s="1"/>
  <c r="AH192" i="1"/>
  <c r="AL113" i="1"/>
  <c r="AK113" i="1" s="1"/>
  <c r="BT332" i="2"/>
  <c r="BZ332" i="2" s="1"/>
  <c r="BK332" i="2"/>
  <c r="D332" i="2"/>
  <c r="AU306" i="2"/>
  <c r="BD306" i="2"/>
  <c r="BD302" i="2"/>
  <c r="AU302" i="2"/>
  <c r="AV316" i="2"/>
  <c r="BE316" i="2"/>
  <c r="AT320" i="2"/>
  <c r="BC320" i="2"/>
  <c r="D325" i="2"/>
  <c r="BK325" i="2"/>
  <c r="BT325" i="2"/>
  <c r="BZ325" i="2" s="1"/>
  <c r="D322" i="2"/>
  <c r="BK322" i="2"/>
  <c r="BT322" i="2"/>
  <c r="BZ322" i="2" s="1"/>
  <c r="D311" i="2"/>
  <c r="BK311" i="2"/>
  <c r="BT311" i="2"/>
  <c r="BZ311" i="2" s="1"/>
  <c r="AU309" i="2"/>
  <c r="BD309" i="2"/>
  <c r="BD315" i="2"/>
  <c r="AU315" i="2"/>
  <c r="AT302" i="2"/>
  <c r="BC302" i="2"/>
  <c r="AU296" i="2"/>
  <c r="BD296" i="2"/>
  <c r="AU294" i="2"/>
  <c r="BD294" i="2"/>
  <c r="AU292" i="2"/>
  <c r="BD292" i="2"/>
  <c r="BD286" i="2"/>
  <c r="AU286" i="2"/>
  <c r="BD284" i="2"/>
  <c r="AU284" i="2"/>
  <c r="AT285" i="2"/>
  <c r="BC285" i="2"/>
  <c r="AV281" i="2"/>
  <c r="BE281" i="2"/>
  <c r="AV277" i="2"/>
  <c r="BE277" i="2"/>
  <c r="AV273" i="2"/>
  <c r="BE273" i="2"/>
  <c r="BT300" i="2"/>
  <c r="BZ300" i="2" s="1"/>
  <c r="D300" i="2"/>
  <c r="BK300" i="2"/>
  <c r="AT284" i="2"/>
  <c r="BC284" i="2"/>
  <c r="BD262" i="2"/>
  <c r="AU262" i="2"/>
  <c r="D298" i="2"/>
  <c r="BK298" i="2"/>
  <c r="BT298" i="2"/>
  <c r="BZ298" i="2" s="1"/>
  <c r="D291" i="2"/>
  <c r="BK291" i="2"/>
  <c r="BT291" i="2"/>
  <c r="BZ291" i="2" s="1"/>
  <c r="AV284" i="2"/>
  <c r="BE284" i="2"/>
  <c r="D294" i="2"/>
  <c r="BK294" i="2"/>
  <c r="BT294" i="2"/>
  <c r="BZ294" i="2" s="1"/>
  <c r="AT282" i="2"/>
  <c r="BC282" i="2"/>
  <c r="AV266" i="2"/>
  <c r="BE266" i="2"/>
  <c r="AV262" i="2"/>
  <c r="BE262" i="2"/>
  <c r="AU260" i="2"/>
  <c r="BD260" i="2"/>
  <c r="AT280" i="2"/>
  <c r="BC280" i="2"/>
  <c r="AT272" i="2"/>
  <c r="BC272" i="2"/>
  <c r="BD235" i="2"/>
  <c r="AU235" i="2"/>
  <c r="BD231" i="2"/>
  <c r="AU231" i="2"/>
  <c r="AT240" i="2"/>
  <c r="BC240" i="2"/>
  <c r="AT235" i="2"/>
  <c r="BC235" i="2"/>
  <c r="AT231" i="2"/>
  <c r="BC231" i="2"/>
  <c r="D258" i="2"/>
  <c r="BK258" i="2"/>
  <c r="BT258" i="2"/>
  <c r="BZ258" i="2" s="1"/>
  <c r="D253" i="2"/>
  <c r="BK253" i="2"/>
  <c r="BT253" i="2"/>
  <c r="BZ253" i="2" s="1"/>
  <c r="D242" i="2"/>
  <c r="BK242" i="2"/>
  <c r="BT242" i="2"/>
  <c r="BZ242" i="2" s="1"/>
  <c r="D238" i="2"/>
  <c r="BK238" i="2"/>
  <c r="BT238" i="2"/>
  <c r="BZ238" i="2" s="1"/>
  <c r="BT232" i="2"/>
  <c r="BZ232" i="2" s="1"/>
  <c r="BK232" i="2"/>
  <c r="D232" i="2"/>
  <c r="AV222" i="2"/>
  <c r="BE222" i="2"/>
  <c r="AV218" i="2"/>
  <c r="BE218" i="2"/>
  <c r="AV214" i="2"/>
  <c r="BE214" i="2"/>
  <c r="AV210" i="2"/>
  <c r="BE210" i="2"/>
  <c r="AV206" i="2"/>
  <c r="BE206" i="2"/>
  <c r="AV202" i="2"/>
  <c r="BE202" i="2"/>
  <c r="D251" i="2"/>
  <c r="BK251" i="2"/>
  <c r="BT251" i="2"/>
  <c r="BZ251" i="2" s="1"/>
  <c r="D249" i="2"/>
  <c r="BK249" i="2"/>
  <c r="BT249" i="2"/>
  <c r="BZ249" i="2" s="1"/>
  <c r="D247" i="2"/>
  <c r="BK247" i="2"/>
  <c r="BT247" i="2"/>
  <c r="BZ247" i="2" s="1"/>
  <c r="D239" i="2"/>
  <c r="BK239" i="2"/>
  <c r="BT239" i="2"/>
  <c r="BZ239" i="2" s="1"/>
  <c r="AT237" i="2"/>
  <c r="BC237" i="2"/>
  <c r="AT233" i="2"/>
  <c r="BC233" i="2"/>
  <c r="AT229" i="2"/>
  <c r="BC229" i="2"/>
  <c r="AT239" i="2"/>
  <c r="BC239" i="2"/>
  <c r="AT236" i="2"/>
  <c r="BC236" i="2"/>
  <c r="AV230" i="2"/>
  <c r="BE230" i="2"/>
  <c r="BC223" i="2"/>
  <c r="AT223" i="2"/>
  <c r="BD189" i="2"/>
  <c r="AU189" i="2"/>
  <c r="BC220" i="2"/>
  <c r="AT220" i="2"/>
  <c r="BC212" i="2"/>
  <c r="AT212" i="2"/>
  <c r="AT189" i="2"/>
  <c r="BC189" i="2"/>
  <c r="AT198" i="2"/>
  <c r="BC198" i="2"/>
  <c r="BT227" i="2"/>
  <c r="BZ227" i="2" s="1"/>
  <c r="D227" i="2"/>
  <c r="BK227" i="2"/>
  <c r="BT225" i="2"/>
  <c r="BZ225" i="2" s="1"/>
  <c r="D225" i="2"/>
  <c r="BK225" i="2"/>
  <c r="AU195" i="2"/>
  <c r="BD195" i="2"/>
  <c r="BT158" i="2"/>
  <c r="BZ158" i="2" s="1"/>
  <c r="BK158" i="2"/>
  <c r="D158" i="2"/>
  <c r="BT172" i="2"/>
  <c r="BZ172" i="2" s="1"/>
  <c r="D172" i="2"/>
  <c r="BK172" i="2"/>
  <c r="AU130" i="2"/>
  <c r="BD130" i="2"/>
  <c r="AU128" i="2"/>
  <c r="BD128" i="2"/>
  <c r="AU126" i="2"/>
  <c r="BD126" i="2"/>
  <c r="BD124" i="2"/>
  <c r="AU124" i="2"/>
  <c r="BD122" i="2"/>
  <c r="AU122" i="2"/>
  <c r="BD120" i="2"/>
  <c r="AU120" i="2"/>
  <c r="BD118" i="2"/>
  <c r="AU118" i="2"/>
  <c r="BD116" i="2"/>
  <c r="AU116" i="2"/>
  <c r="BD112" i="2"/>
  <c r="AU112" i="2"/>
  <c r="BD106" i="2"/>
  <c r="AU106" i="2"/>
  <c r="BT173" i="2"/>
  <c r="BZ173" i="2" s="1"/>
  <c r="D173" i="2"/>
  <c r="BK173" i="2"/>
  <c r="AV160" i="2"/>
  <c r="BE160" i="2"/>
  <c r="AV171" i="2"/>
  <c r="BE171" i="2"/>
  <c r="AV159" i="2"/>
  <c r="BE159" i="2"/>
  <c r="BK198" i="2"/>
  <c r="D198" i="2"/>
  <c r="BT198" i="2"/>
  <c r="BZ198" i="2" s="1"/>
  <c r="BK194" i="2"/>
  <c r="D194" i="2"/>
  <c r="BT194" i="2"/>
  <c r="BZ194" i="2" s="1"/>
  <c r="D184" i="2"/>
  <c r="BK184" i="2"/>
  <c r="BT184" i="2"/>
  <c r="BZ184" i="2" s="1"/>
  <c r="BT125" i="2"/>
  <c r="BZ125" i="2" s="1"/>
  <c r="BK125" i="2"/>
  <c r="D125" i="2"/>
  <c r="BT121" i="2"/>
  <c r="BZ121" i="2" s="1"/>
  <c r="BK121" i="2"/>
  <c r="D121" i="2"/>
  <c r="BT117" i="2"/>
  <c r="BZ117" i="2" s="1"/>
  <c r="BK117" i="2"/>
  <c r="D117" i="2"/>
  <c r="BT113" i="2"/>
  <c r="BZ113" i="2" s="1"/>
  <c r="BK113" i="2"/>
  <c r="D113" i="2"/>
  <c r="BT109" i="2"/>
  <c r="BZ109" i="2" s="1"/>
  <c r="BK109" i="2"/>
  <c r="D109" i="2"/>
  <c r="D139" i="2"/>
  <c r="BK139" i="2"/>
  <c r="BT139" i="2"/>
  <c r="BZ139" i="2" s="1"/>
  <c r="D131" i="2"/>
  <c r="BK131" i="2"/>
  <c r="BT131" i="2"/>
  <c r="BZ131" i="2" s="1"/>
  <c r="BT108" i="2"/>
  <c r="BZ108" i="2" s="1"/>
  <c r="BK108" i="2"/>
  <c r="D108" i="2"/>
  <c r="D183" i="2"/>
  <c r="BK183" i="2"/>
  <c r="BT183" i="2"/>
  <c r="BZ183" i="2" s="1"/>
  <c r="BT115" i="2"/>
  <c r="BZ115" i="2" s="1"/>
  <c r="D115" i="2"/>
  <c r="BK115" i="2"/>
  <c r="AV111" i="2"/>
  <c r="BE111" i="2"/>
  <c r="AV106" i="2"/>
  <c r="BE106" i="2"/>
  <c r="AV102" i="2"/>
  <c r="BE102" i="2"/>
  <c r="AV98" i="2"/>
  <c r="BE98" i="2"/>
  <c r="AV94" i="2"/>
  <c r="BE94" i="2"/>
  <c r="D137" i="2"/>
  <c r="BK137" i="2"/>
  <c r="BT137" i="2"/>
  <c r="BZ137" i="2" s="1"/>
  <c r="D127" i="2"/>
  <c r="BK127" i="2"/>
  <c r="BT127" i="2"/>
  <c r="BZ127" i="2" s="1"/>
  <c r="AV110" i="2"/>
  <c r="BE110" i="2"/>
  <c r="AV64" i="2"/>
  <c r="BE64" i="2"/>
  <c r="BT55" i="2"/>
  <c r="BZ55" i="2" s="1"/>
  <c r="D55" i="2"/>
  <c r="BK55" i="2"/>
  <c r="AV48" i="2"/>
  <c r="BE48" i="2"/>
  <c r="AU33" i="2"/>
  <c r="BD33" i="2"/>
  <c r="AU29" i="2"/>
  <c r="BD29" i="2"/>
  <c r="AU25" i="2"/>
  <c r="BD25" i="2"/>
  <c r="BC18" i="2"/>
  <c r="AT18" i="2"/>
  <c r="T483" i="1"/>
  <c r="BT41" i="2"/>
  <c r="BZ41" i="2" s="1"/>
  <c r="D41" i="2"/>
  <c r="BK41" i="2"/>
  <c r="D36" i="2"/>
  <c r="BK36" i="2"/>
  <c r="BT36" i="2"/>
  <c r="BZ36" i="2" s="1"/>
  <c r="D27" i="2"/>
  <c r="BK27" i="2"/>
  <c r="BT27" i="2"/>
  <c r="BZ27" i="2" s="1"/>
  <c r="D44" i="2"/>
  <c r="BK44" i="2"/>
  <c r="BT44" i="2"/>
  <c r="BZ44" i="2" s="1"/>
  <c r="D29" i="2"/>
  <c r="BK29" i="2"/>
  <c r="BT29" i="2"/>
  <c r="BZ29" i="2" s="1"/>
  <c r="BE24" i="2"/>
  <c r="AV24" i="2"/>
  <c r="AV15" i="2"/>
  <c r="BE15" i="2"/>
  <c r="AV11" i="2"/>
  <c r="BE11" i="2"/>
  <c r="AV7" i="2"/>
  <c r="BE7" i="2"/>
  <c r="BT45" i="2"/>
  <c r="BZ45" i="2" s="1"/>
  <c r="D45" i="2"/>
  <c r="BK45" i="2"/>
  <c r="BT42" i="2"/>
  <c r="BZ42" i="2" s="1"/>
  <c r="D42" i="2"/>
  <c r="BK42" i="2"/>
  <c r="D35" i="2"/>
  <c r="BK35" i="2"/>
  <c r="BT35" i="2"/>
  <c r="BZ35" i="2" s="1"/>
  <c r="D30" i="2"/>
  <c r="BK30" i="2"/>
  <c r="BT30" i="2"/>
  <c r="BZ30" i="2" s="1"/>
  <c r="BT18" i="2"/>
  <c r="BZ18" i="2" s="1"/>
  <c r="D18" i="2"/>
  <c r="BK18" i="2"/>
  <c r="AJ600" i="1"/>
  <c r="BT19" i="2"/>
  <c r="BZ19" i="2" s="1"/>
  <c r="D19" i="2"/>
  <c r="BK19" i="2"/>
  <c r="Q624" i="1"/>
  <c r="AH600" i="1"/>
  <c r="T645" i="1"/>
  <c r="H142" i="8" s="1"/>
  <c r="T621" i="1"/>
  <c r="U642" i="1"/>
  <c r="I139" i="8" s="1"/>
  <c r="AH642" i="1"/>
  <c r="Q570" i="1"/>
  <c r="U570" i="1"/>
  <c r="AH570" i="1"/>
  <c r="AH546" i="1"/>
  <c r="U546" i="1"/>
  <c r="R496" i="1"/>
  <c r="P498" i="1"/>
  <c r="D82" i="8" s="1"/>
  <c r="V496" i="1"/>
  <c r="Q399" i="1"/>
  <c r="Q387" i="1"/>
  <c r="Q375" i="1"/>
  <c r="Q363" i="1"/>
  <c r="Q351" i="1"/>
  <c r="Q339" i="1"/>
  <c r="E55" i="8" s="1"/>
  <c r="Q327" i="1"/>
  <c r="Q315" i="1"/>
  <c r="AL313" i="1"/>
  <c r="Q303" i="1"/>
  <c r="Q291" i="1"/>
  <c r="Q279" i="1"/>
  <c r="E37" i="8" s="1"/>
  <c r="Q267" i="1"/>
  <c r="Q255" i="1"/>
  <c r="Q243" i="1"/>
  <c r="Q231" i="1"/>
  <c r="Q219" i="1"/>
  <c r="Q207" i="1"/>
  <c r="Q195" i="1"/>
  <c r="Q183" i="1"/>
  <c r="Q171" i="1"/>
  <c r="Q159" i="1"/>
  <c r="R580" i="1"/>
  <c r="P582" i="1"/>
  <c r="V580" i="1"/>
  <c r="AK460" i="1"/>
  <c r="AE431" i="1"/>
  <c r="X430" i="1"/>
  <c r="R385" i="1"/>
  <c r="R387" i="1" s="1"/>
  <c r="V385" i="1"/>
  <c r="P387" i="1"/>
  <c r="R337" i="1"/>
  <c r="V337" i="1"/>
  <c r="J53" i="8" s="1"/>
  <c r="P339" i="1"/>
  <c r="D55" i="8" s="1"/>
  <c r="R289" i="1"/>
  <c r="R291" i="1" s="1"/>
  <c r="V289" i="1"/>
  <c r="P291" i="1"/>
  <c r="R241" i="1"/>
  <c r="R243" i="1" s="1"/>
  <c r="V241" i="1"/>
  <c r="P243" i="1"/>
  <c r="R193" i="1"/>
  <c r="V193" i="1"/>
  <c r="P195" i="1"/>
  <c r="AH420" i="1"/>
  <c r="U420" i="1"/>
  <c r="T99" i="1"/>
  <c r="T51" i="1"/>
  <c r="V550" i="1"/>
  <c r="P552" i="1"/>
  <c r="R550" i="1"/>
  <c r="R552" i="1" s="1"/>
  <c r="V538" i="1"/>
  <c r="P540" i="1"/>
  <c r="R538" i="1"/>
  <c r="R540" i="1" s="1"/>
  <c r="AJ444" i="1"/>
  <c r="V466" i="1"/>
  <c r="P468" i="1"/>
  <c r="R466" i="1"/>
  <c r="R468" i="1" s="1"/>
  <c r="R418" i="1"/>
  <c r="V418" i="1"/>
  <c r="P420" i="1"/>
  <c r="AJ408" i="1"/>
  <c r="AE359" i="1"/>
  <c r="X358" i="1"/>
  <c r="AE311" i="1"/>
  <c r="X310" i="1"/>
  <c r="AE263" i="1"/>
  <c r="X262" i="1"/>
  <c r="AE215" i="1"/>
  <c r="X214" i="1"/>
  <c r="AE167" i="1"/>
  <c r="X166" i="1"/>
  <c r="AL145" i="1"/>
  <c r="Q147" i="1"/>
  <c r="Q492" i="1"/>
  <c r="R394" i="1"/>
  <c r="R396" i="1" s="1"/>
  <c r="P396" i="1"/>
  <c r="V394" i="1"/>
  <c r="P114" i="1"/>
  <c r="R112" i="1"/>
  <c r="V112" i="1"/>
  <c r="AJ90" i="1"/>
  <c r="P18" i="1"/>
  <c r="R16" i="1"/>
  <c r="V16" i="1"/>
  <c r="T417" i="1"/>
  <c r="P105" i="1"/>
  <c r="U105" i="1"/>
  <c r="AH105" i="1"/>
  <c r="Q105" i="1"/>
  <c r="V103" i="1"/>
  <c r="R103" i="1"/>
  <c r="AL103" i="1" s="1"/>
  <c r="AE299" i="1"/>
  <c r="X298" i="1"/>
  <c r="Q192" i="1"/>
  <c r="T93" i="1"/>
  <c r="T45" i="1"/>
  <c r="AJ57" i="1"/>
  <c r="AJ564" i="1"/>
  <c r="U564" i="1"/>
  <c r="I106" i="8" s="1"/>
  <c r="AH564" i="1"/>
  <c r="V449" i="1"/>
  <c r="S449" i="1"/>
  <c r="R406" i="1"/>
  <c r="P408" i="1"/>
  <c r="V406" i="1"/>
  <c r="R358" i="1"/>
  <c r="P360" i="1"/>
  <c r="V358" i="1"/>
  <c r="R310" i="1"/>
  <c r="P312" i="1"/>
  <c r="V310" i="1"/>
  <c r="R262" i="1"/>
  <c r="P264" i="1"/>
  <c r="V262" i="1"/>
  <c r="R214" i="1"/>
  <c r="P216" i="1"/>
  <c r="V214" i="1"/>
  <c r="R166" i="1"/>
  <c r="P168" i="1"/>
  <c r="V166" i="1"/>
  <c r="P441" i="1"/>
  <c r="R439" i="1"/>
  <c r="V439" i="1"/>
  <c r="AJ441" i="1"/>
  <c r="AJ348" i="1"/>
  <c r="V263" i="1"/>
  <c r="S263" i="1"/>
  <c r="V167" i="1"/>
  <c r="S167" i="1"/>
  <c r="AJ138" i="1"/>
  <c r="V347" i="1"/>
  <c r="V251" i="1"/>
  <c r="S251" i="1"/>
  <c r="AH129" i="1"/>
  <c r="U129" i="1"/>
  <c r="V127" i="1"/>
  <c r="P129" i="1"/>
  <c r="R127" i="1"/>
  <c r="U81" i="1"/>
  <c r="AH81" i="1"/>
  <c r="Q81" i="1"/>
  <c r="V79" i="1"/>
  <c r="R79" i="1"/>
  <c r="AH33" i="1"/>
  <c r="U33" i="1"/>
  <c r="V31" i="1"/>
  <c r="P33" i="1"/>
  <c r="R31" i="1"/>
  <c r="AL31" i="1" s="1"/>
  <c r="AE275" i="1"/>
  <c r="X274" i="1"/>
  <c r="AW325" i="2"/>
  <c r="AW261" i="2"/>
  <c r="AX259" i="2"/>
  <c r="AI194" i="2"/>
  <c r="AO194" i="2" s="1"/>
  <c r="AI181" i="2"/>
  <c r="AO181" i="2" s="1"/>
  <c r="AI179" i="2"/>
  <c r="AO179" i="2" s="1"/>
  <c r="AI177" i="2"/>
  <c r="AO177" i="2" s="1"/>
  <c r="AI175" i="2"/>
  <c r="AO175" i="2" s="1"/>
  <c r="AI173" i="2"/>
  <c r="AO173" i="2" s="1"/>
  <c r="AI171" i="2"/>
  <c r="AO171" i="2" s="1"/>
  <c r="AI169" i="2"/>
  <c r="AO169" i="2" s="1"/>
  <c r="AH199" i="2"/>
  <c r="AN199" i="2" s="1"/>
  <c r="AH191" i="2"/>
  <c r="AN191" i="2" s="1"/>
  <c r="AH91" i="2"/>
  <c r="AN91" i="2" s="1"/>
  <c r="AH90" i="2"/>
  <c r="AN90" i="2" s="1"/>
  <c r="AH89" i="2"/>
  <c r="AN89" i="2" s="1"/>
  <c r="AH88" i="2"/>
  <c r="AN88" i="2" s="1"/>
  <c r="AH87" i="2"/>
  <c r="AN87" i="2" s="1"/>
  <c r="AH86" i="2"/>
  <c r="AN86" i="2" s="1"/>
  <c r="AH85" i="2"/>
  <c r="AN85" i="2" s="1"/>
  <c r="AH84" i="2"/>
  <c r="AN84" i="2" s="1"/>
  <c r="AH83" i="2"/>
  <c r="AN83" i="2" s="1"/>
  <c r="AH82" i="2"/>
  <c r="AN82" i="2" s="1"/>
  <c r="AH81" i="2"/>
  <c r="AN81" i="2" s="1"/>
  <c r="AH80" i="2"/>
  <c r="AN80" i="2" s="1"/>
  <c r="AH79" i="2"/>
  <c r="AN79" i="2" s="1"/>
  <c r="AH78" i="2"/>
  <c r="AN78" i="2" s="1"/>
  <c r="AH77" i="2"/>
  <c r="AN77" i="2" s="1"/>
  <c r="AH76" i="2"/>
  <c r="AN76" i="2" s="1"/>
  <c r="AH75" i="2"/>
  <c r="AN75" i="2" s="1"/>
  <c r="AH74" i="2"/>
  <c r="AN74" i="2" s="1"/>
  <c r="AX71" i="2"/>
  <c r="AI91" i="2"/>
  <c r="AO91" i="2" s="1"/>
  <c r="AI89" i="2"/>
  <c r="AO89" i="2" s="1"/>
  <c r="AI87" i="2"/>
  <c r="AO87" i="2" s="1"/>
  <c r="AI85" i="2"/>
  <c r="AO85" i="2" s="1"/>
  <c r="AI83" i="2"/>
  <c r="AO83" i="2" s="1"/>
  <c r="AI81" i="2"/>
  <c r="AO81" i="2" s="1"/>
  <c r="AI79" i="2"/>
  <c r="AO79" i="2" s="1"/>
  <c r="AI77" i="2"/>
  <c r="AO77" i="2" s="1"/>
  <c r="AI75" i="2"/>
  <c r="AO75" i="2" s="1"/>
  <c r="AI73" i="2"/>
  <c r="AO73" i="2" s="1"/>
  <c r="AI71" i="2"/>
  <c r="AO71" i="2" s="1"/>
  <c r="AI69" i="2"/>
  <c r="AO69" i="2" s="1"/>
  <c r="AI67" i="2"/>
  <c r="AO67" i="2" s="1"/>
  <c r="AI65" i="2"/>
  <c r="AO65" i="2" s="1"/>
  <c r="AI63" i="2"/>
  <c r="AO63" i="2" s="1"/>
  <c r="AI61" i="2"/>
  <c r="AO61" i="2" s="1"/>
  <c r="AI59" i="2"/>
  <c r="AO59" i="2" s="1"/>
  <c r="AI57" i="2"/>
  <c r="AO57" i="2" s="1"/>
  <c r="AI55" i="2"/>
  <c r="AO55" i="2" s="1"/>
  <c r="AI53" i="2"/>
  <c r="AO53" i="2" s="1"/>
  <c r="AI51" i="2"/>
  <c r="AO51" i="2" s="1"/>
  <c r="AI49" i="2"/>
  <c r="AO49" i="2" s="1"/>
  <c r="AI47" i="2"/>
  <c r="AO47" i="2" s="1"/>
  <c r="AN40" i="2"/>
  <c r="AN37" i="2"/>
  <c r="BM43" i="2"/>
  <c r="AI44" i="2"/>
  <c r="AO44" i="2" s="1"/>
  <c r="AH630" i="1"/>
  <c r="U600" i="1"/>
  <c r="U606" i="1"/>
  <c r="I127" i="8" s="1"/>
  <c r="AL461" i="1"/>
  <c r="AK461" i="1" s="1"/>
  <c r="AH582" i="1"/>
  <c r="T582" i="1"/>
  <c r="AH444" i="1"/>
  <c r="U375" i="1"/>
  <c r="U327" i="1"/>
  <c r="U279" i="1"/>
  <c r="I37" i="8" s="1"/>
  <c r="U231" i="1"/>
  <c r="U183" i="1"/>
  <c r="T387" i="1"/>
  <c r="AH375" i="1"/>
  <c r="T339" i="1"/>
  <c r="H55" i="8" s="1"/>
  <c r="AH327" i="1"/>
  <c r="T291" i="1"/>
  <c r="AH279" i="1"/>
  <c r="T243" i="1"/>
  <c r="AH231" i="1"/>
  <c r="T195" i="1"/>
  <c r="AH183" i="1"/>
  <c r="R622" i="1"/>
  <c r="R624" i="1" s="1"/>
  <c r="AL65" i="1"/>
  <c r="AK65" i="1" s="1"/>
  <c r="Q66" i="1"/>
  <c r="R556" i="1"/>
  <c r="F98" i="8" s="1"/>
  <c r="AH516" i="1"/>
  <c r="T300" i="1"/>
  <c r="T204" i="1"/>
  <c r="T156" i="1"/>
  <c r="U90" i="1"/>
  <c r="T384" i="1"/>
  <c r="U336" i="1"/>
  <c r="T240" i="1"/>
  <c r="T147" i="1"/>
  <c r="Q114" i="1"/>
  <c r="AL521" i="1"/>
  <c r="AK521" i="1" s="1"/>
  <c r="S521" i="1"/>
  <c r="AL449" i="1"/>
  <c r="AK449" i="1" s="1"/>
  <c r="AL428" i="1"/>
  <c r="AK428" i="1" s="1"/>
  <c r="AH408" i="1"/>
  <c r="AH360" i="1"/>
  <c r="AH441" i="1"/>
  <c r="U138" i="1"/>
  <c r="S347" i="1"/>
  <c r="T288" i="1"/>
  <c r="AL251" i="1"/>
  <c r="AK251" i="1" s="1"/>
  <c r="U192" i="1"/>
  <c r="AL137" i="1"/>
  <c r="AK137" i="1" s="1"/>
  <c r="AL89" i="1"/>
  <c r="AK89" i="1" s="1"/>
  <c r="AH57" i="1"/>
  <c r="AL41" i="1"/>
  <c r="AK41" i="1" s="1"/>
  <c r="AL371" i="1"/>
  <c r="AK371" i="1" s="1"/>
  <c r="AL179" i="1"/>
  <c r="AK179" i="1" s="1"/>
  <c r="AL227" i="1"/>
  <c r="AK227" i="1" s="1"/>
  <c r="AL323" i="1"/>
  <c r="AK323" i="1" s="1"/>
  <c r="V312" i="1" l="1"/>
  <c r="V396" i="1"/>
  <c r="F35" i="8"/>
  <c r="AL397" i="1"/>
  <c r="AL205" i="1"/>
  <c r="V18" i="1"/>
  <c r="R195" i="1"/>
  <c r="V498" i="1"/>
  <c r="J82" i="8" s="1"/>
  <c r="J80" i="8"/>
  <c r="H64" i="8"/>
  <c r="R498" i="1"/>
  <c r="F82" i="8" s="1"/>
  <c r="F80" i="8"/>
  <c r="V276" i="1"/>
  <c r="J35" i="8"/>
  <c r="R303" i="1"/>
  <c r="H16" i="8"/>
  <c r="AL286" i="1"/>
  <c r="AK286" i="1" s="1"/>
  <c r="R339" i="1"/>
  <c r="F55" i="8" s="1"/>
  <c r="F53" i="8"/>
  <c r="AL265" i="1"/>
  <c r="AL253" i="1"/>
  <c r="AK253" i="1" s="1"/>
  <c r="V360" i="1"/>
  <c r="AL454" i="1"/>
  <c r="AK454" i="1" s="1"/>
  <c r="V114" i="1"/>
  <c r="AL349" i="1"/>
  <c r="AK349" i="1" s="1"/>
  <c r="AL157" i="1"/>
  <c r="AK157" i="1" s="1"/>
  <c r="V216" i="1"/>
  <c r="AL202" i="1"/>
  <c r="AL190" i="1"/>
  <c r="AK190" i="1" s="1"/>
  <c r="V168" i="1"/>
  <c r="AK486" i="1"/>
  <c r="V372" i="1"/>
  <c r="V228" i="1"/>
  <c r="V204" i="1"/>
  <c r="AK31" i="1"/>
  <c r="AK103" i="1"/>
  <c r="AL556" i="1"/>
  <c r="AT37" i="2"/>
  <c r="BC37" i="2"/>
  <c r="BD51" i="2"/>
  <c r="AU51" i="2"/>
  <c r="BD59" i="2"/>
  <c r="AU59" i="2"/>
  <c r="BD67" i="2"/>
  <c r="AU67" i="2"/>
  <c r="AU75" i="2"/>
  <c r="BD75" i="2"/>
  <c r="AU83" i="2"/>
  <c r="BD83" i="2"/>
  <c r="AU91" i="2"/>
  <c r="BD91" i="2"/>
  <c r="BC76" i="2"/>
  <c r="AT76" i="2"/>
  <c r="BC80" i="2"/>
  <c r="AT80" i="2"/>
  <c r="BC84" i="2"/>
  <c r="AT84" i="2"/>
  <c r="BC88" i="2"/>
  <c r="AT88" i="2"/>
  <c r="AT191" i="2"/>
  <c r="BC191" i="2"/>
  <c r="BD173" i="2"/>
  <c r="AU173" i="2"/>
  <c r="AU181" i="2"/>
  <c r="BD181" i="2"/>
  <c r="AE32" i="1"/>
  <c r="X31" i="1"/>
  <c r="AL147" i="1"/>
  <c r="AK145" i="1"/>
  <c r="AK147" i="1" s="1"/>
  <c r="AJ210" i="1"/>
  <c r="AJ402" i="1"/>
  <c r="AL419" i="1"/>
  <c r="AK419" i="1" s="1"/>
  <c r="Q420" i="1"/>
  <c r="AJ420" i="1"/>
  <c r="R582" i="1"/>
  <c r="AL580" i="1"/>
  <c r="R235" i="1"/>
  <c r="AL235" i="1" s="1"/>
  <c r="V235" i="1"/>
  <c r="Q285" i="1"/>
  <c r="R331" i="1"/>
  <c r="V331" i="1"/>
  <c r="AJ546" i="1"/>
  <c r="Q642" i="1"/>
  <c r="E139" i="8" s="1"/>
  <c r="BJ25" i="2"/>
  <c r="BS25" i="2"/>
  <c r="BY25" i="2" s="1"/>
  <c r="BJ33" i="2"/>
  <c r="BS33" i="2"/>
  <c r="BY33" i="2" s="1"/>
  <c r="BT171" i="2"/>
  <c r="BZ171" i="2" s="1"/>
  <c r="D171" i="2"/>
  <c r="BK171" i="2"/>
  <c r="BS106" i="2"/>
  <c r="BY106" i="2" s="1"/>
  <c r="BJ106" i="2"/>
  <c r="BJ116" i="2"/>
  <c r="BS116" i="2"/>
  <c r="BY116" i="2" s="1"/>
  <c r="BJ120" i="2"/>
  <c r="BS120" i="2"/>
  <c r="BY120" i="2" s="1"/>
  <c r="BJ124" i="2"/>
  <c r="BS124" i="2"/>
  <c r="BY124" i="2" s="1"/>
  <c r="BR220" i="2"/>
  <c r="BX220" i="2" s="1"/>
  <c r="BI220" i="2"/>
  <c r="BR223" i="2"/>
  <c r="BX223" i="2" s="1"/>
  <c r="BI223" i="2"/>
  <c r="BR231" i="2"/>
  <c r="BX231" i="2" s="1"/>
  <c r="BI231" i="2"/>
  <c r="BR240" i="2"/>
  <c r="BX240" i="2" s="1"/>
  <c r="BI240" i="2"/>
  <c r="BI280" i="2"/>
  <c r="BR280" i="2"/>
  <c r="BX280" i="2" s="1"/>
  <c r="BT262" i="2"/>
  <c r="BZ262" i="2" s="1"/>
  <c r="D262" i="2"/>
  <c r="BK262" i="2"/>
  <c r="BI282" i="2"/>
  <c r="BR282" i="2"/>
  <c r="BX282" i="2" s="1"/>
  <c r="BT273" i="2"/>
  <c r="BZ273" i="2" s="1"/>
  <c r="BK273" i="2"/>
  <c r="D273" i="2"/>
  <c r="BT281" i="2"/>
  <c r="BZ281" i="2" s="1"/>
  <c r="D281" i="2"/>
  <c r="BK281" i="2"/>
  <c r="BJ292" i="2"/>
  <c r="BS292" i="2"/>
  <c r="BY292" i="2" s="1"/>
  <c r="BJ296" i="2"/>
  <c r="BS296" i="2"/>
  <c r="BY296" i="2" s="1"/>
  <c r="AU136" i="2"/>
  <c r="BD136" i="2"/>
  <c r="BD183" i="2"/>
  <c r="AU183" i="2"/>
  <c r="AU193" i="2"/>
  <c r="BD193" i="2"/>
  <c r="BD200" i="2"/>
  <c r="AU200" i="2"/>
  <c r="BD152" i="2"/>
  <c r="AU152" i="2"/>
  <c r="BC225" i="2"/>
  <c r="AT225" i="2"/>
  <c r="AU325" i="2"/>
  <c r="BD325" i="2"/>
  <c r="AL55" i="1"/>
  <c r="V56" i="1"/>
  <c r="V57" i="1" s="1"/>
  <c r="AJ435" i="1"/>
  <c r="Q9" i="1"/>
  <c r="P646" i="1"/>
  <c r="P9" i="1"/>
  <c r="V7" i="1"/>
  <c r="R7" i="1"/>
  <c r="AL7" i="1" s="1"/>
  <c r="Q21" i="1"/>
  <c r="V139" i="1"/>
  <c r="P141" i="1"/>
  <c r="R139" i="1"/>
  <c r="AL472" i="1"/>
  <c r="AE515" i="1"/>
  <c r="X514" i="1"/>
  <c r="R228" i="1"/>
  <c r="AL226" i="1"/>
  <c r="R100" i="1"/>
  <c r="V100" i="1"/>
  <c r="AJ270" i="1"/>
  <c r="AE443" i="1"/>
  <c r="X442" i="1"/>
  <c r="AJ606" i="1"/>
  <c r="R175" i="1"/>
  <c r="AL175" i="1" s="1"/>
  <c r="V175" i="1"/>
  <c r="R271" i="1"/>
  <c r="V271" i="1"/>
  <c r="J32" i="8" s="1"/>
  <c r="R367" i="1"/>
  <c r="AL367" i="1" s="1"/>
  <c r="V367" i="1"/>
  <c r="AK544" i="1"/>
  <c r="AJ618" i="1"/>
  <c r="V617" i="1"/>
  <c r="V618" i="1" s="1"/>
  <c r="S617" i="1"/>
  <c r="P618" i="1"/>
  <c r="V629" i="1"/>
  <c r="V630" i="1" s="1"/>
  <c r="S629" i="1"/>
  <c r="P630" i="1"/>
  <c r="BT6" i="2"/>
  <c r="BZ6" i="2" s="1"/>
  <c r="D6" i="2"/>
  <c r="BK6" i="2"/>
  <c r="BT14" i="2"/>
  <c r="BZ14" i="2" s="1"/>
  <c r="D14" i="2"/>
  <c r="BK14" i="2"/>
  <c r="BJ30" i="2"/>
  <c r="BS30" i="2"/>
  <c r="BY30" i="2" s="1"/>
  <c r="BJ34" i="2"/>
  <c r="BS34" i="2"/>
  <c r="BY34" i="2" s="1"/>
  <c r="BT93" i="2"/>
  <c r="BZ93" i="2" s="1"/>
  <c r="D93" i="2"/>
  <c r="BK93" i="2"/>
  <c r="BT101" i="2"/>
  <c r="BZ101" i="2" s="1"/>
  <c r="D101" i="2"/>
  <c r="BK101" i="2"/>
  <c r="BT205" i="2"/>
  <c r="BZ205" i="2" s="1"/>
  <c r="D205" i="2"/>
  <c r="BK205" i="2"/>
  <c r="BT213" i="2"/>
  <c r="BZ213" i="2" s="1"/>
  <c r="D213" i="2"/>
  <c r="BK213" i="2"/>
  <c r="BT221" i="2"/>
  <c r="BZ221" i="2" s="1"/>
  <c r="D221" i="2"/>
  <c r="BK221" i="2"/>
  <c r="BT330" i="2"/>
  <c r="BZ330" i="2" s="1"/>
  <c r="D330" i="2"/>
  <c r="BK330" i="2"/>
  <c r="AK533" i="1"/>
  <c r="AK534" i="1" s="1"/>
  <c r="AL534" i="1"/>
  <c r="BC19" i="2"/>
  <c r="AT19" i="2"/>
  <c r="AU35" i="2"/>
  <c r="BD35" i="2"/>
  <c r="BD48" i="2"/>
  <c r="AU48" i="2"/>
  <c r="BD56" i="2"/>
  <c r="AU56" i="2"/>
  <c r="BD64" i="2"/>
  <c r="AU64" i="2"/>
  <c r="BD72" i="2"/>
  <c r="AU72" i="2"/>
  <c r="AU80" i="2"/>
  <c r="BD80" i="2"/>
  <c r="AU88" i="2"/>
  <c r="BD88" i="2"/>
  <c r="BD111" i="2"/>
  <c r="AU111" i="2"/>
  <c r="AU127" i="2"/>
  <c r="BD127" i="2"/>
  <c r="AT195" i="2"/>
  <c r="BC195" i="2"/>
  <c r="BD170" i="2"/>
  <c r="AU170" i="2"/>
  <c r="AU178" i="2"/>
  <c r="BD178" i="2"/>
  <c r="BD190" i="2"/>
  <c r="AU190" i="2"/>
  <c r="AT200" i="2"/>
  <c r="BC200" i="2"/>
  <c r="BD230" i="2"/>
  <c r="AU230" i="2"/>
  <c r="BD285" i="2"/>
  <c r="AU285" i="2"/>
  <c r="AU298" i="2"/>
  <c r="BD298" i="2"/>
  <c r="AU308" i="2"/>
  <c r="BD308" i="2"/>
  <c r="AT327" i="2"/>
  <c r="BC327" i="2"/>
  <c r="AE178" i="1"/>
  <c r="X180" i="1"/>
  <c r="AE180" i="1" s="1"/>
  <c r="AE40" i="1"/>
  <c r="X42" i="1"/>
  <c r="AE42" i="1" s="1"/>
  <c r="AE448" i="1"/>
  <c r="X450" i="1"/>
  <c r="AE450" i="1" s="1"/>
  <c r="V10" i="1"/>
  <c r="R10" i="1"/>
  <c r="AL10" i="1" s="1"/>
  <c r="P12" i="1"/>
  <c r="AE250" i="1"/>
  <c r="X252" i="1"/>
  <c r="AE252" i="1" s="1"/>
  <c r="AL300" i="1"/>
  <c r="AK298" i="1"/>
  <c r="AK300" i="1" s="1"/>
  <c r="R163" i="1"/>
  <c r="V163" i="1"/>
  <c r="R259" i="1"/>
  <c r="V259" i="1"/>
  <c r="AJ558" i="1"/>
  <c r="AE557" i="1"/>
  <c r="S99" i="8" s="1"/>
  <c r="X556" i="1"/>
  <c r="L98" i="8" s="1"/>
  <c r="R424" i="1"/>
  <c r="AL424" i="1" s="1"/>
  <c r="V424" i="1"/>
  <c r="BT9" i="2"/>
  <c r="BZ9" i="2" s="1"/>
  <c r="D9" i="2"/>
  <c r="BK9" i="2"/>
  <c r="BT17" i="2"/>
  <c r="BZ17" i="2" s="1"/>
  <c r="D17" i="2"/>
  <c r="BK17" i="2"/>
  <c r="R457" i="1"/>
  <c r="AL457" i="1" s="1"/>
  <c r="V457" i="1"/>
  <c r="R553" i="1"/>
  <c r="F95" i="8" s="1"/>
  <c r="V553" i="1"/>
  <c r="J95" i="8" s="1"/>
  <c r="BT56" i="2"/>
  <c r="BZ56" i="2" s="1"/>
  <c r="D56" i="2"/>
  <c r="BK56" i="2"/>
  <c r="BT96" i="2"/>
  <c r="BZ96" i="2" s="1"/>
  <c r="D96" i="2"/>
  <c r="BK96" i="2"/>
  <c r="BT104" i="2"/>
  <c r="BZ104" i="2" s="1"/>
  <c r="D104" i="2"/>
  <c r="BK104" i="2"/>
  <c r="BT167" i="2"/>
  <c r="BZ167" i="2" s="1"/>
  <c r="D167" i="2"/>
  <c r="BK167" i="2"/>
  <c r="BT189" i="2"/>
  <c r="BZ189" i="2" s="1"/>
  <c r="D189" i="2"/>
  <c r="BK189" i="2"/>
  <c r="BT204" i="2"/>
  <c r="BZ204" i="2" s="1"/>
  <c r="BK204" i="2"/>
  <c r="D204" i="2"/>
  <c r="BT212" i="2"/>
  <c r="BZ212" i="2" s="1"/>
  <c r="D212" i="2"/>
  <c r="BK212" i="2"/>
  <c r="BT220" i="2"/>
  <c r="BZ220" i="2" s="1"/>
  <c r="D220" i="2"/>
  <c r="BK220" i="2"/>
  <c r="BT233" i="2"/>
  <c r="BZ233" i="2" s="1"/>
  <c r="BK233" i="2"/>
  <c r="D233" i="2"/>
  <c r="BT261" i="2"/>
  <c r="BZ261" i="2" s="1"/>
  <c r="D261" i="2"/>
  <c r="BK261" i="2"/>
  <c r="BT314" i="2"/>
  <c r="BZ314" i="2" s="1"/>
  <c r="D314" i="2"/>
  <c r="BK314" i="2"/>
  <c r="AE407" i="1"/>
  <c r="X406" i="1"/>
  <c r="AL563" i="1"/>
  <c r="AK563" i="1" s="1"/>
  <c r="AH354" i="1"/>
  <c r="AK462" i="1"/>
  <c r="U285" i="1"/>
  <c r="U645" i="1"/>
  <c r="I142" i="8" s="1"/>
  <c r="T531" i="1"/>
  <c r="H88" i="8" s="1"/>
  <c r="AL347" i="1"/>
  <c r="AK347" i="1" s="1"/>
  <c r="S299" i="1"/>
  <c r="AJ105" i="1"/>
  <c r="T647" i="1"/>
  <c r="V42" i="1"/>
  <c r="V252" i="1"/>
  <c r="V324" i="1"/>
  <c r="T102" i="1"/>
  <c r="U132" i="1"/>
  <c r="AL427" i="1"/>
  <c r="T135" i="1"/>
  <c r="Q606" i="1"/>
  <c r="E127" i="8" s="1"/>
  <c r="T438" i="1"/>
  <c r="T519" i="1"/>
  <c r="AL562" i="1"/>
  <c r="S113" i="1"/>
  <c r="V66" i="1"/>
  <c r="AJ474" i="1"/>
  <c r="AJ129" i="1"/>
  <c r="R264" i="1"/>
  <c r="AL262" i="1"/>
  <c r="BD44" i="2"/>
  <c r="AU44" i="2"/>
  <c r="BD47" i="2"/>
  <c r="AU47" i="2"/>
  <c r="BD55" i="2"/>
  <c r="AU55" i="2"/>
  <c r="BD63" i="2"/>
  <c r="AU63" i="2"/>
  <c r="BD71" i="2"/>
  <c r="AU71" i="2"/>
  <c r="AU79" i="2"/>
  <c r="BD79" i="2"/>
  <c r="AU87" i="2"/>
  <c r="BD87" i="2"/>
  <c r="BC74" i="2"/>
  <c r="AT74" i="2"/>
  <c r="BC78" i="2"/>
  <c r="AT78" i="2"/>
  <c r="BC82" i="2"/>
  <c r="AT82" i="2"/>
  <c r="BC86" i="2"/>
  <c r="AT86" i="2"/>
  <c r="BC90" i="2"/>
  <c r="AT90" i="2"/>
  <c r="BD169" i="2"/>
  <c r="AU169" i="2"/>
  <c r="AU177" i="2"/>
  <c r="BD177" i="2"/>
  <c r="V80" i="1"/>
  <c r="V81" i="1" s="1"/>
  <c r="AE128" i="1"/>
  <c r="X127" i="1"/>
  <c r="R168" i="1"/>
  <c r="AL166" i="1"/>
  <c r="R360" i="1"/>
  <c r="AL358" i="1"/>
  <c r="AE298" i="1"/>
  <c r="X300" i="1"/>
  <c r="AE300" i="1" s="1"/>
  <c r="AT40" i="2"/>
  <c r="BC40" i="2"/>
  <c r="BD53" i="2"/>
  <c r="AU53" i="2"/>
  <c r="BD61" i="2"/>
  <c r="AU61" i="2"/>
  <c r="BD69" i="2"/>
  <c r="AU69" i="2"/>
  <c r="AU77" i="2"/>
  <c r="BD77" i="2"/>
  <c r="AU85" i="2"/>
  <c r="BD85" i="2"/>
  <c r="BC77" i="2"/>
  <c r="AT77" i="2"/>
  <c r="BC81" i="2"/>
  <c r="AT81" i="2"/>
  <c r="BC85" i="2"/>
  <c r="AT85" i="2"/>
  <c r="BC89" i="2"/>
  <c r="AT89" i="2"/>
  <c r="AT199" i="2"/>
  <c r="BC199" i="2"/>
  <c r="BD175" i="2"/>
  <c r="AU175" i="2"/>
  <c r="BD194" i="2"/>
  <c r="AU194" i="2"/>
  <c r="AE274" i="1"/>
  <c r="X276" i="1"/>
  <c r="AJ33" i="1"/>
  <c r="AL128" i="1"/>
  <c r="AK128" i="1" s="1"/>
  <c r="Q129" i="1"/>
  <c r="S128" i="1"/>
  <c r="V128" i="1"/>
  <c r="R216" i="1"/>
  <c r="AL214" i="1"/>
  <c r="AL406" i="1"/>
  <c r="AJ45" i="1"/>
  <c r="P45" i="1"/>
  <c r="V43" i="1"/>
  <c r="R43" i="1"/>
  <c r="AL43" i="1" s="1"/>
  <c r="U93" i="1"/>
  <c r="V91" i="1"/>
  <c r="R91" i="1"/>
  <c r="AL91" i="1" s="1"/>
  <c r="AE104" i="1"/>
  <c r="X103" i="1"/>
  <c r="Q417" i="1"/>
  <c r="AK490" i="1"/>
  <c r="AE214" i="1"/>
  <c r="X216" i="1"/>
  <c r="AE216" i="1" s="1"/>
  <c r="AE310" i="1"/>
  <c r="X312" i="1"/>
  <c r="AE312" i="1" s="1"/>
  <c r="R420" i="1"/>
  <c r="AL418" i="1"/>
  <c r="P573" i="1"/>
  <c r="R97" i="1"/>
  <c r="AL97" i="1" s="1"/>
  <c r="V97" i="1"/>
  <c r="V208" i="1"/>
  <c r="R208" i="1"/>
  <c r="AL208" i="1" s="1"/>
  <c r="P210" i="1"/>
  <c r="V304" i="1"/>
  <c r="R304" i="1"/>
  <c r="AL304" i="1" s="1"/>
  <c r="P306" i="1"/>
  <c r="V400" i="1"/>
  <c r="R400" i="1"/>
  <c r="AL400" i="1" s="1"/>
  <c r="P402" i="1"/>
  <c r="AE419" i="1"/>
  <c r="X418" i="1"/>
  <c r="X432" i="1"/>
  <c r="AE432" i="1" s="1"/>
  <c r="AE430" i="1"/>
  <c r="AK169" i="1"/>
  <c r="AK217" i="1"/>
  <c r="AK265" i="1"/>
  <c r="AK313" i="1"/>
  <c r="AK361" i="1"/>
  <c r="AH237" i="1"/>
  <c r="AH333" i="1"/>
  <c r="P333" i="1"/>
  <c r="V545" i="1"/>
  <c r="V546" i="1" s="1"/>
  <c r="P546" i="1"/>
  <c r="AE545" i="1"/>
  <c r="X544" i="1"/>
  <c r="V569" i="1"/>
  <c r="V570" i="1" s="1"/>
  <c r="P570" i="1"/>
  <c r="AE569" i="1"/>
  <c r="X568" i="1"/>
  <c r="AE641" i="1"/>
  <c r="S138" i="8" s="1"/>
  <c r="X640" i="1"/>
  <c r="L137" i="8" s="1"/>
  <c r="AJ645" i="1"/>
  <c r="V643" i="1"/>
  <c r="J140" i="8" s="1"/>
  <c r="P645" i="1"/>
  <c r="D142" i="8" s="1"/>
  <c r="R643" i="1"/>
  <c r="AE599" i="1"/>
  <c r="X598" i="1"/>
  <c r="BT7" i="2"/>
  <c r="BZ7" i="2" s="1"/>
  <c r="D7" i="2"/>
  <c r="BK7" i="2"/>
  <c r="BT15" i="2"/>
  <c r="BZ15" i="2" s="1"/>
  <c r="D15" i="2"/>
  <c r="BK15" i="2"/>
  <c r="U483" i="1"/>
  <c r="R529" i="1"/>
  <c r="R531" i="1" s="1"/>
  <c r="V529" i="1"/>
  <c r="U579" i="1"/>
  <c r="I115" i="8" s="1"/>
  <c r="P627" i="1"/>
  <c r="R625" i="1"/>
  <c r="R627" i="1" s="1"/>
  <c r="V625" i="1"/>
  <c r="BR18" i="2"/>
  <c r="BX18" i="2" s="1"/>
  <c r="BI18" i="2"/>
  <c r="BT64" i="2"/>
  <c r="BZ64" i="2" s="1"/>
  <c r="BK64" i="2"/>
  <c r="D64" i="2"/>
  <c r="BT98" i="2"/>
  <c r="BZ98" i="2" s="1"/>
  <c r="D98" i="2"/>
  <c r="BK98" i="2"/>
  <c r="BT106" i="2"/>
  <c r="BZ106" i="2" s="1"/>
  <c r="D106" i="2"/>
  <c r="BK106" i="2"/>
  <c r="BS128" i="2"/>
  <c r="BY128" i="2" s="1"/>
  <c r="BJ128" i="2"/>
  <c r="BR189" i="2"/>
  <c r="BX189" i="2" s="1"/>
  <c r="BI189" i="2"/>
  <c r="BR236" i="2"/>
  <c r="BX236" i="2" s="1"/>
  <c r="BI236" i="2"/>
  <c r="BR229" i="2"/>
  <c r="BX229" i="2" s="1"/>
  <c r="BI229" i="2"/>
  <c r="BR237" i="2"/>
  <c r="BX237" i="2" s="1"/>
  <c r="BI237" i="2"/>
  <c r="BT206" i="2"/>
  <c r="BZ206" i="2" s="1"/>
  <c r="D206" i="2"/>
  <c r="BK206" i="2"/>
  <c r="BT214" i="2"/>
  <c r="BZ214" i="2" s="1"/>
  <c r="D214" i="2"/>
  <c r="BK214" i="2"/>
  <c r="BT222" i="2"/>
  <c r="BZ222" i="2" s="1"/>
  <c r="D222" i="2"/>
  <c r="BK222" i="2"/>
  <c r="BJ231" i="2"/>
  <c r="BS231" i="2"/>
  <c r="BY231" i="2" s="1"/>
  <c r="BR284" i="2"/>
  <c r="BX284" i="2" s="1"/>
  <c r="BI284" i="2"/>
  <c r="BJ286" i="2"/>
  <c r="BS286" i="2"/>
  <c r="BY286" i="2" s="1"/>
  <c r="BT316" i="2"/>
  <c r="BZ316" i="2" s="1"/>
  <c r="D316" i="2"/>
  <c r="BK316" i="2"/>
  <c r="BJ306" i="2"/>
  <c r="BS306" i="2"/>
  <c r="BY306" i="2" s="1"/>
  <c r="BD41" i="2"/>
  <c r="AU41" i="2"/>
  <c r="AU134" i="2"/>
  <c r="BD134" i="2"/>
  <c r="AU142" i="2"/>
  <c r="BD142" i="2"/>
  <c r="BD182" i="2"/>
  <c r="AU182" i="2"/>
  <c r="BD150" i="2"/>
  <c r="AU150" i="2"/>
  <c r="AT185" i="2"/>
  <c r="BC185" i="2"/>
  <c r="BC203" i="2"/>
  <c r="AT203" i="2"/>
  <c r="AU259" i="2"/>
  <c r="BD259" i="2"/>
  <c r="AU299" i="2"/>
  <c r="BD299" i="2"/>
  <c r="AE16" i="1"/>
  <c r="X18" i="1"/>
  <c r="AE18" i="1" s="1"/>
  <c r="Q57" i="1"/>
  <c r="V433" i="1"/>
  <c r="R433" i="1"/>
  <c r="P435" i="1"/>
  <c r="AJ9" i="1"/>
  <c r="AJ516" i="1"/>
  <c r="AL515" i="1"/>
  <c r="AK515" i="1" s="1"/>
  <c r="Q516" i="1"/>
  <c r="R276" i="1"/>
  <c r="AL274" i="1"/>
  <c r="AH102" i="1"/>
  <c r="V574" i="1"/>
  <c r="J110" i="8" s="1"/>
  <c r="R574" i="1"/>
  <c r="F110" i="8" s="1"/>
  <c r="U576" i="1"/>
  <c r="I112" i="8" s="1"/>
  <c r="V58" i="1"/>
  <c r="R58" i="1"/>
  <c r="V106" i="1"/>
  <c r="R106" i="1"/>
  <c r="AK442" i="1"/>
  <c r="V502" i="1"/>
  <c r="P504" i="1"/>
  <c r="R502" i="1"/>
  <c r="AL502" i="1" s="1"/>
  <c r="P39" i="1"/>
  <c r="R37" i="1"/>
  <c r="AL37" i="1" s="1"/>
  <c r="V37" i="1"/>
  <c r="V172" i="1"/>
  <c r="R172" i="1"/>
  <c r="AL172" i="1" s="1"/>
  <c r="U174" i="1"/>
  <c r="V268" i="1"/>
  <c r="J29" i="8" s="1"/>
  <c r="R268" i="1"/>
  <c r="F29" i="8" s="1"/>
  <c r="V364" i="1"/>
  <c r="R364" i="1"/>
  <c r="U366" i="1"/>
  <c r="AK604" i="1"/>
  <c r="AE605" i="1"/>
  <c r="S126" i="8" s="1"/>
  <c r="X604" i="1"/>
  <c r="L125" i="8" s="1"/>
  <c r="P273" i="1"/>
  <c r="D34" i="8" s="1"/>
  <c r="AH369" i="1"/>
  <c r="Q369" i="1"/>
  <c r="AJ630" i="1"/>
  <c r="Q438" i="1"/>
  <c r="BT22" i="2"/>
  <c r="BZ22" i="2" s="1"/>
  <c r="D22" i="2"/>
  <c r="BK22" i="2"/>
  <c r="R517" i="1"/>
  <c r="R519" i="1" s="1"/>
  <c r="V517" i="1"/>
  <c r="R348" i="1"/>
  <c r="AL346" i="1"/>
  <c r="AE427" i="1"/>
  <c r="X429" i="1"/>
  <c r="AE429" i="1" s="1"/>
  <c r="V473" i="1"/>
  <c r="V474" i="1" s="1"/>
  <c r="V491" i="1"/>
  <c r="S491" i="1"/>
  <c r="P492" i="1"/>
  <c r="V409" i="1"/>
  <c r="R409" i="1"/>
  <c r="AL409" i="1" s="1"/>
  <c r="U75" i="1"/>
  <c r="V421" i="1"/>
  <c r="R421" i="1"/>
  <c r="AL421" i="1" s="1"/>
  <c r="V581" i="1"/>
  <c r="V582" i="1" s="1"/>
  <c r="S581" i="1"/>
  <c r="AJ159" i="1"/>
  <c r="AJ171" i="1"/>
  <c r="AJ183" i="1"/>
  <c r="AJ195" i="1"/>
  <c r="AJ207" i="1"/>
  <c r="AJ219" i="1"/>
  <c r="AJ231" i="1"/>
  <c r="AJ243" i="1"/>
  <c r="AJ255" i="1"/>
  <c r="AJ267" i="1"/>
  <c r="AJ279" i="1"/>
  <c r="AJ291" i="1"/>
  <c r="AJ303" i="1"/>
  <c r="AJ315" i="1"/>
  <c r="AJ327" i="1"/>
  <c r="AJ339" i="1"/>
  <c r="AJ351" i="1"/>
  <c r="AJ363" i="1"/>
  <c r="AJ375" i="1"/>
  <c r="AJ387" i="1"/>
  <c r="AJ399" i="1"/>
  <c r="AE64" i="1"/>
  <c r="X66" i="1"/>
  <c r="AE66" i="1" s="1"/>
  <c r="V440" i="1"/>
  <c r="V441" i="1" s="1"/>
  <c r="AE346" i="1"/>
  <c r="X348" i="1"/>
  <c r="AE348" i="1" s="1"/>
  <c r="R240" i="1"/>
  <c r="AL238" i="1"/>
  <c r="R90" i="1"/>
  <c r="AL88" i="1"/>
  <c r="R156" i="1"/>
  <c r="AL154" i="1"/>
  <c r="V264" i="1"/>
  <c r="R564" i="1"/>
  <c r="F106" i="8" s="1"/>
  <c r="U45" i="1"/>
  <c r="T69" i="1"/>
  <c r="AH69" i="1"/>
  <c r="AL80" i="1"/>
  <c r="AK80" i="1" s="1"/>
  <c r="S80" i="1"/>
  <c r="R129" i="1"/>
  <c r="AJ81" i="1"/>
  <c r="AH417" i="1"/>
  <c r="AH573" i="1"/>
  <c r="U573" i="1"/>
  <c r="AH51" i="1"/>
  <c r="U51" i="1"/>
  <c r="T162" i="1"/>
  <c r="H19" i="8" s="1"/>
  <c r="U210" i="1"/>
  <c r="T258" i="1"/>
  <c r="U306" i="1"/>
  <c r="T354" i="1"/>
  <c r="U402" i="1"/>
  <c r="AL193" i="1"/>
  <c r="AL241" i="1"/>
  <c r="AL289" i="1"/>
  <c r="AL337" i="1"/>
  <c r="AL385" i="1"/>
  <c r="T237" i="1"/>
  <c r="T333" i="1"/>
  <c r="AL622" i="1"/>
  <c r="AH483" i="1"/>
  <c r="T579" i="1"/>
  <c r="H115" i="8" s="1"/>
  <c r="AH579" i="1"/>
  <c r="S56" i="1"/>
  <c r="AH435" i="1"/>
  <c r="AH9" i="1"/>
  <c r="AH141" i="1"/>
  <c r="V180" i="1"/>
  <c r="AL466" i="1"/>
  <c r="T576" i="1"/>
  <c r="H112" i="8" s="1"/>
  <c r="T36" i="1"/>
  <c r="T132" i="1"/>
  <c r="U504" i="1"/>
  <c r="AL550" i="1"/>
  <c r="AH39" i="1"/>
  <c r="U270" i="1"/>
  <c r="I31" i="8" s="1"/>
  <c r="U177" i="1"/>
  <c r="U273" i="1"/>
  <c r="I34" i="8" s="1"/>
  <c r="AL496" i="1"/>
  <c r="U471" i="1"/>
  <c r="AH471" i="1"/>
  <c r="AH567" i="1"/>
  <c r="AL127" i="1"/>
  <c r="Q564" i="1"/>
  <c r="E106" i="8" s="1"/>
  <c r="U12" i="1"/>
  <c r="AH12" i="1"/>
  <c r="AL394" i="1"/>
  <c r="V138" i="1"/>
  <c r="R300" i="1"/>
  <c r="AJ573" i="1"/>
  <c r="R187" i="1"/>
  <c r="V187" i="1"/>
  <c r="Q237" i="1"/>
  <c r="R283" i="1"/>
  <c r="V283" i="1"/>
  <c r="Q333" i="1"/>
  <c r="AL331" i="1"/>
  <c r="R379" i="1"/>
  <c r="V379" i="1"/>
  <c r="AJ642" i="1"/>
  <c r="V641" i="1"/>
  <c r="P642" i="1"/>
  <c r="D139" i="8" s="1"/>
  <c r="Q621" i="1"/>
  <c r="AH621" i="1"/>
  <c r="Q600" i="1"/>
  <c r="BT24" i="2"/>
  <c r="BZ24" i="2" s="1"/>
  <c r="BK24" i="2"/>
  <c r="D24" i="2"/>
  <c r="Q483" i="1"/>
  <c r="AH531" i="1"/>
  <c r="P531" i="1"/>
  <c r="Q579" i="1"/>
  <c r="AJ579" i="1"/>
  <c r="BJ29" i="2"/>
  <c r="BS29" i="2"/>
  <c r="BY29" i="2" s="1"/>
  <c r="BT48" i="2"/>
  <c r="BZ48" i="2" s="1"/>
  <c r="D48" i="2"/>
  <c r="BK48" i="2"/>
  <c r="BT159" i="2"/>
  <c r="BZ159" i="2" s="1"/>
  <c r="BK159" i="2"/>
  <c r="D159" i="2"/>
  <c r="BT160" i="2"/>
  <c r="BZ160" i="2" s="1"/>
  <c r="D160" i="2"/>
  <c r="BK160" i="2"/>
  <c r="BJ112" i="2"/>
  <c r="BS112" i="2"/>
  <c r="BY112" i="2" s="1"/>
  <c r="BJ118" i="2"/>
  <c r="BS118" i="2"/>
  <c r="BY118" i="2" s="1"/>
  <c r="BJ122" i="2"/>
  <c r="BS122" i="2"/>
  <c r="BY122" i="2" s="1"/>
  <c r="BR212" i="2"/>
  <c r="BX212" i="2" s="1"/>
  <c r="BI212" i="2"/>
  <c r="BJ189" i="2"/>
  <c r="BS189" i="2"/>
  <c r="BY189" i="2" s="1"/>
  <c r="BR235" i="2"/>
  <c r="BX235" i="2" s="1"/>
  <c r="BI235" i="2"/>
  <c r="BI272" i="2"/>
  <c r="BR272" i="2"/>
  <c r="BX272" i="2" s="1"/>
  <c r="BJ260" i="2"/>
  <c r="BS260" i="2"/>
  <c r="BY260" i="2" s="1"/>
  <c r="BT266" i="2"/>
  <c r="BZ266" i="2" s="1"/>
  <c r="D266" i="2"/>
  <c r="BK266" i="2"/>
  <c r="BS262" i="2"/>
  <c r="BY262" i="2" s="1"/>
  <c r="BJ262" i="2"/>
  <c r="BT277" i="2"/>
  <c r="BZ277" i="2" s="1"/>
  <c r="D277" i="2"/>
  <c r="BK277" i="2"/>
  <c r="BR285" i="2"/>
  <c r="BX285" i="2" s="1"/>
  <c r="BI285" i="2"/>
  <c r="BJ294" i="2"/>
  <c r="BS294" i="2"/>
  <c r="BY294" i="2" s="1"/>
  <c r="BR302" i="2"/>
  <c r="BX302" i="2" s="1"/>
  <c r="BI302" i="2"/>
  <c r="BJ309" i="2"/>
  <c r="BS309" i="2"/>
  <c r="BY309" i="2" s="1"/>
  <c r="BJ302" i="2"/>
  <c r="BS302" i="2"/>
  <c r="BY302" i="2" s="1"/>
  <c r="BD43" i="2"/>
  <c r="AU43" i="2"/>
  <c r="AU132" i="2"/>
  <c r="BD132" i="2"/>
  <c r="AU140" i="2"/>
  <c r="BD140" i="2"/>
  <c r="BD184" i="2"/>
  <c r="AU184" i="2"/>
  <c r="AT196" i="2"/>
  <c r="BC196" i="2"/>
  <c r="BD148" i="2"/>
  <c r="AU148" i="2"/>
  <c r="BD164" i="2"/>
  <c r="AU164" i="2"/>
  <c r="AT201" i="2"/>
  <c r="BC201" i="2"/>
  <c r="AH465" i="1"/>
  <c r="T646" i="1"/>
  <c r="T9" i="1"/>
  <c r="Q646" i="1"/>
  <c r="AJ21" i="1"/>
  <c r="P21" i="1"/>
  <c r="U21" i="1"/>
  <c r="V19" i="1"/>
  <c r="R19" i="1"/>
  <c r="AJ117" i="1"/>
  <c r="P117" i="1"/>
  <c r="U117" i="1"/>
  <c r="V115" i="1"/>
  <c r="R115" i="1"/>
  <c r="Q141" i="1"/>
  <c r="R252" i="1"/>
  <c r="AL250" i="1"/>
  <c r="V515" i="1"/>
  <c r="S515" i="1"/>
  <c r="R324" i="1"/>
  <c r="AL322" i="1"/>
  <c r="R52" i="1"/>
  <c r="V52" i="1"/>
  <c r="V34" i="1"/>
  <c r="R34" i="1"/>
  <c r="Q39" i="1"/>
  <c r="R133" i="1"/>
  <c r="AL133" i="1" s="1"/>
  <c r="V133" i="1"/>
  <c r="Q135" i="1"/>
  <c r="P135" i="1"/>
  <c r="AJ318" i="1"/>
  <c r="V605" i="1"/>
  <c r="J126" i="8" s="1"/>
  <c r="S605" i="1"/>
  <c r="G126" i="8" s="1"/>
  <c r="P606" i="1"/>
  <c r="D127" i="8" s="1"/>
  <c r="Q177" i="1"/>
  <c r="R223" i="1"/>
  <c r="V223" i="1"/>
  <c r="Q273" i="1"/>
  <c r="E34" i="8" s="1"/>
  <c r="R319" i="1"/>
  <c r="V319" i="1"/>
  <c r="J47" i="8" s="1"/>
  <c r="AK568" i="1"/>
  <c r="AL617" i="1"/>
  <c r="AK617" i="1" s="1"/>
  <c r="Q618" i="1"/>
  <c r="AJ438" i="1"/>
  <c r="AK628" i="1"/>
  <c r="BT10" i="2"/>
  <c r="BZ10" i="2" s="1"/>
  <c r="D10" i="2"/>
  <c r="BK10" i="2"/>
  <c r="AJ471" i="1"/>
  <c r="Q519" i="1"/>
  <c r="AH519" i="1"/>
  <c r="P519" i="1"/>
  <c r="AJ567" i="1"/>
  <c r="BJ26" i="2"/>
  <c r="BS26" i="2"/>
  <c r="BY26" i="2" s="1"/>
  <c r="BI33" i="2"/>
  <c r="BR33" i="2"/>
  <c r="BX33" i="2" s="1"/>
  <c r="BT52" i="2"/>
  <c r="BZ52" i="2" s="1"/>
  <c r="D52" i="2"/>
  <c r="BK52" i="2"/>
  <c r="BT53" i="2"/>
  <c r="BZ53" i="2" s="1"/>
  <c r="D53" i="2"/>
  <c r="BK53" i="2"/>
  <c r="BT122" i="2"/>
  <c r="BZ122" i="2" s="1"/>
  <c r="BK122" i="2"/>
  <c r="D122" i="2"/>
  <c r="BT97" i="2"/>
  <c r="BZ97" i="2" s="1"/>
  <c r="D97" i="2"/>
  <c r="BK97" i="2"/>
  <c r="BT105" i="2"/>
  <c r="BZ105" i="2" s="1"/>
  <c r="D105" i="2"/>
  <c r="BK105" i="2"/>
  <c r="BT201" i="2"/>
  <c r="BZ201" i="2" s="1"/>
  <c r="D201" i="2"/>
  <c r="BK201" i="2"/>
  <c r="BT209" i="2"/>
  <c r="BZ209" i="2" s="1"/>
  <c r="D209" i="2"/>
  <c r="BK209" i="2"/>
  <c r="BT217" i="2"/>
  <c r="BZ217" i="2" s="1"/>
  <c r="D217" i="2"/>
  <c r="BK217" i="2"/>
  <c r="BJ305" i="2"/>
  <c r="BS305" i="2"/>
  <c r="BY305" i="2" s="1"/>
  <c r="BJ319" i="2"/>
  <c r="BS319" i="2"/>
  <c r="BY319" i="2" s="1"/>
  <c r="BJ323" i="2"/>
  <c r="BS323" i="2"/>
  <c r="BY323" i="2" s="1"/>
  <c r="AU31" i="2"/>
  <c r="BD31" i="2"/>
  <c r="AT38" i="2"/>
  <c r="BC38" i="2"/>
  <c r="BD52" i="2"/>
  <c r="AU52" i="2"/>
  <c r="BD60" i="2"/>
  <c r="AU60" i="2"/>
  <c r="BD68" i="2"/>
  <c r="AU68" i="2"/>
  <c r="AU76" i="2"/>
  <c r="BD76" i="2"/>
  <c r="AU84" i="2"/>
  <c r="BD84" i="2"/>
  <c r="AT72" i="2"/>
  <c r="BC72" i="2"/>
  <c r="BD105" i="2"/>
  <c r="AU105" i="2"/>
  <c r="BD119" i="2"/>
  <c r="AU119" i="2"/>
  <c r="AU199" i="2"/>
  <c r="BD199" i="2"/>
  <c r="BD174" i="2"/>
  <c r="AU174" i="2"/>
  <c r="BD185" i="2"/>
  <c r="AU185" i="2"/>
  <c r="AU295" i="2"/>
  <c r="BD295" i="2"/>
  <c r="Q12" i="1"/>
  <c r="AE394" i="1"/>
  <c r="X396" i="1"/>
  <c r="AE396" i="1" s="1"/>
  <c r="R516" i="1"/>
  <c r="AL514" i="1"/>
  <c r="AE146" i="1"/>
  <c r="X145" i="1"/>
  <c r="P27" i="1"/>
  <c r="R25" i="1"/>
  <c r="V25" i="1"/>
  <c r="AJ27" i="1"/>
  <c r="R121" i="1"/>
  <c r="AL121" i="1" s="1"/>
  <c r="V121" i="1"/>
  <c r="V232" i="1"/>
  <c r="R232" i="1"/>
  <c r="AL232" i="1" s="1"/>
  <c r="P234" i="1"/>
  <c r="V328" i="1"/>
  <c r="R328" i="1"/>
  <c r="F50" i="8" s="1"/>
  <c r="P330" i="1"/>
  <c r="D52" i="8" s="1"/>
  <c r="X157" i="1"/>
  <c r="AE158" i="1"/>
  <c r="X169" i="1"/>
  <c r="AE170" i="1"/>
  <c r="X181" i="1"/>
  <c r="AE182" i="1"/>
  <c r="X193" i="1"/>
  <c r="AE194" i="1"/>
  <c r="X205" i="1"/>
  <c r="AE206" i="1"/>
  <c r="X217" i="1"/>
  <c r="AE218" i="1"/>
  <c r="X229" i="1"/>
  <c r="AE230" i="1"/>
  <c r="X241" i="1"/>
  <c r="AE242" i="1"/>
  <c r="X253" i="1"/>
  <c r="AE254" i="1"/>
  <c r="X265" i="1"/>
  <c r="AE266" i="1"/>
  <c r="X277" i="1"/>
  <c r="L35" i="8" s="1"/>
  <c r="AE278" i="1"/>
  <c r="S36" i="8" s="1"/>
  <c r="X289" i="1"/>
  <c r="AE290" i="1"/>
  <c r="X301" i="1"/>
  <c r="AE302" i="1"/>
  <c r="X313" i="1"/>
  <c r="AE314" i="1"/>
  <c r="X325" i="1"/>
  <c r="AE326" i="1"/>
  <c r="X337" i="1"/>
  <c r="L53" i="8" s="1"/>
  <c r="AE338" i="1"/>
  <c r="S54" i="8" s="1"/>
  <c r="X349" i="1"/>
  <c r="AE350" i="1"/>
  <c r="X361" i="1"/>
  <c r="AE362" i="1"/>
  <c r="X373" i="1"/>
  <c r="AE374" i="1"/>
  <c r="X385" i="1"/>
  <c r="AE386" i="1"/>
  <c r="X397" i="1"/>
  <c r="AE398" i="1"/>
  <c r="AJ624" i="1"/>
  <c r="AK616" i="1"/>
  <c r="AH93" i="1"/>
  <c r="AH210" i="1"/>
  <c r="AH306" i="1"/>
  <c r="AH402" i="1"/>
  <c r="AH189" i="1"/>
  <c r="U621" i="1"/>
  <c r="AH627" i="1"/>
  <c r="AL439" i="1"/>
  <c r="U435" i="1"/>
  <c r="U465" i="1"/>
  <c r="I64" i="8" s="1"/>
  <c r="T54" i="1"/>
  <c r="AH576" i="1"/>
  <c r="U60" i="1"/>
  <c r="AH60" i="1"/>
  <c r="U108" i="1"/>
  <c r="AH108" i="1"/>
  <c r="AH504" i="1"/>
  <c r="AL538" i="1"/>
  <c r="U39" i="1"/>
  <c r="T87" i="1"/>
  <c r="U135" i="1"/>
  <c r="AH174" i="1"/>
  <c r="AH270" i="1"/>
  <c r="AH366" i="1"/>
  <c r="AL605" i="1"/>
  <c r="AK605" i="1" s="1"/>
  <c r="U567" i="1"/>
  <c r="I109" i="8" s="1"/>
  <c r="S137" i="1"/>
  <c r="AH27" i="1"/>
  <c r="AH75" i="1"/>
  <c r="U234" i="1"/>
  <c r="T330" i="1"/>
  <c r="U330" i="1"/>
  <c r="R219" i="1"/>
  <c r="R315" i="1"/>
  <c r="V104" i="1"/>
  <c r="V105" i="1" s="1"/>
  <c r="R415" i="1"/>
  <c r="V415" i="1"/>
  <c r="P417" i="1"/>
  <c r="V571" i="1"/>
  <c r="R571" i="1"/>
  <c r="Q51" i="1"/>
  <c r="AJ162" i="1"/>
  <c r="BD49" i="2"/>
  <c r="AU49" i="2"/>
  <c r="BD57" i="2"/>
  <c r="AU57" i="2"/>
  <c r="BD65" i="2"/>
  <c r="AU65" i="2"/>
  <c r="AU73" i="2"/>
  <c r="BD73" i="2"/>
  <c r="AU81" i="2"/>
  <c r="BD81" i="2"/>
  <c r="AU89" i="2"/>
  <c r="BD89" i="2"/>
  <c r="BC75" i="2"/>
  <c r="AT75" i="2"/>
  <c r="BC79" i="2"/>
  <c r="AT79" i="2"/>
  <c r="BC83" i="2"/>
  <c r="AT83" i="2"/>
  <c r="BC87" i="2"/>
  <c r="AT87" i="2"/>
  <c r="BC91" i="2"/>
  <c r="AT91" i="2"/>
  <c r="BD171" i="2"/>
  <c r="AU171" i="2"/>
  <c r="AU179" i="2"/>
  <c r="BD179" i="2"/>
  <c r="S32" i="1"/>
  <c r="V32" i="1"/>
  <c r="V33" i="1" s="1"/>
  <c r="AE80" i="1"/>
  <c r="X79" i="1"/>
  <c r="R312" i="1"/>
  <c r="AL310" i="1"/>
  <c r="AE563" i="1"/>
  <c r="S105" i="8" s="1"/>
  <c r="X562" i="1"/>
  <c r="L104" i="8" s="1"/>
  <c r="S563" i="1"/>
  <c r="G105" i="8" s="1"/>
  <c r="V563" i="1"/>
  <c r="Q45" i="1"/>
  <c r="AJ69" i="1"/>
  <c r="P69" i="1"/>
  <c r="U69" i="1"/>
  <c r="Q69" i="1"/>
  <c r="V67" i="1"/>
  <c r="R67" i="1"/>
  <c r="Q93" i="1"/>
  <c r="R18" i="1"/>
  <c r="AL16" i="1"/>
  <c r="R114" i="1"/>
  <c r="AL112" i="1"/>
  <c r="AE166" i="1"/>
  <c r="X168" i="1"/>
  <c r="AE168" i="1" s="1"/>
  <c r="AE262" i="1"/>
  <c r="X264" i="1"/>
  <c r="AE264" i="1" s="1"/>
  <c r="AE358" i="1"/>
  <c r="X360" i="1"/>
  <c r="AE360" i="1" s="1"/>
  <c r="Q573" i="1"/>
  <c r="P51" i="1"/>
  <c r="R49" i="1"/>
  <c r="R51" i="1" s="1"/>
  <c r="V49" i="1"/>
  <c r="Q99" i="1"/>
  <c r="V160" i="1"/>
  <c r="J17" i="8" s="1"/>
  <c r="R160" i="1"/>
  <c r="F17" i="8" s="1"/>
  <c r="P162" i="1"/>
  <c r="D19" i="8" s="1"/>
  <c r="AH162" i="1"/>
  <c r="Q210" i="1"/>
  <c r="V256" i="1"/>
  <c r="R256" i="1"/>
  <c r="P258" i="1"/>
  <c r="AH258" i="1"/>
  <c r="Q306" i="1"/>
  <c r="V352" i="1"/>
  <c r="V677" i="1" s="1"/>
  <c r="R352" i="1"/>
  <c r="P354" i="1"/>
  <c r="Q402" i="1"/>
  <c r="S419" i="1"/>
  <c r="V419" i="1"/>
  <c r="AK181" i="1"/>
  <c r="AK205" i="1"/>
  <c r="AK229" i="1"/>
  <c r="AK277" i="1"/>
  <c r="AK301" i="1"/>
  <c r="AK325" i="1"/>
  <c r="AK373" i="1"/>
  <c r="AK397" i="1"/>
  <c r="U189" i="1"/>
  <c r="Q189" i="1"/>
  <c r="AJ237" i="1"/>
  <c r="AH285" i="1"/>
  <c r="AJ333" i="1"/>
  <c r="AH381" i="1"/>
  <c r="U381" i="1"/>
  <c r="AJ621" i="1"/>
  <c r="V619" i="1"/>
  <c r="P621" i="1"/>
  <c r="R619" i="1"/>
  <c r="S599" i="1"/>
  <c r="V599" i="1"/>
  <c r="P600" i="1"/>
  <c r="BT11" i="2"/>
  <c r="BZ11" i="2" s="1"/>
  <c r="D11" i="2"/>
  <c r="BK11" i="2"/>
  <c r="P483" i="1"/>
  <c r="R481" i="1"/>
  <c r="R483" i="1" s="1"/>
  <c r="V481" i="1"/>
  <c r="P579" i="1"/>
  <c r="D115" i="8" s="1"/>
  <c r="R577" i="1"/>
  <c r="V577" i="1"/>
  <c r="J113" i="8" s="1"/>
  <c r="Q627" i="1"/>
  <c r="BT110" i="2"/>
  <c r="BZ110" i="2" s="1"/>
  <c r="BK110" i="2"/>
  <c r="D110" i="2"/>
  <c r="BT94" i="2"/>
  <c r="BZ94" i="2" s="1"/>
  <c r="D94" i="2"/>
  <c r="BK94" i="2"/>
  <c r="BT102" i="2"/>
  <c r="BZ102" i="2" s="1"/>
  <c r="D102" i="2"/>
  <c r="BK102" i="2"/>
  <c r="BT111" i="2"/>
  <c r="BZ111" i="2" s="1"/>
  <c r="D111" i="2"/>
  <c r="BK111" i="2"/>
  <c r="BS126" i="2"/>
  <c r="BY126" i="2" s="1"/>
  <c r="BJ126" i="2"/>
  <c r="BS130" i="2"/>
  <c r="BY130" i="2" s="1"/>
  <c r="BJ130" i="2"/>
  <c r="BJ195" i="2"/>
  <c r="BS195" i="2"/>
  <c r="BY195" i="2" s="1"/>
  <c r="BI198" i="2"/>
  <c r="BR198" i="2"/>
  <c r="BX198" i="2" s="1"/>
  <c r="BT230" i="2"/>
  <c r="BZ230" i="2" s="1"/>
  <c r="BK230" i="2"/>
  <c r="D230" i="2"/>
  <c r="BR239" i="2"/>
  <c r="BX239" i="2" s="1"/>
  <c r="BI239" i="2"/>
  <c r="BR233" i="2"/>
  <c r="BX233" i="2" s="1"/>
  <c r="BI233" i="2"/>
  <c r="BT202" i="2"/>
  <c r="BZ202" i="2" s="1"/>
  <c r="D202" i="2"/>
  <c r="BK202" i="2"/>
  <c r="BT210" i="2"/>
  <c r="BZ210" i="2" s="1"/>
  <c r="D210" i="2"/>
  <c r="BK210" i="2"/>
  <c r="BT218" i="2"/>
  <c r="BZ218" i="2" s="1"/>
  <c r="D218" i="2"/>
  <c r="BK218" i="2"/>
  <c r="BJ235" i="2"/>
  <c r="BS235" i="2"/>
  <c r="BY235" i="2" s="1"/>
  <c r="BT284" i="2"/>
  <c r="BZ284" i="2" s="1"/>
  <c r="BK284" i="2"/>
  <c r="D284" i="2"/>
  <c r="BJ284" i="2"/>
  <c r="BS284" i="2"/>
  <c r="BY284" i="2" s="1"/>
  <c r="BS315" i="2"/>
  <c r="BY315" i="2" s="1"/>
  <c r="BJ315" i="2"/>
  <c r="BI320" i="2"/>
  <c r="BR320" i="2"/>
  <c r="BX320" i="2" s="1"/>
  <c r="AT39" i="2"/>
  <c r="BC39" i="2"/>
  <c r="AU138" i="2"/>
  <c r="BD138" i="2"/>
  <c r="AT183" i="2"/>
  <c r="BC183" i="2"/>
  <c r="AT197" i="2"/>
  <c r="BC197" i="2"/>
  <c r="BD192" i="2"/>
  <c r="AU192" i="2"/>
  <c r="BD146" i="2"/>
  <c r="AU146" i="2"/>
  <c r="BD160" i="2"/>
  <c r="AU160" i="2"/>
  <c r="BC227" i="2"/>
  <c r="AT227" i="2"/>
  <c r="AU327" i="2"/>
  <c r="BD327" i="2"/>
  <c r="AE56" i="1"/>
  <c r="X55" i="1"/>
  <c r="AJ465" i="1"/>
  <c r="R463" i="1"/>
  <c r="V463" i="1"/>
  <c r="P465" i="1"/>
  <c r="AA680" i="1"/>
  <c r="AD677" i="1"/>
  <c r="Z677" i="1"/>
  <c r="U677" i="1"/>
  <c r="Q677" i="1"/>
  <c r="AC674" i="1"/>
  <c r="Y674" i="1"/>
  <c r="T674" i="1"/>
  <c r="P674" i="1"/>
  <c r="AB671" i="1"/>
  <c r="S671" i="1"/>
  <c r="AA668" i="1"/>
  <c r="AD665" i="1"/>
  <c r="Z665" i="1"/>
  <c r="U665" i="1"/>
  <c r="Q665" i="1"/>
  <c r="AC662" i="1"/>
  <c r="Y662" i="1"/>
  <c r="T662" i="1"/>
  <c r="P662" i="1"/>
  <c r="AB659" i="1"/>
  <c r="S659" i="1"/>
  <c r="AA656" i="1"/>
  <c r="AD653" i="1"/>
  <c r="Z653" i="1"/>
  <c r="U653" i="1"/>
  <c r="Q653" i="1"/>
  <c r="AC650" i="1"/>
  <c r="Y650" i="1"/>
  <c r="T650" i="1"/>
  <c r="P650" i="1"/>
  <c r="AB680" i="1"/>
  <c r="U680" i="1"/>
  <c r="P680" i="1"/>
  <c r="AA677" i="1"/>
  <c r="T677" i="1"/>
  <c r="Z674" i="1"/>
  <c r="S674" i="1"/>
  <c r="Z671" i="1"/>
  <c r="T671" i="1"/>
  <c r="AD668" i="1"/>
  <c r="Y668" i="1"/>
  <c r="S668" i="1"/>
  <c r="AC665" i="1"/>
  <c r="AB662" i="1"/>
  <c r="Q662" i="1"/>
  <c r="AC659" i="1"/>
  <c r="Q659" i="1"/>
  <c r="AB656" i="1"/>
  <c r="U656" i="1"/>
  <c r="P656" i="1"/>
  <c r="AA653" i="1"/>
  <c r="T653" i="1"/>
  <c r="Z650" i="1"/>
  <c r="S650" i="1"/>
  <c r="AD680" i="1"/>
  <c r="Y680" i="1"/>
  <c r="S680" i="1"/>
  <c r="AC677" i="1"/>
  <c r="R677" i="1"/>
  <c r="AB674" i="1"/>
  <c r="Q674" i="1"/>
  <c r="AC671" i="1"/>
  <c r="Q671" i="1"/>
  <c r="AB668" i="1"/>
  <c r="U668" i="1"/>
  <c r="P668" i="1"/>
  <c r="AA665" i="1"/>
  <c r="T665" i="1"/>
  <c r="Z662" i="1"/>
  <c r="S662" i="1"/>
  <c r="Z659" i="1"/>
  <c r="T659" i="1"/>
  <c r="AD656" i="1"/>
  <c r="Y656" i="1"/>
  <c r="S656" i="1"/>
  <c r="AC653" i="1"/>
  <c r="Z680" i="1"/>
  <c r="T680" i="1"/>
  <c r="Y677" i="1"/>
  <c r="S677" i="1"/>
  <c r="AD674" i="1"/>
  <c r="AD671" i="1"/>
  <c r="Y671" i="1"/>
  <c r="AC668" i="1"/>
  <c r="Q668" i="1"/>
  <c r="AB665" i="1"/>
  <c r="P665" i="1"/>
  <c r="AA662" i="1"/>
  <c r="U662" i="1"/>
  <c r="AA659" i="1"/>
  <c r="U659" i="1"/>
  <c r="P659" i="1"/>
  <c r="Z656" i="1"/>
  <c r="T656" i="1"/>
  <c r="AA674" i="1"/>
  <c r="Y665" i="1"/>
  <c r="Y659" i="1"/>
  <c r="S653" i="1"/>
  <c r="Q650" i="1"/>
  <c r="Q680" i="1"/>
  <c r="AB677" i="1"/>
  <c r="P671" i="1"/>
  <c r="T668" i="1"/>
  <c r="AD659" i="1"/>
  <c r="Q656" i="1"/>
  <c r="AA650" i="1"/>
  <c r="U671" i="1"/>
  <c r="Z668" i="1"/>
  <c r="Y653" i="1"/>
  <c r="P653" i="1"/>
  <c r="AB650" i="1"/>
  <c r="U650" i="1"/>
  <c r="AC680" i="1"/>
  <c r="P677" i="1"/>
  <c r="U674" i="1"/>
  <c r="AA671" i="1"/>
  <c r="S665" i="1"/>
  <c r="AD662" i="1"/>
  <c r="AC656" i="1"/>
  <c r="AB653" i="1"/>
  <c r="AD650" i="1"/>
  <c r="U646" i="1"/>
  <c r="U9" i="1"/>
  <c r="R336" i="1"/>
  <c r="AL334" i="1"/>
  <c r="R42" i="1"/>
  <c r="AL40" i="1"/>
  <c r="V478" i="1"/>
  <c r="J68" i="8" s="1"/>
  <c r="R478" i="1"/>
  <c r="P480" i="1"/>
  <c r="D70" i="8" s="1"/>
  <c r="AH480" i="1"/>
  <c r="R180" i="1"/>
  <c r="AL178" i="1"/>
  <c r="R372" i="1"/>
  <c r="AL370" i="1"/>
  <c r="AH54" i="1"/>
  <c r="Q54" i="1"/>
  <c r="U54" i="1"/>
  <c r="P54" i="1"/>
  <c r="Q102" i="1"/>
  <c r="AL100" i="1"/>
  <c r="AJ102" i="1"/>
  <c r="AL574" i="1"/>
  <c r="Q576" i="1"/>
  <c r="E112" i="8" s="1"/>
  <c r="AH36" i="1"/>
  <c r="U36" i="1"/>
  <c r="Q36" i="1"/>
  <c r="AL58" i="1"/>
  <c r="Q60" i="1"/>
  <c r="V82" i="1"/>
  <c r="R82" i="1"/>
  <c r="AL82" i="1" s="1"/>
  <c r="P84" i="1"/>
  <c r="AH84" i="1"/>
  <c r="U84" i="1"/>
  <c r="Q84" i="1"/>
  <c r="AJ108" i="1"/>
  <c r="AL106" i="1"/>
  <c r="Q108" i="1"/>
  <c r="V130" i="1"/>
  <c r="P132" i="1"/>
  <c r="R130" i="1"/>
  <c r="AH132" i="1"/>
  <c r="Q504" i="1"/>
  <c r="AJ39" i="1"/>
  <c r="AH87" i="1"/>
  <c r="U87" i="1"/>
  <c r="Q87" i="1"/>
  <c r="P87" i="1"/>
  <c r="R85" i="1"/>
  <c r="V85" i="1"/>
  <c r="AJ135" i="1"/>
  <c r="Q174" i="1"/>
  <c r="V220" i="1"/>
  <c r="P222" i="1"/>
  <c r="R220" i="1"/>
  <c r="AL220" i="1" s="1"/>
  <c r="AH222" i="1"/>
  <c r="Q270" i="1"/>
  <c r="E31" i="8" s="1"/>
  <c r="V316" i="1"/>
  <c r="P318" i="1"/>
  <c r="R316" i="1"/>
  <c r="AL316" i="1" s="1"/>
  <c r="AH318" i="1"/>
  <c r="AL364" i="1"/>
  <c r="Q366" i="1"/>
  <c r="S443" i="1"/>
  <c r="V443" i="1"/>
  <c r="V444" i="1" s="1"/>
  <c r="AJ177" i="1"/>
  <c r="AH225" i="1"/>
  <c r="Q225" i="1"/>
  <c r="P225" i="1"/>
  <c r="AJ273" i="1"/>
  <c r="AH321" i="1"/>
  <c r="P321" i="1"/>
  <c r="AJ369" i="1"/>
  <c r="AE617" i="1"/>
  <c r="X616" i="1"/>
  <c r="AE629" i="1"/>
  <c r="X628" i="1"/>
  <c r="P438" i="1"/>
  <c r="R436" i="1"/>
  <c r="R438" i="1" s="1"/>
  <c r="V436" i="1"/>
  <c r="BT23" i="2"/>
  <c r="BZ23" i="2" s="1"/>
  <c r="D23" i="2"/>
  <c r="BK23" i="2"/>
  <c r="Q471" i="1"/>
  <c r="P471" i="1"/>
  <c r="R469" i="1"/>
  <c r="AL469" i="1" s="1"/>
  <c r="V469" i="1"/>
  <c r="Q567" i="1"/>
  <c r="E109" i="8" s="1"/>
  <c r="P567" i="1"/>
  <c r="R565" i="1"/>
  <c r="V565" i="1"/>
  <c r="J107" i="8" s="1"/>
  <c r="BJ7" i="2"/>
  <c r="BS7" i="2"/>
  <c r="BY7" i="2" s="1"/>
  <c r="BJ23" i="2"/>
  <c r="BS23" i="2"/>
  <c r="BY23" i="2" s="1"/>
  <c r="BT69" i="2"/>
  <c r="BZ69" i="2" s="1"/>
  <c r="D69" i="2"/>
  <c r="BK69" i="2"/>
  <c r="BJ38" i="2"/>
  <c r="BS38" i="2"/>
  <c r="BY38" i="2" s="1"/>
  <c r="BT170" i="2"/>
  <c r="BZ170" i="2" s="1"/>
  <c r="D170" i="2"/>
  <c r="BK170" i="2"/>
  <c r="BT265" i="2"/>
  <c r="BZ265" i="2" s="1"/>
  <c r="D265" i="2"/>
  <c r="BK265" i="2"/>
  <c r="BT272" i="2"/>
  <c r="BZ272" i="2" s="1"/>
  <c r="D272" i="2"/>
  <c r="BK272" i="2"/>
  <c r="BT280" i="2"/>
  <c r="BZ280" i="2" s="1"/>
  <c r="D280" i="2"/>
  <c r="BK280" i="2"/>
  <c r="BJ301" i="2"/>
  <c r="BS301" i="2"/>
  <c r="BY301" i="2" s="1"/>
  <c r="AL594" i="1"/>
  <c r="AK592" i="1"/>
  <c r="AK594" i="1" s="1"/>
  <c r="AU27" i="2"/>
  <c r="BD27" i="2"/>
  <c r="AU36" i="2"/>
  <c r="BD36" i="2"/>
  <c r="BD42" i="2"/>
  <c r="AU42" i="2"/>
  <c r="BD50" i="2"/>
  <c r="AU50" i="2"/>
  <c r="BD58" i="2"/>
  <c r="AU58" i="2"/>
  <c r="BD66" i="2"/>
  <c r="AU66" i="2"/>
  <c r="AU74" i="2"/>
  <c r="BD74" i="2"/>
  <c r="AU82" i="2"/>
  <c r="BD82" i="2"/>
  <c r="AU90" i="2"/>
  <c r="BD90" i="2"/>
  <c r="BD115" i="2"/>
  <c r="AU115" i="2"/>
  <c r="AU129" i="2"/>
  <c r="BD129" i="2"/>
  <c r="BD172" i="2"/>
  <c r="AU172" i="2"/>
  <c r="AU180" i="2"/>
  <c r="BD180" i="2"/>
  <c r="AT194" i="2"/>
  <c r="BC194" i="2"/>
  <c r="BD234" i="2"/>
  <c r="AU234" i="2"/>
  <c r="AU291" i="2"/>
  <c r="BD291" i="2"/>
  <c r="BD333" i="2"/>
  <c r="AU333" i="2"/>
  <c r="AE136" i="1"/>
  <c r="X138" i="1"/>
  <c r="AE138" i="1" s="1"/>
  <c r="AE491" i="1"/>
  <c r="X490" i="1"/>
  <c r="S146" i="1"/>
  <c r="V146" i="1"/>
  <c r="V147" i="1" s="1"/>
  <c r="AL204" i="1"/>
  <c r="AK202" i="1"/>
  <c r="AK204" i="1" s="1"/>
  <c r="Q597" i="1"/>
  <c r="E121" i="8" s="1"/>
  <c r="U309" i="1"/>
  <c r="AJ357" i="1"/>
  <c r="U405" i="1"/>
  <c r="AH549" i="1"/>
  <c r="R522" i="1"/>
  <c r="AL520" i="1"/>
  <c r="BD6" i="2"/>
  <c r="AU6" i="2"/>
  <c r="AU28" i="2"/>
  <c r="BD28" i="2"/>
  <c r="BD46" i="2"/>
  <c r="AU46" i="2"/>
  <c r="BD187" i="2"/>
  <c r="AU187" i="2"/>
  <c r="AU135" i="2"/>
  <c r="BD135" i="2"/>
  <c r="AU197" i="2"/>
  <c r="BD197" i="2"/>
  <c r="BD196" i="2"/>
  <c r="AU196" i="2"/>
  <c r="BD261" i="2"/>
  <c r="AU261" i="2"/>
  <c r="AT300" i="2"/>
  <c r="BC300" i="2"/>
  <c r="AU303" i="2"/>
  <c r="BD303" i="2"/>
  <c r="AU324" i="2"/>
  <c r="BD324" i="2"/>
  <c r="AE370" i="1"/>
  <c r="X372" i="1"/>
  <c r="AE372" i="1" s="1"/>
  <c r="AL407" i="1"/>
  <c r="AK407" i="1" s="1"/>
  <c r="R408" i="1"/>
  <c r="AH45" i="1"/>
  <c r="R105" i="1"/>
  <c r="U417" i="1"/>
  <c r="V420" i="1"/>
  <c r="AH99" i="1"/>
  <c r="R33" i="1"/>
  <c r="AL32" i="1"/>
  <c r="AK32" i="1" s="1"/>
  <c r="P81" i="1"/>
  <c r="V129" i="1"/>
  <c r="AL104" i="1"/>
  <c r="AK104" i="1" s="1"/>
  <c r="S104" i="1"/>
  <c r="T573" i="1"/>
  <c r="H109" i="8" s="1"/>
  <c r="U99" i="1"/>
  <c r="U162" i="1"/>
  <c r="I19" i="8" s="1"/>
  <c r="T210" i="1"/>
  <c r="U258" i="1"/>
  <c r="T306" i="1"/>
  <c r="U354" i="1"/>
  <c r="T402" i="1"/>
  <c r="AL462" i="1"/>
  <c r="T189" i="1"/>
  <c r="H25" i="8" s="1"/>
  <c r="U237" i="1"/>
  <c r="T285" i="1"/>
  <c r="H40" i="8" s="1"/>
  <c r="U333" i="1"/>
  <c r="T381" i="1"/>
  <c r="AJ570" i="1"/>
  <c r="R546" i="1"/>
  <c r="R570" i="1"/>
  <c r="R642" i="1"/>
  <c r="F139" i="8" s="1"/>
  <c r="AH645" i="1"/>
  <c r="R600" i="1"/>
  <c r="U531" i="1"/>
  <c r="T627" i="1"/>
  <c r="U627" i="1"/>
  <c r="P57" i="1"/>
  <c r="P564" i="1"/>
  <c r="D106" i="8" s="1"/>
  <c r="T21" i="1"/>
  <c r="AH21" i="1"/>
  <c r="S41" i="1"/>
  <c r="S89" i="1"/>
  <c r="T117" i="1"/>
  <c r="AH117" i="1"/>
  <c r="U141" i="1"/>
  <c r="T480" i="1"/>
  <c r="H70" i="8" s="1"/>
  <c r="U480" i="1"/>
  <c r="I70" i="8" s="1"/>
  <c r="U102" i="1"/>
  <c r="T84" i="1"/>
  <c r="AH135" i="1"/>
  <c r="T222" i="1"/>
  <c r="U222" i="1"/>
  <c r="T318" i="1"/>
  <c r="U318" i="1"/>
  <c r="AL443" i="1"/>
  <c r="AH177" i="1"/>
  <c r="U225" i="1"/>
  <c r="T225" i="1"/>
  <c r="AH273" i="1"/>
  <c r="U321" i="1"/>
  <c r="I49" i="8" s="1"/>
  <c r="T321" i="1"/>
  <c r="H49" i="8" s="1"/>
  <c r="U369" i="1"/>
  <c r="Q546" i="1"/>
  <c r="AL629" i="1"/>
  <c r="AK629" i="1" s="1"/>
  <c r="U438" i="1"/>
  <c r="AH438" i="1"/>
  <c r="U519" i="1"/>
  <c r="T615" i="1"/>
  <c r="H133" i="8" s="1"/>
  <c r="Q33" i="1"/>
  <c r="AL79" i="1"/>
  <c r="V348" i="1"/>
  <c r="AL473" i="1"/>
  <c r="AK473" i="1" s="1"/>
  <c r="S473" i="1"/>
  <c r="AH165" i="1"/>
  <c r="T213" i="1"/>
  <c r="AH357" i="1"/>
  <c r="U549" i="1"/>
  <c r="I94" i="8" s="1"/>
  <c r="R492" i="1"/>
  <c r="Q309" i="1"/>
  <c r="R355" i="1"/>
  <c r="AL355" i="1" s="1"/>
  <c r="V355" i="1"/>
  <c r="Q405" i="1"/>
  <c r="AJ549" i="1"/>
  <c r="P549" i="1"/>
  <c r="D94" i="8" s="1"/>
  <c r="V547" i="1"/>
  <c r="J92" i="8" s="1"/>
  <c r="R547" i="1"/>
  <c r="V557" i="1"/>
  <c r="P558" i="1"/>
  <c r="D100" i="8" s="1"/>
  <c r="V634" i="1"/>
  <c r="P636" i="1"/>
  <c r="R634" i="1"/>
  <c r="AL634" i="1" s="1"/>
  <c r="U636" i="1"/>
  <c r="AE623" i="1"/>
  <c r="X622" i="1"/>
  <c r="AJ426" i="1"/>
  <c r="Q426" i="1"/>
  <c r="AH459" i="1"/>
  <c r="P459" i="1"/>
  <c r="BT268" i="2"/>
  <c r="BZ268" i="2" s="1"/>
  <c r="D268" i="2"/>
  <c r="BK268" i="2"/>
  <c r="BT271" i="2"/>
  <c r="BZ271" i="2" s="1"/>
  <c r="D271" i="2"/>
  <c r="BK271" i="2"/>
  <c r="BT279" i="2"/>
  <c r="BZ279" i="2" s="1"/>
  <c r="D279" i="2"/>
  <c r="BK279" i="2"/>
  <c r="D305" i="2"/>
  <c r="BK305" i="2"/>
  <c r="BT305" i="2"/>
  <c r="BZ305" i="2" s="1"/>
  <c r="BD24" i="2"/>
  <c r="AU24" i="2"/>
  <c r="AT36" i="2"/>
  <c r="BC36" i="2"/>
  <c r="AT44" i="2"/>
  <c r="BC44" i="2"/>
  <c r="AU133" i="2"/>
  <c r="BD133" i="2"/>
  <c r="AU141" i="2"/>
  <c r="BD141" i="2"/>
  <c r="AU257" i="2"/>
  <c r="BD257" i="2"/>
  <c r="AU297" i="2"/>
  <c r="BD297" i="2"/>
  <c r="P78" i="1"/>
  <c r="R76" i="1"/>
  <c r="AL76" i="1" s="1"/>
  <c r="V76" i="1"/>
  <c r="V22" i="1"/>
  <c r="R22" i="1"/>
  <c r="AL22" i="1" s="1"/>
  <c r="U48" i="1"/>
  <c r="V70" i="1"/>
  <c r="R70" i="1"/>
  <c r="V118" i="1"/>
  <c r="R118" i="1"/>
  <c r="AL118" i="1" s="1"/>
  <c r="R432" i="1"/>
  <c r="AL430" i="1"/>
  <c r="AE539" i="1"/>
  <c r="X538" i="1"/>
  <c r="AJ294" i="1"/>
  <c r="AE455" i="1"/>
  <c r="X454" i="1"/>
  <c r="R511" i="1"/>
  <c r="AL511" i="1" s="1"/>
  <c r="V511" i="1"/>
  <c r="P453" i="1"/>
  <c r="R451" i="1"/>
  <c r="AL451" i="1" s="1"/>
  <c r="V451" i="1"/>
  <c r="V499" i="1"/>
  <c r="R499" i="1"/>
  <c r="V559" i="1"/>
  <c r="J101" i="8" s="1"/>
  <c r="R559" i="1"/>
  <c r="R199" i="1"/>
  <c r="AL199" i="1" s="1"/>
  <c r="V199" i="1"/>
  <c r="Q249" i="1"/>
  <c r="R295" i="1"/>
  <c r="AL295" i="1" s="1"/>
  <c r="V295" i="1"/>
  <c r="R391" i="1"/>
  <c r="R393" i="1" s="1"/>
  <c r="V391" i="1"/>
  <c r="V610" i="1"/>
  <c r="R610" i="1"/>
  <c r="P612" i="1"/>
  <c r="AH609" i="1"/>
  <c r="Q447" i="1"/>
  <c r="AH447" i="1"/>
  <c r="R445" i="1"/>
  <c r="R447" i="1" s="1"/>
  <c r="V445" i="1"/>
  <c r="R541" i="1"/>
  <c r="V541" i="1"/>
  <c r="J89" i="8" s="1"/>
  <c r="P639" i="1"/>
  <c r="R637" i="1"/>
  <c r="AL637" i="1" s="1"/>
  <c r="V637" i="1"/>
  <c r="BT95" i="2"/>
  <c r="BZ95" i="2" s="1"/>
  <c r="D95" i="2"/>
  <c r="BK95" i="2"/>
  <c r="BT103" i="2"/>
  <c r="BZ103" i="2" s="1"/>
  <c r="D103" i="2"/>
  <c r="BK103" i="2"/>
  <c r="BS147" i="2"/>
  <c r="BY147" i="2" s="1"/>
  <c r="BJ147" i="2"/>
  <c r="BS151" i="2"/>
  <c r="BY151" i="2" s="1"/>
  <c r="BJ151" i="2"/>
  <c r="BJ165" i="2"/>
  <c r="BS165" i="2"/>
  <c r="BY165" i="2" s="1"/>
  <c r="BI202" i="2"/>
  <c r="BR202" i="2"/>
  <c r="BX202" i="2" s="1"/>
  <c r="BT263" i="2"/>
  <c r="BZ263" i="2" s="1"/>
  <c r="D263" i="2"/>
  <c r="BK263" i="2"/>
  <c r="BT270" i="2"/>
  <c r="BZ270" i="2" s="1"/>
  <c r="D270" i="2"/>
  <c r="BK270" i="2"/>
  <c r="BT278" i="2"/>
  <c r="BZ278" i="2" s="1"/>
  <c r="D278" i="2"/>
  <c r="BK278" i="2"/>
  <c r="BD337" i="2"/>
  <c r="AU337" i="2"/>
  <c r="BI23" i="2"/>
  <c r="BR23" i="2"/>
  <c r="BX23" i="2" s="1"/>
  <c r="BI30" i="2"/>
  <c r="BR30" i="2"/>
  <c r="BX30" i="2" s="1"/>
  <c r="BR47" i="2"/>
  <c r="BX47" i="2" s="1"/>
  <c r="BI47" i="2"/>
  <c r="BR51" i="2"/>
  <c r="BX51" i="2" s="1"/>
  <c r="BI51" i="2"/>
  <c r="BR55" i="2"/>
  <c r="BX55" i="2" s="1"/>
  <c r="BI55" i="2"/>
  <c r="BR59" i="2"/>
  <c r="BX59" i="2" s="1"/>
  <c r="BI59" i="2"/>
  <c r="BR63" i="2"/>
  <c r="BX63" i="2" s="1"/>
  <c r="BI63" i="2"/>
  <c r="BI67" i="2"/>
  <c r="BR67" i="2"/>
  <c r="BX67" i="2" s="1"/>
  <c r="BI71" i="2"/>
  <c r="BR71" i="2"/>
  <c r="BX71" i="2" s="1"/>
  <c r="BR110" i="2"/>
  <c r="BX110" i="2" s="1"/>
  <c r="BI110" i="2"/>
  <c r="BR114" i="2"/>
  <c r="BX114" i="2" s="1"/>
  <c r="BI114" i="2"/>
  <c r="BR118" i="2"/>
  <c r="BX118" i="2" s="1"/>
  <c r="BI118" i="2"/>
  <c r="BR122" i="2"/>
  <c r="BX122" i="2" s="1"/>
  <c r="BI122" i="2"/>
  <c r="BI143" i="2"/>
  <c r="BR143" i="2"/>
  <c r="BX143" i="2" s="1"/>
  <c r="BI147" i="2"/>
  <c r="BR147" i="2"/>
  <c r="BX147" i="2" s="1"/>
  <c r="BI151" i="2"/>
  <c r="BR151" i="2"/>
  <c r="BX151" i="2" s="1"/>
  <c r="BI155" i="2"/>
  <c r="BR155" i="2"/>
  <c r="BX155" i="2" s="1"/>
  <c r="BR159" i="2"/>
  <c r="BX159" i="2" s="1"/>
  <c r="BI159" i="2"/>
  <c r="BR163" i="2"/>
  <c r="BX163" i="2" s="1"/>
  <c r="BI163" i="2"/>
  <c r="BR167" i="2"/>
  <c r="BX167" i="2" s="1"/>
  <c r="BI167" i="2"/>
  <c r="BR171" i="2"/>
  <c r="BX171" i="2" s="1"/>
  <c r="BI171" i="2"/>
  <c r="BR175" i="2"/>
  <c r="BX175" i="2" s="1"/>
  <c r="BI175" i="2"/>
  <c r="BJ238" i="2"/>
  <c r="BS238" i="2"/>
  <c r="BY238" i="2" s="1"/>
  <c r="BJ242" i="2"/>
  <c r="BS242" i="2"/>
  <c r="BY242" i="2" s="1"/>
  <c r="BJ248" i="2"/>
  <c r="BS248" i="2"/>
  <c r="BY248" i="2" s="1"/>
  <c r="BJ252" i="2"/>
  <c r="BS252" i="2"/>
  <c r="BY252" i="2" s="1"/>
  <c r="BJ256" i="2"/>
  <c r="BS256" i="2"/>
  <c r="BY256" i="2" s="1"/>
  <c r="BI262" i="2"/>
  <c r="BR262" i="2"/>
  <c r="BX262" i="2" s="1"/>
  <c r="BI266" i="2"/>
  <c r="BR266" i="2"/>
  <c r="BX266" i="2" s="1"/>
  <c r="BJ293" i="2"/>
  <c r="BS293" i="2"/>
  <c r="BY293" i="2" s="1"/>
  <c r="BR319" i="2"/>
  <c r="BX319" i="2" s="1"/>
  <c r="BI319" i="2"/>
  <c r="BI321" i="2"/>
  <c r="BR321" i="2"/>
  <c r="BX321" i="2" s="1"/>
  <c r="BI323" i="2"/>
  <c r="BR323" i="2"/>
  <c r="BX323" i="2" s="1"/>
  <c r="BR333" i="2"/>
  <c r="BX333" i="2" s="1"/>
  <c r="BI333" i="2"/>
  <c r="BI338" i="2"/>
  <c r="BR338" i="2"/>
  <c r="BX338" i="2" s="1"/>
  <c r="AT340" i="2"/>
  <c r="BC340" i="2"/>
  <c r="BJ14" i="2"/>
  <c r="BS14" i="2"/>
  <c r="BY14" i="2" s="1"/>
  <c r="BJ18" i="2"/>
  <c r="BS18" i="2"/>
  <c r="BY18" i="2" s="1"/>
  <c r="BJ22" i="2"/>
  <c r="BS22" i="2"/>
  <c r="BY22" i="2" s="1"/>
  <c r="BS95" i="2"/>
  <c r="BY95" i="2" s="1"/>
  <c r="BJ95" i="2"/>
  <c r="BS99" i="2"/>
  <c r="BY99" i="2" s="1"/>
  <c r="BJ99" i="2"/>
  <c r="BS103" i="2"/>
  <c r="BY103" i="2" s="1"/>
  <c r="BJ103" i="2"/>
  <c r="BJ113" i="2"/>
  <c r="BS113" i="2"/>
  <c r="BY113" i="2" s="1"/>
  <c r="BJ121" i="2"/>
  <c r="BS121" i="2"/>
  <c r="BY121" i="2" s="1"/>
  <c r="BS154" i="2"/>
  <c r="BY154" i="2" s="1"/>
  <c r="BJ154" i="2"/>
  <c r="BJ158" i="2"/>
  <c r="BS158" i="2"/>
  <c r="BY158" i="2" s="1"/>
  <c r="BJ166" i="2"/>
  <c r="BS166" i="2"/>
  <c r="BY166" i="2" s="1"/>
  <c r="BR206" i="2"/>
  <c r="BX206" i="2" s="1"/>
  <c r="BI206" i="2"/>
  <c r="BR208" i="2"/>
  <c r="BX208" i="2" s="1"/>
  <c r="BI208" i="2"/>
  <c r="BR210" i="2"/>
  <c r="BX210" i="2" s="1"/>
  <c r="BI210" i="2"/>
  <c r="BR216" i="2"/>
  <c r="BX216" i="2" s="1"/>
  <c r="BI216" i="2"/>
  <c r="BR222" i="2"/>
  <c r="BX222" i="2" s="1"/>
  <c r="BI222" i="2"/>
  <c r="BS265" i="2"/>
  <c r="BY265" i="2" s="1"/>
  <c r="BJ265" i="2"/>
  <c r="BR329" i="2"/>
  <c r="BX329" i="2" s="1"/>
  <c r="BI329" i="2"/>
  <c r="BI336" i="2"/>
  <c r="BR336" i="2"/>
  <c r="BX336" i="2" s="1"/>
  <c r="BR6" i="2"/>
  <c r="BX6" i="2" s="1"/>
  <c r="BI6" i="2"/>
  <c r="BR10" i="2"/>
  <c r="BX10" i="2" s="1"/>
  <c r="BI10" i="2"/>
  <c r="BR14" i="2"/>
  <c r="BX14" i="2" s="1"/>
  <c r="BI14" i="2"/>
  <c r="BR93" i="2"/>
  <c r="BX93" i="2" s="1"/>
  <c r="BI93" i="2"/>
  <c r="BR97" i="2"/>
  <c r="BX97" i="2" s="1"/>
  <c r="BI97" i="2"/>
  <c r="BR101" i="2"/>
  <c r="BX101" i="2" s="1"/>
  <c r="BI101" i="2"/>
  <c r="BR105" i="2"/>
  <c r="BX105" i="2" s="1"/>
  <c r="BI105" i="2"/>
  <c r="BI129" i="2"/>
  <c r="BR129" i="2"/>
  <c r="BX129" i="2" s="1"/>
  <c r="BI133" i="2"/>
  <c r="BR133" i="2"/>
  <c r="BX133" i="2" s="1"/>
  <c r="BI137" i="2"/>
  <c r="BR137" i="2"/>
  <c r="BX137" i="2" s="1"/>
  <c r="BI141" i="2"/>
  <c r="BR141" i="2"/>
  <c r="BX141" i="2" s="1"/>
  <c r="BR178" i="2"/>
  <c r="BX178" i="2" s="1"/>
  <c r="BI178" i="2"/>
  <c r="BS203" i="2"/>
  <c r="BY203" i="2" s="1"/>
  <c r="BJ203" i="2"/>
  <c r="BS205" i="2"/>
  <c r="BY205" i="2" s="1"/>
  <c r="BJ205" i="2"/>
  <c r="BS209" i="2"/>
  <c r="BY209" i="2" s="1"/>
  <c r="BJ209" i="2"/>
  <c r="BS213" i="2"/>
  <c r="BY213" i="2" s="1"/>
  <c r="BJ213" i="2"/>
  <c r="BS215" i="2"/>
  <c r="BY215" i="2" s="1"/>
  <c r="BJ215" i="2"/>
  <c r="BS219" i="2"/>
  <c r="BY219" i="2" s="1"/>
  <c r="BJ219" i="2"/>
  <c r="BS223" i="2"/>
  <c r="BY223" i="2" s="1"/>
  <c r="BJ223" i="2"/>
  <c r="BS227" i="2"/>
  <c r="BY227" i="2" s="1"/>
  <c r="BJ227" i="2"/>
  <c r="BJ233" i="2"/>
  <c r="BS233" i="2"/>
  <c r="BY233" i="2" s="1"/>
  <c r="BS270" i="2"/>
  <c r="BY270" i="2" s="1"/>
  <c r="BJ270" i="2"/>
  <c r="BS273" i="2"/>
  <c r="BY273" i="2" s="1"/>
  <c r="BJ273" i="2"/>
  <c r="BS275" i="2"/>
  <c r="BY275" i="2" s="1"/>
  <c r="BJ275" i="2"/>
  <c r="BS277" i="2"/>
  <c r="BY277" i="2" s="1"/>
  <c r="BJ277" i="2"/>
  <c r="BS280" i="2"/>
  <c r="BY280" i="2" s="1"/>
  <c r="BJ280" i="2"/>
  <c r="BS282" i="2"/>
  <c r="BY282" i="2" s="1"/>
  <c r="BJ282" i="2"/>
  <c r="BS328" i="2"/>
  <c r="BY328" i="2" s="1"/>
  <c r="BJ328" i="2"/>
  <c r="BJ332" i="2"/>
  <c r="BS332" i="2"/>
  <c r="BY332" i="2" s="1"/>
  <c r="BJ335" i="2"/>
  <c r="BS335" i="2"/>
  <c r="BY335" i="2" s="1"/>
  <c r="BJ338" i="2"/>
  <c r="BS338" i="2"/>
  <c r="BY338" i="2" s="1"/>
  <c r="BS316" i="2"/>
  <c r="BY316" i="2" s="1"/>
  <c r="BJ316" i="2"/>
  <c r="BJ13" i="2"/>
  <c r="BS13" i="2"/>
  <c r="BY13" i="2" s="1"/>
  <c r="BJ17" i="2"/>
  <c r="BS17" i="2"/>
  <c r="BY17" i="2" s="1"/>
  <c r="BJ21" i="2"/>
  <c r="BS21" i="2"/>
  <c r="BY21" i="2" s="1"/>
  <c r="BS92" i="2"/>
  <c r="BY92" i="2" s="1"/>
  <c r="BJ92" i="2"/>
  <c r="BS96" i="2"/>
  <c r="BY96" i="2" s="1"/>
  <c r="BJ96" i="2"/>
  <c r="BS100" i="2"/>
  <c r="BY100" i="2" s="1"/>
  <c r="BJ100" i="2"/>
  <c r="BS104" i="2"/>
  <c r="BY104" i="2" s="1"/>
  <c r="BJ104" i="2"/>
  <c r="BJ110" i="2"/>
  <c r="BS110" i="2"/>
  <c r="BY110" i="2" s="1"/>
  <c r="BS153" i="2"/>
  <c r="BY153" i="2" s="1"/>
  <c r="BJ153" i="2"/>
  <c r="BJ157" i="2"/>
  <c r="BS157" i="2"/>
  <c r="BY157" i="2" s="1"/>
  <c r="BJ163" i="2"/>
  <c r="BS163" i="2"/>
  <c r="BY163" i="2" s="1"/>
  <c r="BR205" i="2"/>
  <c r="BX205" i="2" s="1"/>
  <c r="BI205" i="2"/>
  <c r="BR213" i="2"/>
  <c r="BX213" i="2" s="1"/>
  <c r="BI213" i="2"/>
  <c r="BR217" i="2"/>
  <c r="BX217" i="2" s="1"/>
  <c r="BI217" i="2"/>
  <c r="BR221" i="2"/>
  <c r="BX221" i="2" s="1"/>
  <c r="BI221" i="2"/>
  <c r="BS264" i="2"/>
  <c r="BY264" i="2" s="1"/>
  <c r="BJ264" i="2"/>
  <c r="BS268" i="2"/>
  <c r="BY268" i="2" s="1"/>
  <c r="BJ268" i="2"/>
  <c r="AL557" i="1"/>
  <c r="AK557" i="1" s="1"/>
  <c r="T636" i="1"/>
  <c r="T459" i="1"/>
  <c r="V429" i="1"/>
  <c r="S440" i="1"/>
  <c r="V90" i="1"/>
  <c r="AH30" i="1"/>
  <c r="T78" i="1"/>
  <c r="AJ147" i="1"/>
  <c r="U96" i="1"/>
  <c r="U144" i="1"/>
  <c r="AH528" i="1"/>
  <c r="T63" i="1"/>
  <c r="AH111" i="1"/>
  <c r="AH342" i="1"/>
  <c r="R231" i="1"/>
  <c r="R327" i="1"/>
  <c r="R606" i="1"/>
  <c r="F127" i="8" s="1"/>
  <c r="U297" i="1"/>
  <c r="U612" i="1"/>
  <c r="AH585" i="1"/>
  <c r="U609" i="1"/>
  <c r="I130" i="8" s="1"/>
  <c r="U414" i="1"/>
  <c r="U495" i="1"/>
  <c r="AH615" i="1"/>
  <c r="U615" i="1"/>
  <c r="Q615" i="1"/>
  <c r="P615" i="1"/>
  <c r="R613" i="1"/>
  <c r="AL613" i="1" s="1"/>
  <c r="V613" i="1"/>
  <c r="BJ5" i="2"/>
  <c r="BS5" i="2"/>
  <c r="BY5" i="2" s="1"/>
  <c r="BJ9" i="2"/>
  <c r="BS9" i="2"/>
  <c r="BY9" i="2" s="1"/>
  <c r="BT71" i="2"/>
  <c r="BZ71" i="2" s="1"/>
  <c r="BK71" i="2"/>
  <c r="D71" i="2"/>
  <c r="BT276" i="2"/>
  <c r="BZ276" i="2" s="1"/>
  <c r="D276" i="2"/>
  <c r="BK276" i="2"/>
  <c r="BT315" i="2"/>
  <c r="BZ315" i="2" s="1"/>
  <c r="D315" i="2"/>
  <c r="BK315" i="2"/>
  <c r="BD40" i="2"/>
  <c r="AU40" i="2"/>
  <c r="AT34" i="2"/>
  <c r="BC34" i="2"/>
  <c r="BD54" i="2"/>
  <c r="AU54" i="2"/>
  <c r="BD62" i="2"/>
  <c r="AU62" i="2"/>
  <c r="BD70" i="2"/>
  <c r="AU70" i="2"/>
  <c r="AU78" i="2"/>
  <c r="BD78" i="2"/>
  <c r="AU86" i="2"/>
  <c r="BD86" i="2"/>
  <c r="BD107" i="2"/>
  <c r="AU107" i="2"/>
  <c r="BD123" i="2"/>
  <c r="AU123" i="2"/>
  <c r="AU191" i="2"/>
  <c r="BD191" i="2"/>
  <c r="BD168" i="2"/>
  <c r="AU168" i="2"/>
  <c r="AU176" i="2"/>
  <c r="BD176" i="2"/>
  <c r="BD198" i="2"/>
  <c r="AU198" i="2"/>
  <c r="AT260" i="2"/>
  <c r="BC260" i="2"/>
  <c r="AU304" i="2"/>
  <c r="BD304" i="2"/>
  <c r="AT325" i="2"/>
  <c r="BC325" i="2"/>
  <c r="AE88" i="1"/>
  <c r="X90" i="1"/>
  <c r="AE90" i="1" s="1"/>
  <c r="AJ12" i="1"/>
  <c r="AE496" i="1"/>
  <c r="S80" i="8" s="1"/>
  <c r="X498" i="1"/>
  <c r="R66" i="1"/>
  <c r="AL64" i="1"/>
  <c r="AE473" i="1"/>
  <c r="X472" i="1"/>
  <c r="AJ492" i="1"/>
  <c r="Q27" i="1"/>
  <c r="AL25" i="1"/>
  <c r="Q75" i="1"/>
  <c r="S158" i="1"/>
  <c r="V158" i="1"/>
  <c r="V159" i="1" s="1"/>
  <c r="S182" i="1"/>
  <c r="V182" i="1"/>
  <c r="V183" i="1" s="1"/>
  <c r="S206" i="1"/>
  <c r="V206" i="1"/>
  <c r="V207" i="1" s="1"/>
  <c r="S230" i="1"/>
  <c r="V230" i="1"/>
  <c r="V231" i="1" s="1"/>
  <c r="S278" i="1"/>
  <c r="G36" i="8" s="1"/>
  <c r="V278" i="1"/>
  <c r="V279" i="1" s="1"/>
  <c r="S326" i="1"/>
  <c r="V326" i="1"/>
  <c r="V327" i="1" s="1"/>
  <c r="S362" i="1"/>
  <c r="V362" i="1"/>
  <c r="V363" i="1" s="1"/>
  <c r="S374" i="1"/>
  <c r="V374" i="1"/>
  <c r="V375" i="1" s="1"/>
  <c r="S398" i="1"/>
  <c r="V398" i="1"/>
  <c r="V399" i="1" s="1"/>
  <c r="AH597" i="1"/>
  <c r="U165" i="1"/>
  <c r="P165" i="1"/>
  <c r="AH261" i="1"/>
  <c r="P261" i="1"/>
  <c r="AJ309" i="1"/>
  <c r="U357" i="1"/>
  <c r="P357" i="1"/>
  <c r="AJ405" i="1"/>
  <c r="Q549" i="1"/>
  <c r="E94" i="8" s="1"/>
  <c r="AK598" i="1"/>
  <c r="BT5" i="2"/>
  <c r="BZ5" i="2" s="1"/>
  <c r="D5" i="2"/>
  <c r="BK5" i="2"/>
  <c r="BT13" i="2"/>
  <c r="BZ13" i="2" s="1"/>
  <c r="D13" i="2"/>
  <c r="BK13" i="2"/>
  <c r="Q459" i="1"/>
  <c r="R505" i="1"/>
  <c r="R507" i="1" s="1"/>
  <c r="V505" i="1"/>
  <c r="AL553" i="1"/>
  <c r="P603" i="1"/>
  <c r="R601" i="1"/>
  <c r="V601" i="1"/>
  <c r="J122" i="8" s="1"/>
  <c r="BT118" i="2"/>
  <c r="BZ118" i="2" s="1"/>
  <c r="BK118" i="2"/>
  <c r="D118" i="2"/>
  <c r="BT92" i="2"/>
  <c r="BZ92" i="2" s="1"/>
  <c r="D92" i="2"/>
  <c r="BK92" i="2"/>
  <c r="BT100" i="2"/>
  <c r="BZ100" i="2" s="1"/>
  <c r="D100" i="2"/>
  <c r="BK100" i="2"/>
  <c r="BT174" i="2"/>
  <c r="BZ174" i="2" s="1"/>
  <c r="D174" i="2"/>
  <c r="BK174" i="2"/>
  <c r="BT208" i="2"/>
  <c r="BZ208" i="2" s="1"/>
  <c r="D208" i="2"/>
  <c r="BK208" i="2"/>
  <c r="BT216" i="2"/>
  <c r="BZ216" i="2" s="1"/>
  <c r="D216" i="2"/>
  <c r="BK216" i="2"/>
  <c r="BT224" i="2"/>
  <c r="BZ224" i="2" s="1"/>
  <c r="D224" i="2"/>
  <c r="BK224" i="2"/>
  <c r="D237" i="2"/>
  <c r="BT237" i="2"/>
  <c r="BZ237" i="2" s="1"/>
  <c r="BK237" i="2"/>
  <c r="BT318" i="2"/>
  <c r="BZ318" i="2" s="1"/>
  <c r="BK318" i="2"/>
  <c r="D318" i="2"/>
  <c r="AK640" i="1"/>
  <c r="BD10" i="2"/>
  <c r="AU10" i="2"/>
  <c r="AT35" i="2"/>
  <c r="BC35" i="2"/>
  <c r="BD39" i="2"/>
  <c r="AU39" i="2"/>
  <c r="AU37" i="2"/>
  <c r="BD37" i="2"/>
  <c r="AU131" i="2"/>
  <c r="BD131" i="2"/>
  <c r="AU139" i="2"/>
  <c r="BD139" i="2"/>
  <c r="AT193" i="2"/>
  <c r="BC193" i="2"/>
  <c r="AT192" i="2"/>
  <c r="BC192" i="2"/>
  <c r="AT299" i="2"/>
  <c r="BC299" i="2"/>
  <c r="AE322" i="1"/>
  <c r="X324" i="1"/>
  <c r="AE324" i="1" s="1"/>
  <c r="AE226" i="1"/>
  <c r="X228" i="1"/>
  <c r="AE228" i="1" s="1"/>
  <c r="AE112" i="1"/>
  <c r="X114" i="1"/>
  <c r="AE114" i="1" s="1"/>
  <c r="S407" i="1"/>
  <c r="V407" i="1"/>
  <c r="V408" i="1" s="1"/>
  <c r="AE520" i="1"/>
  <c r="X522" i="1"/>
  <c r="AE202" i="1"/>
  <c r="X204" i="1"/>
  <c r="AE204" i="1" s="1"/>
  <c r="Q30" i="1"/>
  <c r="AJ30" i="1"/>
  <c r="U78" i="1"/>
  <c r="AE191" i="1"/>
  <c r="X190" i="1"/>
  <c r="AE239" i="1"/>
  <c r="X238" i="1"/>
  <c r="AE287" i="1"/>
  <c r="X286" i="1"/>
  <c r="AL335" i="1"/>
  <c r="AK335" i="1" s="1"/>
  <c r="Q336" i="1"/>
  <c r="AE383" i="1"/>
  <c r="X382" i="1"/>
  <c r="AE467" i="1"/>
  <c r="X466" i="1"/>
  <c r="AJ48" i="1"/>
  <c r="AE551" i="1"/>
  <c r="X550" i="1"/>
  <c r="Q15" i="1"/>
  <c r="P63" i="1"/>
  <c r="R61" i="1"/>
  <c r="AL61" i="1" s="1"/>
  <c r="V61" i="1"/>
  <c r="V148" i="1"/>
  <c r="R148" i="1"/>
  <c r="AL148" i="1" s="1"/>
  <c r="V196" i="1"/>
  <c r="P198" i="1"/>
  <c r="R196" i="1"/>
  <c r="AL196" i="1" s="1"/>
  <c r="U198" i="1"/>
  <c r="V292" i="1"/>
  <c r="J41" i="8" s="1"/>
  <c r="P294" i="1"/>
  <c r="R292" i="1"/>
  <c r="AL292" i="1" s="1"/>
  <c r="U294" i="1"/>
  <c r="V388" i="1"/>
  <c r="P390" i="1"/>
  <c r="R388" i="1"/>
  <c r="AL388" i="1" s="1"/>
  <c r="U390" i="1"/>
  <c r="V455" i="1"/>
  <c r="V456" i="1" s="1"/>
  <c r="S455" i="1"/>
  <c r="Q489" i="1"/>
  <c r="AH489" i="1"/>
  <c r="U489" i="1"/>
  <c r="I79" i="8" s="1"/>
  <c r="AH537" i="1"/>
  <c r="U477" i="1"/>
  <c r="I67" i="8" s="1"/>
  <c r="AH525" i="1"/>
  <c r="U201" i="1"/>
  <c r="P297" i="1"/>
  <c r="AH393" i="1"/>
  <c r="U393" i="1"/>
  <c r="AJ609" i="1"/>
  <c r="P609" i="1"/>
  <c r="D130" i="8" s="1"/>
  <c r="R607" i="1"/>
  <c r="V607" i="1"/>
  <c r="J128" i="8" s="1"/>
  <c r="P414" i="1"/>
  <c r="R412" i="1"/>
  <c r="AL412" i="1" s="1"/>
  <c r="V412" i="1"/>
  <c r="BT12" i="2"/>
  <c r="BZ12" i="2" s="1"/>
  <c r="D12" i="2"/>
  <c r="BK12" i="2"/>
  <c r="AH591" i="1"/>
  <c r="P591" i="1"/>
  <c r="BT164" i="2"/>
  <c r="BZ164" i="2" s="1"/>
  <c r="D164" i="2"/>
  <c r="BK164" i="2"/>
  <c r="BT207" i="2"/>
  <c r="BZ207" i="2" s="1"/>
  <c r="D207" i="2"/>
  <c r="BK207" i="2"/>
  <c r="BT215" i="2"/>
  <c r="BZ215" i="2" s="1"/>
  <c r="D215" i="2"/>
  <c r="BK215" i="2"/>
  <c r="BT223" i="2"/>
  <c r="BZ223" i="2" s="1"/>
  <c r="D223" i="2"/>
  <c r="BK223" i="2"/>
  <c r="BR226" i="2"/>
  <c r="BX226" i="2" s="1"/>
  <c r="BI226" i="2"/>
  <c r="AT324" i="2"/>
  <c r="BC324" i="2"/>
  <c r="BR5" i="2"/>
  <c r="BX5" i="2" s="1"/>
  <c r="BI5" i="2"/>
  <c r="BR9" i="2"/>
  <c r="BX9" i="2" s="1"/>
  <c r="BI9" i="2"/>
  <c r="BR13" i="2"/>
  <c r="BX13" i="2" s="1"/>
  <c r="BI13" i="2"/>
  <c r="BR17" i="2"/>
  <c r="BX17" i="2" s="1"/>
  <c r="BI17" i="2"/>
  <c r="BR92" i="2"/>
  <c r="BX92" i="2" s="1"/>
  <c r="BI92" i="2"/>
  <c r="BR96" i="2"/>
  <c r="BX96" i="2" s="1"/>
  <c r="BI96" i="2"/>
  <c r="BR100" i="2"/>
  <c r="BX100" i="2" s="1"/>
  <c r="BI100" i="2"/>
  <c r="BR104" i="2"/>
  <c r="BX104" i="2" s="1"/>
  <c r="BI104" i="2"/>
  <c r="BI128" i="2"/>
  <c r="BR128" i="2"/>
  <c r="BX128" i="2" s="1"/>
  <c r="BI132" i="2"/>
  <c r="BR132" i="2"/>
  <c r="BX132" i="2" s="1"/>
  <c r="BI136" i="2"/>
  <c r="BR136" i="2"/>
  <c r="BX136" i="2" s="1"/>
  <c r="BI140" i="2"/>
  <c r="BR140" i="2"/>
  <c r="BX140" i="2" s="1"/>
  <c r="BR177" i="2"/>
  <c r="BX177" i="2" s="1"/>
  <c r="BI177" i="2"/>
  <c r="BR181" i="2"/>
  <c r="BX181" i="2" s="1"/>
  <c r="BI181" i="2"/>
  <c r="BS206" i="2"/>
  <c r="BY206" i="2" s="1"/>
  <c r="BJ206" i="2"/>
  <c r="BS210" i="2"/>
  <c r="BY210" i="2" s="1"/>
  <c r="BJ210" i="2"/>
  <c r="BS216" i="2"/>
  <c r="BY216" i="2" s="1"/>
  <c r="BJ216" i="2"/>
  <c r="BS220" i="2"/>
  <c r="BY220" i="2" s="1"/>
  <c r="BJ220" i="2"/>
  <c r="BS224" i="2"/>
  <c r="BY224" i="2" s="1"/>
  <c r="BJ224" i="2"/>
  <c r="BJ228" i="2"/>
  <c r="BS228" i="2"/>
  <c r="BY228" i="2" s="1"/>
  <c r="BJ236" i="2"/>
  <c r="BS236" i="2"/>
  <c r="BY236" i="2" s="1"/>
  <c r="BS279" i="2"/>
  <c r="BY279" i="2" s="1"/>
  <c r="BJ279" i="2"/>
  <c r="BR315" i="2"/>
  <c r="BX315" i="2" s="1"/>
  <c r="BI315" i="2"/>
  <c r="BS329" i="2"/>
  <c r="BY329" i="2" s="1"/>
  <c r="BJ329" i="2"/>
  <c r="BR331" i="2"/>
  <c r="BX331" i="2" s="1"/>
  <c r="BI331" i="2"/>
  <c r="BI31" i="2"/>
  <c r="BR31" i="2"/>
  <c r="BX31" i="2" s="1"/>
  <c r="BR188" i="2"/>
  <c r="BX188" i="2" s="1"/>
  <c r="BI188" i="2"/>
  <c r="BR228" i="2"/>
  <c r="BX228" i="2" s="1"/>
  <c r="BI228" i="2"/>
  <c r="BR232" i="2"/>
  <c r="BX232" i="2" s="1"/>
  <c r="BI232" i="2"/>
  <c r="BR238" i="2"/>
  <c r="BX238" i="2" s="1"/>
  <c r="BI238" i="2"/>
  <c r="BR244" i="2"/>
  <c r="BX244" i="2" s="1"/>
  <c r="BI244" i="2"/>
  <c r="BR248" i="2"/>
  <c r="BX248" i="2" s="1"/>
  <c r="BI248" i="2"/>
  <c r="BR252" i="2"/>
  <c r="BX252" i="2" s="1"/>
  <c r="BI252" i="2"/>
  <c r="BR256" i="2"/>
  <c r="BX256" i="2" s="1"/>
  <c r="BI256" i="2"/>
  <c r="BS269" i="2"/>
  <c r="BY269" i="2" s="1"/>
  <c r="BJ269" i="2"/>
  <c r="BI273" i="2"/>
  <c r="BR273" i="2"/>
  <c r="BX273" i="2" s="1"/>
  <c r="BI277" i="2"/>
  <c r="BR277" i="2"/>
  <c r="BX277" i="2" s="1"/>
  <c r="BI281" i="2"/>
  <c r="BR281" i="2"/>
  <c r="BX281" i="2" s="1"/>
  <c r="BR289" i="2"/>
  <c r="BX289" i="2" s="1"/>
  <c r="BI289" i="2"/>
  <c r="BR293" i="2"/>
  <c r="BX293" i="2" s="1"/>
  <c r="BI293" i="2"/>
  <c r="BR298" i="2"/>
  <c r="BX298" i="2" s="1"/>
  <c r="BI298" i="2"/>
  <c r="BJ311" i="2"/>
  <c r="BS311" i="2"/>
  <c r="BY311" i="2" s="1"/>
  <c r="BR308" i="2"/>
  <c r="BX308" i="2" s="1"/>
  <c r="BI308" i="2"/>
  <c r="BJ322" i="2"/>
  <c r="BS322" i="2"/>
  <c r="BY322" i="2" s="1"/>
  <c r="BR334" i="2"/>
  <c r="BX334" i="2" s="1"/>
  <c r="BI334" i="2"/>
  <c r="BR330" i="2"/>
  <c r="BX330" i="2" s="1"/>
  <c r="BI330" i="2"/>
  <c r="BR20" i="2"/>
  <c r="BX20" i="2" s="1"/>
  <c r="BI20" i="2"/>
  <c r="BI22" i="2"/>
  <c r="BR22" i="2"/>
  <c r="BX22" i="2" s="1"/>
  <c r="BI28" i="2"/>
  <c r="BR28" i="2"/>
  <c r="BX28" i="2" s="1"/>
  <c r="BR41" i="2"/>
  <c r="BX41" i="2" s="1"/>
  <c r="BI41" i="2"/>
  <c r="BR48" i="2"/>
  <c r="BX48" i="2" s="1"/>
  <c r="BI48" i="2"/>
  <c r="BR52" i="2"/>
  <c r="BX52" i="2" s="1"/>
  <c r="BI52" i="2"/>
  <c r="BR56" i="2"/>
  <c r="BX56" i="2" s="1"/>
  <c r="BI56" i="2"/>
  <c r="BR60" i="2"/>
  <c r="BX60" i="2" s="1"/>
  <c r="BI60" i="2"/>
  <c r="BR64" i="2"/>
  <c r="BX64" i="2" s="1"/>
  <c r="BI64" i="2"/>
  <c r="BI68" i="2"/>
  <c r="BR68" i="2"/>
  <c r="BX68" i="2" s="1"/>
  <c r="BR109" i="2"/>
  <c r="BX109" i="2" s="1"/>
  <c r="BI109" i="2"/>
  <c r="BR113" i="2"/>
  <c r="BX113" i="2" s="1"/>
  <c r="BI113" i="2"/>
  <c r="BR117" i="2"/>
  <c r="BX117" i="2" s="1"/>
  <c r="BI117" i="2"/>
  <c r="BR121" i="2"/>
  <c r="BX121" i="2" s="1"/>
  <c r="BI121" i="2"/>
  <c r="BR125" i="2"/>
  <c r="BX125" i="2" s="1"/>
  <c r="BI125" i="2"/>
  <c r="BI146" i="2"/>
  <c r="BR146" i="2"/>
  <c r="BX146" i="2" s="1"/>
  <c r="BI150" i="2"/>
  <c r="BR150" i="2"/>
  <c r="BX150" i="2" s="1"/>
  <c r="BI154" i="2"/>
  <c r="BR154" i="2"/>
  <c r="BX154" i="2" s="1"/>
  <c r="BR158" i="2"/>
  <c r="BX158" i="2" s="1"/>
  <c r="BI158" i="2"/>
  <c r="BR162" i="2"/>
  <c r="BX162" i="2" s="1"/>
  <c r="BI162" i="2"/>
  <c r="BR166" i="2"/>
  <c r="BX166" i="2" s="1"/>
  <c r="BI166" i="2"/>
  <c r="BR170" i="2"/>
  <c r="BX170" i="2" s="1"/>
  <c r="BI170" i="2"/>
  <c r="BR174" i="2"/>
  <c r="BX174" i="2" s="1"/>
  <c r="BI174" i="2"/>
  <c r="BI190" i="2"/>
  <c r="BR190" i="2"/>
  <c r="BX190" i="2" s="1"/>
  <c r="BJ239" i="2"/>
  <c r="BS239" i="2"/>
  <c r="BY239" i="2" s="1"/>
  <c r="BJ243" i="2"/>
  <c r="BS243" i="2"/>
  <c r="BY243" i="2" s="1"/>
  <c r="BJ245" i="2"/>
  <c r="BS245" i="2"/>
  <c r="BY245" i="2" s="1"/>
  <c r="BJ249" i="2"/>
  <c r="BS249" i="2"/>
  <c r="BY249" i="2" s="1"/>
  <c r="BJ253" i="2"/>
  <c r="BS253" i="2"/>
  <c r="BY253" i="2" s="1"/>
  <c r="BR257" i="2"/>
  <c r="BX257" i="2" s="1"/>
  <c r="BI257" i="2"/>
  <c r="BI263" i="2"/>
  <c r="BR263" i="2"/>
  <c r="BX263" i="2" s="1"/>
  <c r="BI267" i="2"/>
  <c r="BR267" i="2"/>
  <c r="BX267" i="2" s="1"/>
  <c r="BJ288" i="2"/>
  <c r="BS288" i="2"/>
  <c r="BY288" i="2" s="1"/>
  <c r="BR297" i="2"/>
  <c r="BX297" i="2" s="1"/>
  <c r="BI297" i="2"/>
  <c r="BR303" i="2"/>
  <c r="BX303" i="2" s="1"/>
  <c r="BI303" i="2"/>
  <c r="BR309" i="2"/>
  <c r="BX309" i="2" s="1"/>
  <c r="BI309" i="2"/>
  <c r="BR311" i="2"/>
  <c r="BX311" i="2" s="1"/>
  <c r="BI311" i="2"/>
  <c r="BJ313" i="2"/>
  <c r="BS313" i="2"/>
  <c r="BY313" i="2" s="1"/>
  <c r="BI274" i="2"/>
  <c r="BR274" i="2"/>
  <c r="BX274" i="2" s="1"/>
  <c r="BI278" i="2"/>
  <c r="BR278" i="2"/>
  <c r="BX278" i="2" s="1"/>
  <c r="BR287" i="2"/>
  <c r="BX287" i="2" s="1"/>
  <c r="BI287" i="2"/>
  <c r="BR290" i="2"/>
  <c r="BX290" i="2" s="1"/>
  <c r="BI290" i="2"/>
  <c r="BR294" i="2"/>
  <c r="BX294" i="2" s="1"/>
  <c r="BI294" i="2"/>
  <c r="BR306" i="2"/>
  <c r="BX306" i="2" s="1"/>
  <c r="BI306" i="2"/>
  <c r="BJ312" i="2"/>
  <c r="BS312" i="2"/>
  <c r="BY312" i="2" s="1"/>
  <c r="BJ321" i="2"/>
  <c r="BS321" i="2"/>
  <c r="BY321" i="2" s="1"/>
  <c r="BI29" i="2"/>
  <c r="BR29" i="2"/>
  <c r="BX29" i="2" s="1"/>
  <c r="BR182" i="2"/>
  <c r="BX182" i="2" s="1"/>
  <c r="BI182" i="2"/>
  <c r="BR243" i="2"/>
  <c r="BX243" i="2" s="1"/>
  <c r="BI243" i="2"/>
  <c r="BR247" i="2"/>
  <c r="BX247" i="2" s="1"/>
  <c r="BI247" i="2"/>
  <c r="BR251" i="2"/>
  <c r="BX251" i="2" s="1"/>
  <c r="BI251" i="2"/>
  <c r="BR255" i="2"/>
  <c r="BX255" i="2" s="1"/>
  <c r="BI255" i="2"/>
  <c r="V516" i="1"/>
  <c r="AL491" i="1"/>
  <c r="AK491" i="1" s="1"/>
  <c r="T27" i="1"/>
  <c r="T123" i="1"/>
  <c r="AH234" i="1"/>
  <c r="AH330" i="1"/>
  <c r="R444" i="1"/>
  <c r="AL581" i="1"/>
  <c r="AK581" i="1" s="1"/>
  <c r="T597" i="1"/>
  <c r="H121" i="8" s="1"/>
  <c r="U597" i="1"/>
  <c r="I121" i="8" s="1"/>
  <c r="T165" i="1"/>
  <c r="H22" i="8" s="1"/>
  <c r="U213" i="1"/>
  <c r="AH213" i="1"/>
  <c r="U261" i="1"/>
  <c r="T261" i="1"/>
  <c r="AH309" i="1"/>
  <c r="T357" i="1"/>
  <c r="AH405" i="1"/>
  <c r="T549" i="1"/>
  <c r="H94" i="8" s="1"/>
  <c r="V522" i="1"/>
  <c r="S557" i="1"/>
  <c r="G99" i="8" s="1"/>
  <c r="AH636" i="1"/>
  <c r="AL623" i="1"/>
  <c r="AK623" i="1" s="1"/>
  <c r="U426" i="1"/>
  <c r="AH426" i="1"/>
  <c r="AH507" i="1"/>
  <c r="V156" i="1"/>
  <c r="V300" i="1"/>
  <c r="V492" i="1"/>
  <c r="U30" i="1"/>
  <c r="U126" i="1"/>
  <c r="U24" i="1"/>
  <c r="AH48" i="1"/>
  <c r="AH96" i="1"/>
  <c r="AH144" i="1"/>
  <c r="V432" i="1"/>
  <c r="AL539" i="1"/>
  <c r="AK539" i="1" s="1"/>
  <c r="T198" i="1"/>
  <c r="T294" i="1"/>
  <c r="T390" i="1"/>
  <c r="P231" i="1"/>
  <c r="P327" i="1"/>
  <c r="T513" i="1"/>
  <c r="U537" i="1"/>
  <c r="T453" i="1"/>
  <c r="T501" i="1"/>
  <c r="U525" i="1"/>
  <c r="T201" i="1"/>
  <c r="T297" i="1"/>
  <c r="T393" i="1"/>
  <c r="Q558" i="1"/>
  <c r="E100" i="8" s="1"/>
  <c r="AH612" i="1"/>
  <c r="T585" i="1"/>
  <c r="H118" i="8" s="1"/>
  <c r="T633" i="1"/>
  <c r="T495" i="1"/>
  <c r="H79" i="8" s="1"/>
  <c r="U639" i="1"/>
  <c r="AH639" i="1"/>
  <c r="Q411" i="1"/>
  <c r="U411" i="1"/>
  <c r="AH411" i="1"/>
  <c r="P75" i="1"/>
  <c r="R73" i="1"/>
  <c r="AL73" i="1" s="1"/>
  <c r="V73" i="1"/>
  <c r="AJ75" i="1"/>
  <c r="AH123" i="1"/>
  <c r="P123" i="1"/>
  <c r="V184" i="1"/>
  <c r="J23" i="8" s="1"/>
  <c r="P186" i="1"/>
  <c r="R184" i="1"/>
  <c r="AH186" i="1"/>
  <c r="Q234" i="1"/>
  <c r="V280" i="1"/>
  <c r="J38" i="8" s="1"/>
  <c r="P282" i="1"/>
  <c r="R280" i="1"/>
  <c r="AH282" i="1"/>
  <c r="AL328" i="1"/>
  <c r="Q330" i="1"/>
  <c r="V376" i="1"/>
  <c r="P378" i="1"/>
  <c r="R376" i="1"/>
  <c r="AL376" i="1" s="1"/>
  <c r="AH378" i="1"/>
  <c r="AJ423" i="1"/>
  <c r="P423" i="1"/>
  <c r="Q423" i="1"/>
  <c r="AH423" i="1"/>
  <c r="AE581" i="1"/>
  <c r="X580" i="1"/>
  <c r="S170" i="1"/>
  <c r="V170" i="1"/>
  <c r="V171" i="1" s="1"/>
  <c r="S194" i="1"/>
  <c r="V194" i="1"/>
  <c r="S218" i="1"/>
  <c r="V218" i="1"/>
  <c r="V219" i="1" s="1"/>
  <c r="S242" i="1"/>
  <c r="V242" i="1"/>
  <c r="V243" i="1" s="1"/>
  <c r="S254" i="1"/>
  <c r="V254" i="1"/>
  <c r="V255" i="1" s="1"/>
  <c r="S266" i="1"/>
  <c r="V266" i="1"/>
  <c r="S290" i="1"/>
  <c r="V290" i="1"/>
  <c r="V291" i="1" s="1"/>
  <c r="S302" i="1"/>
  <c r="V302" i="1"/>
  <c r="S314" i="1"/>
  <c r="V314" i="1"/>
  <c r="V315" i="1" s="1"/>
  <c r="S338" i="1"/>
  <c r="G54" i="8" s="1"/>
  <c r="V338" i="1"/>
  <c r="S350" i="1"/>
  <c r="V350" i="1"/>
  <c r="V351" i="1" s="1"/>
  <c r="S386" i="1"/>
  <c r="V386" i="1"/>
  <c r="V387" i="1" s="1"/>
  <c r="AJ597" i="1"/>
  <c r="V595" i="1"/>
  <c r="J119" i="8" s="1"/>
  <c r="R595" i="1"/>
  <c r="P597" i="1"/>
  <c r="D121" i="8" s="1"/>
  <c r="Q165" i="1"/>
  <c r="E22" i="8" s="1"/>
  <c r="AL163" i="1"/>
  <c r="P213" i="1"/>
  <c r="R211" i="1"/>
  <c r="R213" i="1" s="1"/>
  <c r="V211" i="1"/>
  <c r="Q261" i="1"/>
  <c r="AL259" i="1"/>
  <c r="P309" i="1"/>
  <c r="R307" i="1"/>
  <c r="R309" i="1" s="1"/>
  <c r="V307" i="1"/>
  <c r="Q357" i="1"/>
  <c r="P405" i="1"/>
  <c r="R403" i="1"/>
  <c r="R405" i="1" s="1"/>
  <c r="V403" i="1"/>
  <c r="Q636" i="1"/>
  <c r="S623" i="1"/>
  <c r="V623" i="1"/>
  <c r="V624" i="1" s="1"/>
  <c r="P624" i="1"/>
  <c r="AJ459" i="1"/>
  <c r="U507" i="1"/>
  <c r="P507" i="1"/>
  <c r="AH555" i="1"/>
  <c r="Q555" i="1"/>
  <c r="E97" i="8" s="1"/>
  <c r="AH603" i="1"/>
  <c r="U603" i="1"/>
  <c r="I124" i="8" s="1"/>
  <c r="Q603" i="1"/>
  <c r="BT67" i="2"/>
  <c r="BZ67" i="2" s="1"/>
  <c r="BK67" i="2"/>
  <c r="D67" i="2"/>
  <c r="BT264" i="2"/>
  <c r="BZ264" i="2" s="1"/>
  <c r="D264" i="2"/>
  <c r="BK264" i="2"/>
  <c r="BT275" i="2"/>
  <c r="BZ275" i="2" s="1"/>
  <c r="D275" i="2"/>
  <c r="BK275" i="2"/>
  <c r="BT329" i="2"/>
  <c r="BZ329" i="2" s="1"/>
  <c r="D329" i="2"/>
  <c r="BK329" i="2"/>
  <c r="BD8" i="2"/>
  <c r="AU8" i="2"/>
  <c r="AU32" i="2"/>
  <c r="BD32" i="2"/>
  <c r="AT43" i="2"/>
  <c r="BC43" i="2"/>
  <c r="BD45" i="2"/>
  <c r="AU45" i="2"/>
  <c r="BC73" i="2"/>
  <c r="AT73" i="2"/>
  <c r="AT187" i="2"/>
  <c r="BC187" i="2"/>
  <c r="AU137" i="2"/>
  <c r="BD137" i="2"/>
  <c r="BD188" i="2"/>
  <c r="AU188" i="2"/>
  <c r="BD186" i="2"/>
  <c r="AU186" i="2"/>
  <c r="AT261" i="2"/>
  <c r="BC261" i="2"/>
  <c r="BD300" i="2"/>
  <c r="AU300" i="2"/>
  <c r="AU307" i="2"/>
  <c r="BD307" i="2"/>
  <c r="AU326" i="2"/>
  <c r="BD326" i="2"/>
  <c r="BD340" i="2"/>
  <c r="AU340" i="2"/>
  <c r="R138" i="1"/>
  <c r="AL136" i="1"/>
  <c r="X439" i="1"/>
  <c r="AE440" i="1"/>
  <c r="R384" i="1"/>
  <c r="AL382" i="1"/>
  <c r="P30" i="1"/>
  <c r="R28" i="1"/>
  <c r="V28" i="1"/>
  <c r="AH126" i="1"/>
  <c r="Q126" i="1"/>
  <c r="P126" i="1"/>
  <c r="R124" i="1"/>
  <c r="AL124" i="1" s="1"/>
  <c r="V124" i="1"/>
  <c r="AL239" i="1"/>
  <c r="AK239" i="1" s="1"/>
  <c r="Q240" i="1"/>
  <c r="AE335" i="1"/>
  <c r="X334" i="1"/>
  <c r="AL383" i="1"/>
  <c r="AK383" i="1" s="1"/>
  <c r="Q384" i="1"/>
  <c r="V46" i="1"/>
  <c r="P48" i="1"/>
  <c r="R46" i="1"/>
  <c r="AL46" i="1" s="1"/>
  <c r="Q48" i="1"/>
  <c r="P72" i="1"/>
  <c r="Q72" i="1"/>
  <c r="AJ96" i="1"/>
  <c r="V94" i="1"/>
  <c r="P96" i="1"/>
  <c r="R94" i="1"/>
  <c r="R96" i="1" s="1"/>
  <c r="Q96" i="1"/>
  <c r="AH120" i="1"/>
  <c r="V142" i="1"/>
  <c r="P144" i="1"/>
  <c r="R142" i="1"/>
  <c r="R144" i="1" s="1"/>
  <c r="Q144" i="1"/>
  <c r="AJ528" i="1"/>
  <c r="V539" i="1"/>
  <c r="V540" i="1" s="1"/>
  <c r="S539" i="1"/>
  <c r="S551" i="1"/>
  <c r="V551" i="1"/>
  <c r="V552" i="1" s="1"/>
  <c r="V586" i="1"/>
  <c r="R586" i="1"/>
  <c r="AJ588" i="1"/>
  <c r="Q588" i="1"/>
  <c r="AJ489" i="1"/>
  <c r="R487" i="1"/>
  <c r="P489" i="1"/>
  <c r="V487" i="1"/>
  <c r="AJ537" i="1"/>
  <c r="R535" i="1"/>
  <c r="AL535" i="1" s="1"/>
  <c r="P537" i="1"/>
  <c r="V535" i="1"/>
  <c r="AJ477" i="1"/>
  <c r="V475" i="1"/>
  <c r="J65" i="8" s="1"/>
  <c r="P477" i="1"/>
  <c r="D67" i="8" s="1"/>
  <c r="R475" i="1"/>
  <c r="AJ525" i="1"/>
  <c r="V523" i="1"/>
  <c r="P525" i="1"/>
  <c r="R523" i="1"/>
  <c r="R525" i="1" s="1"/>
  <c r="R151" i="1"/>
  <c r="AL151" i="1" s="1"/>
  <c r="V151" i="1"/>
  <c r="Q201" i="1"/>
  <c r="R247" i="1"/>
  <c r="R249" i="1" s="1"/>
  <c r="V247" i="1"/>
  <c r="Q297" i="1"/>
  <c r="P345" i="1"/>
  <c r="R343" i="1"/>
  <c r="AL343" i="1" s="1"/>
  <c r="V343" i="1"/>
  <c r="Q393" i="1"/>
  <c r="AJ612" i="1"/>
  <c r="U585" i="1"/>
  <c r="Q609" i="1"/>
  <c r="E130" i="8" s="1"/>
  <c r="U633" i="1"/>
  <c r="R493" i="1"/>
  <c r="V493" i="1"/>
  <c r="R589" i="1"/>
  <c r="R591" i="1" s="1"/>
  <c r="V589" i="1"/>
  <c r="Q639" i="1"/>
  <c r="BT60" i="2"/>
  <c r="BZ60" i="2" s="1"/>
  <c r="D60" i="2"/>
  <c r="BK60" i="2"/>
  <c r="BT114" i="2"/>
  <c r="BZ114" i="2" s="1"/>
  <c r="BK114" i="2"/>
  <c r="D114" i="2"/>
  <c r="BT99" i="2"/>
  <c r="BZ99" i="2" s="1"/>
  <c r="D99" i="2"/>
  <c r="BK99" i="2"/>
  <c r="BS145" i="2"/>
  <c r="BY145" i="2" s="1"/>
  <c r="BJ145" i="2"/>
  <c r="BS149" i="2"/>
  <c r="BY149" i="2" s="1"/>
  <c r="BJ149" i="2"/>
  <c r="BJ161" i="2"/>
  <c r="BS161" i="2"/>
  <c r="BY161" i="2" s="1"/>
  <c r="BT267" i="2"/>
  <c r="BZ267" i="2" s="1"/>
  <c r="D267" i="2"/>
  <c r="BK267" i="2"/>
  <c r="BT274" i="2"/>
  <c r="BZ274" i="2" s="1"/>
  <c r="D274" i="2"/>
  <c r="BK274" i="2"/>
  <c r="BT282" i="2"/>
  <c r="BZ282" i="2" s="1"/>
  <c r="D282" i="2"/>
  <c r="BK282" i="2"/>
  <c r="BT328" i="2"/>
  <c r="BZ328" i="2" s="1"/>
  <c r="D328" i="2"/>
  <c r="BK328" i="2"/>
  <c r="BI26" i="2"/>
  <c r="BR26" i="2"/>
  <c r="BX26" i="2" s="1"/>
  <c r="BR45" i="2"/>
  <c r="BX45" i="2" s="1"/>
  <c r="BI45" i="2"/>
  <c r="BR49" i="2"/>
  <c r="BX49" i="2" s="1"/>
  <c r="BI49" i="2"/>
  <c r="BR53" i="2"/>
  <c r="BX53" i="2" s="1"/>
  <c r="BI53" i="2"/>
  <c r="BR57" i="2"/>
  <c r="BX57" i="2" s="1"/>
  <c r="BI57" i="2"/>
  <c r="BR61" i="2"/>
  <c r="BX61" i="2" s="1"/>
  <c r="BI61" i="2"/>
  <c r="BI65" i="2"/>
  <c r="BR65" i="2"/>
  <c r="BX65" i="2" s="1"/>
  <c r="BI69" i="2"/>
  <c r="BR69" i="2"/>
  <c r="BX69" i="2" s="1"/>
  <c r="BR108" i="2"/>
  <c r="BX108" i="2" s="1"/>
  <c r="BI108" i="2"/>
  <c r="BR112" i="2"/>
  <c r="BX112" i="2" s="1"/>
  <c r="BI112" i="2"/>
  <c r="BR116" i="2"/>
  <c r="BX116" i="2" s="1"/>
  <c r="BI116" i="2"/>
  <c r="BR120" i="2"/>
  <c r="BX120" i="2" s="1"/>
  <c r="BI120" i="2"/>
  <c r="BR124" i="2"/>
  <c r="BX124" i="2" s="1"/>
  <c r="BI124" i="2"/>
  <c r="BR186" i="2"/>
  <c r="BX186" i="2" s="1"/>
  <c r="BI186" i="2"/>
  <c r="BI145" i="2"/>
  <c r="BR145" i="2"/>
  <c r="BX145" i="2" s="1"/>
  <c r="BI149" i="2"/>
  <c r="BR149" i="2"/>
  <c r="BX149" i="2" s="1"/>
  <c r="BI153" i="2"/>
  <c r="BR153" i="2"/>
  <c r="BX153" i="2" s="1"/>
  <c r="BR157" i="2"/>
  <c r="BX157" i="2" s="1"/>
  <c r="BI157" i="2"/>
  <c r="BR161" i="2"/>
  <c r="BX161" i="2" s="1"/>
  <c r="BI161" i="2"/>
  <c r="BR165" i="2"/>
  <c r="BX165" i="2" s="1"/>
  <c r="BI165" i="2"/>
  <c r="BR169" i="2"/>
  <c r="BX169" i="2" s="1"/>
  <c r="BI169" i="2"/>
  <c r="BR173" i="2"/>
  <c r="BX173" i="2" s="1"/>
  <c r="BI173" i="2"/>
  <c r="BJ240" i="2"/>
  <c r="BS240" i="2"/>
  <c r="BY240" i="2" s="1"/>
  <c r="BJ246" i="2"/>
  <c r="BS246" i="2"/>
  <c r="BY246" i="2" s="1"/>
  <c r="BJ250" i="2"/>
  <c r="BS250" i="2"/>
  <c r="BY250" i="2" s="1"/>
  <c r="BJ254" i="2"/>
  <c r="BS254" i="2"/>
  <c r="BY254" i="2" s="1"/>
  <c r="BR259" i="2"/>
  <c r="BX259" i="2" s="1"/>
  <c r="BI259" i="2"/>
  <c r="BI264" i="2"/>
  <c r="BR264" i="2"/>
  <c r="BX264" i="2" s="1"/>
  <c r="BI268" i="2"/>
  <c r="BR268" i="2"/>
  <c r="BX268" i="2" s="1"/>
  <c r="BJ289" i="2"/>
  <c r="BS289" i="2"/>
  <c r="BY289" i="2" s="1"/>
  <c r="BR307" i="2"/>
  <c r="BX307" i="2" s="1"/>
  <c r="BI307" i="2"/>
  <c r="BR318" i="2"/>
  <c r="BX318" i="2" s="1"/>
  <c r="BI318" i="2"/>
  <c r="BJ320" i="2"/>
  <c r="BS320" i="2"/>
  <c r="BY320" i="2" s="1"/>
  <c r="BI322" i="2"/>
  <c r="BR322" i="2"/>
  <c r="BX322" i="2" s="1"/>
  <c r="BI335" i="2"/>
  <c r="BR335" i="2"/>
  <c r="BX335" i="2" s="1"/>
  <c r="BI339" i="2"/>
  <c r="BR339" i="2"/>
  <c r="BX339" i="2" s="1"/>
  <c r="BJ12" i="2"/>
  <c r="BS12" i="2"/>
  <c r="BY12" i="2" s="1"/>
  <c r="BJ16" i="2"/>
  <c r="BS16" i="2"/>
  <c r="BY16" i="2" s="1"/>
  <c r="BJ20" i="2"/>
  <c r="BS20" i="2"/>
  <c r="BY20" i="2" s="1"/>
  <c r="BS93" i="2"/>
  <c r="BY93" i="2" s="1"/>
  <c r="BJ93" i="2"/>
  <c r="BS97" i="2"/>
  <c r="BY97" i="2" s="1"/>
  <c r="BJ97" i="2"/>
  <c r="BS101" i="2"/>
  <c r="BY101" i="2" s="1"/>
  <c r="BJ101" i="2"/>
  <c r="BJ109" i="2"/>
  <c r="BS109" i="2"/>
  <c r="BY109" i="2" s="1"/>
  <c r="BJ117" i="2"/>
  <c r="BS117" i="2"/>
  <c r="BY117" i="2" s="1"/>
  <c r="BJ125" i="2"/>
  <c r="BS125" i="2"/>
  <c r="BY125" i="2" s="1"/>
  <c r="BS144" i="2"/>
  <c r="BY144" i="2" s="1"/>
  <c r="BJ144" i="2"/>
  <c r="BS156" i="2"/>
  <c r="BY156" i="2" s="1"/>
  <c r="BJ156" i="2"/>
  <c r="BJ162" i="2"/>
  <c r="BS162" i="2"/>
  <c r="BY162" i="2" s="1"/>
  <c r="BR204" i="2"/>
  <c r="BX204" i="2" s="1"/>
  <c r="BI204" i="2"/>
  <c r="BR207" i="2"/>
  <c r="BX207" i="2" s="1"/>
  <c r="BI207" i="2"/>
  <c r="BR209" i="2"/>
  <c r="BX209" i="2" s="1"/>
  <c r="BI209" i="2"/>
  <c r="BR214" i="2"/>
  <c r="BX214" i="2" s="1"/>
  <c r="BI214" i="2"/>
  <c r="BR218" i="2"/>
  <c r="BX218" i="2" s="1"/>
  <c r="BI218" i="2"/>
  <c r="BR224" i="2"/>
  <c r="BX224" i="2" s="1"/>
  <c r="BI224" i="2"/>
  <c r="BS263" i="2"/>
  <c r="BY263" i="2" s="1"/>
  <c r="BJ263" i="2"/>
  <c r="BS267" i="2"/>
  <c r="BY267" i="2" s="1"/>
  <c r="BJ267" i="2"/>
  <c r="BS317" i="2"/>
  <c r="BY317" i="2" s="1"/>
  <c r="BJ317" i="2"/>
  <c r="BR328" i="2"/>
  <c r="BX328" i="2" s="1"/>
  <c r="BI328" i="2"/>
  <c r="AT326" i="2"/>
  <c r="BC326" i="2"/>
  <c r="BR8" i="2"/>
  <c r="BX8" i="2" s="1"/>
  <c r="BI8" i="2"/>
  <c r="BR12" i="2"/>
  <c r="BX12" i="2" s="1"/>
  <c r="BI12" i="2"/>
  <c r="BR16" i="2"/>
  <c r="BX16" i="2" s="1"/>
  <c r="BI16" i="2"/>
  <c r="BR95" i="2"/>
  <c r="BX95" i="2" s="1"/>
  <c r="BI95" i="2"/>
  <c r="BR99" i="2"/>
  <c r="BX99" i="2" s="1"/>
  <c r="BI99" i="2"/>
  <c r="BR103" i="2"/>
  <c r="BX103" i="2" s="1"/>
  <c r="BI103" i="2"/>
  <c r="BR107" i="2"/>
  <c r="BX107" i="2" s="1"/>
  <c r="BI107" i="2"/>
  <c r="BI127" i="2"/>
  <c r="BR127" i="2"/>
  <c r="BX127" i="2" s="1"/>
  <c r="BI131" i="2"/>
  <c r="BR131" i="2"/>
  <c r="BX131" i="2" s="1"/>
  <c r="BI135" i="2"/>
  <c r="BR135" i="2"/>
  <c r="BX135" i="2" s="1"/>
  <c r="BI139" i="2"/>
  <c r="BR139" i="2"/>
  <c r="BX139" i="2" s="1"/>
  <c r="BR176" i="2"/>
  <c r="BX176" i="2" s="1"/>
  <c r="BI176" i="2"/>
  <c r="BR180" i="2"/>
  <c r="BX180" i="2" s="1"/>
  <c r="BI180" i="2"/>
  <c r="BS201" i="2"/>
  <c r="BY201" i="2" s="1"/>
  <c r="BJ201" i="2"/>
  <c r="BS204" i="2"/>
  <c r="BY204" i="2" s="1"/>
  <c r="BJ204" i="2"/>
  <c r="BS207" i="2"/>
  <c r="BY207" i="2" s="1"/>
  <c r="BJ207" i="2"/>
  <c r="BS211" i="2"/>
  <c r="BY211" i="2" s="1"/>
  <c r="BJ211" i="2"/>
  <c r="BS214" i="2"/>
  <c r="BY214" i="2" s="1"/>
  <c r="BJ214" i="2"/>
  <c r="BS217" i="2"/>
  <c r="BY217" i="2" s="1"/>
  <c r="BJ217" i="2"/>
  <c r="BS221" i="2"/>
  <c r="BY221" i="2" s="1"/>
  <c r="BJ221" i="2"/>
  <c r="BS225" i="2"/>
  <c r="BY225" i="2" s="1"/>
  <c r="BJ225" i="2"/>
  <c r="BJ229" i="2"/>
  <c r="BS229" i="2"/>
  <c r="BY229" i="2" s="1"/>
  <c r="BJ237" i="2"/>
  <c r="BS237" i="2"/>
  <c r="BY237" i="2" s="1"/>
  <c r="BI269" i="2"/>
  <c r="BR269" i="2"/>
  <c r="BX269" i="2" s="1"/>
  <c r="BS272" i="2"/>
  <c r="BY272" i="2" s="1"/>
  <c r="BJ272" i="2"/>
  <c r="BS274" i="2"/>
  <c r="BY274" i="2" s="1"/>
  <c r="BJ274" i="2"/>
  <c r="BS276" i="2"/>
  <c r="BY276" i="2" s="1"/>
  <c r="BJ276" i="2"/>
  <c r="BS278" i="2"/>
  <c r="BY278" i="2" s="1"/>
  <c r="BJ278" i="2"/>
  <c r="BS281" i="2"/>
  <c r="BY281" i="2" s="1"/>
  <c r="BJ281" i="2"/>
  <c r="BR317" i="2"/>
  <c r="BX317" i="2" s="1"/>
  <c r="BI317" i="2"/>
  <c r="BS330" i="2"/>
  <c r="BY330" i="2" s="1"/>
  <c r="BJ330" i="2"/>
  <c r="BJ334" i="2"/>
  <c r="BS334" i="2"/>
  <c r="BY334" i="2" s="1"/>
  <c r="BJ336" i="2"/>
  <c r="BS336" i="2"/>
  <c r="BY336" i="2" s="1"/>
  <c r="BS314" i="2"/>
  <c r="BY314" i="2" s="1"/>
  <c r="BJ314" i="2"/>
  <c r="BJ318" i="2"/>
  <c r="BS318" i="2"/>
  <c r="BY318" i="2" s="1"/>
  <c r="BJ11" i="2"/>
  <c r="BS11" i="2"/>
  <c r="BY11" i="2" s="1"/>
  <c r="BJ15" i="2"/>
  <c r="BS15" i="2"/>
  <c r="BY15" i="2" s="1"/>
  <c r="BJ19" i="2"/>
  <c r="BS19" i="2"/>
  <c r="BY19" i="2" s="1"/>
  <c r="BS94" i="2"/>
  <c r="BY94" i="2" s="1"/>
  <c r="BJ94" i="2"/>
  <c r="BS98" i="2"/>
  <c r="BY98" i="2" s="1"/>
  <c r="BJ98" i="2"/>
  <c r="BS102" i="2"/>
  <c r="BY102" i="2" s="1"/>
  <c r="BJ102" i="2"/>
  <c r="BJ108" i="2"/>
  <c r="BS108" i="2"/>
  <c r="BY108" i="2" s="1"/>
  <c r="BJ114" i="2"/>
  <c r="BS114" i="2"/>
  <c r="BY114" i="2" s="1"/>
  <c r="BS143" i="2"/>
  <c r="BY143" i="2" s="1"/>
  <c r="BJ143" i="2"/>
  <c r="BS155" i="2"/>
  <c r="BY155" i="2" s="1"/>
  <c r="BJ155" i="2"/>
  <c r="BJ159" i="2"/>
  <c r="BS159" i="2"/>
  <c r="BY159" i="2" s="1"/>
  <c r="BJ167" i="2"/>
  <c r="BS167" i="2"/>
  <c r="BY167" i="2" s="1"/>
  <c r="BR211" i="2"/>
  <c r="BX211" i="2" s="1"/>
  <c r="BI211" i="2"/>
  <c r="BR215" i="2"/>
  <c r="BX215" i="2" s="1"/>
  <c r="BI215" i="2"/>
  <c r="BR219" i="2"/>
  <c r="BX219" i="2" s="1"/>
  <c r="BI219" i="2"/>
  <c r="BS266" i="2"/>
  <c r="BY266" i="2" s="1"/>
  <c r="BJ266" i="2"/>
  <c r="U27" i="1"/>
  <c r="U123" i="1"/>
  <c r="U186" i="1"/>
  <c r="T234" i="1"/>
  <c r="U282" i="1"/>
  <c r="I40" i="8" s="1"/>
  <c r="U378" i="1"/>
  <c r="R171" i="1"/>
  <c r="R267" i="1"/>
  <c r="R363" i="1"/>
  <c r="U423" i="1"/>
  <c r="AL158" i="1"/>
  <c r="AK158" i="1" s="1"/>
  <c r="AL170" i="1"/>
  <c r="AK170" i="1" s="1"/>
  <c r="AL182" i="1"/>
  <c r="AK182" i="1" s="1"/>
  <c r="AL194" i="1"/>
  <c r="AK194" i="1" s="1"/>
  <c r="AL206" i="1"/>
  <c r="AK206" i="1" s="1"/>
  <c r="AL218" i="1"/>
  <c r="AK218" i="1" s="1"/>
  <c r="AL230" i="1"/>
  <c r="AK230" i="1" s="1"/>
  <c r="AL242" i="1"/>
  <c r="AK242" i="1" s="1"/>
  <c r="AL254" i="1"/>
  <c r="AK254" i="1" s="1"/>
  <c r="AL266" i="1"/>
  <c r="AK266" i="1" s="1"/>
  <c r="AL278" i="1"/>
  <c r="AK278" i="1" s="1"/>
  <c r="AL290" i="1"/>
  <c r="AK290" i="1" s="1"/>
  <c r="AL302" i="1"/>
  <c r="AK302" i="1" s="1"/>
  <c r="AL314" i="1"/>
  <c r="AK314" i="1" s="1"/>
  <c r="AL326" i="1"/>
  <c r="AK326" i="1" s="1"/>
  <c r="AL338" i="1"/>
  <c r="AK338" i="1" s="1"/>
  <c r="AL350" i="1"/>
  <c r="AK350" i="1" s="1"/>
  <c r="AL362" i="1"/>
  <c r="AK362" i="1" s="1"/>
  <c r="AL374" i="1"/>
  <c r="AK374" i="1" s="1"/>
  <c r="AL386" i="1"/>
  <c r="AK386" i="1" s="1"/>
  <c r="AL398" i="1"/>
  <c r="AK398" i="1" s="1"/>
  <c r="AL486" i="1"/>
  <c r="T426" i="1"/>
  <c r="U459" i="1"/>
  <c r="T555" i="1"/>
  <c r="H97" i="8" s="1"/>
  <c r="U555" i="1"/>
  <c r="I97" i="8" s="1"/>
  <c r="R288" i="1"/>
  <c r="T30" i="1"/>
  <c r="AH78" i="1"/>
  <c r="AL191" i="1"/>
  <c r="AK191" i="1" s="1"/>
  <c r="AL287" i="1"/>
  <c r="AK287" i="1" s="1"/>
  <c r="AL467" i="1"/>
  <c r="AK467" i="1" s="1"/>
  <c r="T48" i="1"/>
  <c r="U72" i="1"/>
  <c r="U120" i="1"/>
  <c r="T15" i="1"/>
  <c r="AH63" i="1"/>
  <c r="U63" i="1"/>
  <c r="T111" i="1"/>
  <c r="AH198" i="1"/>
  <c r="AH294" i="1"/>
  <c r="AH390" i="1"/>
  <c r="R183" i="1"/>
  <c r="R279" i="1"/>
  <c r="R375" i="1"/>
  <c r="AL448" i="1"/>
  <c r="AL455" i="1"/>
  <c r="AK455" i="1" s="1"/>
  <c r="U588" i="1"/>
  <c r="V450" i="1"/>
  <c r="V606" i="1"/>
  <c r="J127" i="8" s="1"/>
  <c r="AH477" i="1"/>
  <c r="AH201" i="1"/>
  <c r="U249" i="1"/>
  <c r="AH633" i="1"/>
  <c r="U447" i="1"/>
  <c r="AH543" i="1"/>
  <c r="T639" i="1"/>
  <c r="Q78" i="1"/>
  <c r="AJ78" i="1"/>
  <c r="V191" i="1"/>
  <c r="V192" i="1" s="1"/>
  <c r="S191" i="1"/>
  <c r="V239" i="1"/>
  <c r="V240" i="1" s="1"/>
  <c r="S239" i="1"/>
  <c r="V287" i="1"/>
  <c r="S287" i="1"/>
  <c r="V335" i="1"/>
  <c r="V336" i="1" s="1"/>
  <c r="S335" i="1"/>
  <c r="V383" i="1"/>
  <c r="V384" i="1" s="1"/>
  <c r="S383" i="1"/>
  <c r="S467" i="1"/>
  <c r="V467" i="1"/>
  <c r="V468" i="1" s="1"/>
  <c r="AJ24" i="1"/>
  <c r="V526" i="1"/>
  <c r="R526" i="1"/>
  <c r="AL526" i="1" s="1"/>
  <c r="P528" i="1"/>
  <c r="U528" i="1"/>
  <c r="AH15" i="1"/>
  <c r="U15" i="1"/>
  <c r="P15" i="1"/>
  <c r="R13" i="1"/>
  <c r="R15" i="1" s="1"/>
  <c r="V13" i="1"/>
  <c r="Q63" i="1"/>
  <c r="AJ63" i="1"/>
  <c r="U111" i="1"/>
  <c r="R109" i="1"/>
  <c r="AL109" i="1" s="1"/>
  <c r="V109" i="1"/>
  <c r="P150" i="1"/>
  <c r="AH150" i="1"/>
  <c r="Q198" i="1"/>
  <c r="V244" i="1"/>
  <c r="R244" i="1"/>
  <c r="AL244" i="1" s="1"/>
  <c r="P246" i="1"/>
  <c r="U246" i="1"/>
  <c r="AH246" i="1"/>
  <c r="Q294" i="1"/>
  <c r="V340" i="1"/>
  <c r="R340" i="1"/>
  <c r="P342" i="1"/>
  <c r="Q342" i="1"/>
  <c r="Q390" i="1"/>
  <c r="AJ456" i="1"/>
  <c r="AH513" i="1"/>
  <c r="U513" i="1"/>
  <c r="Q537" i="1"/>
  <c r="AH501" i="1"/>
  <c r="Q525" i="1"/>
  <c r="AH153" i="1"/>
  <c r="U153" i="1"/>
  <c r="Q153" i="1"/>
  <c r="AJ201" i="1"/>
  <c r="AH249" i="1"/>
  <c r="P249" i="1"/>
  <c r="AJ297" i="1"/>
  <c r="AH345" i="1"/>
  <c r="U345" i="1"/>
  <c r="AJ393" i="1"/>
  <c r="AJ585" i="1"/>
  <c r="P585" i="1"/>
  <c r="V583" i="1"/>
  <c r="R583" i="1"/>
  <c r="AJ633" i="1"/>
  <c r="P633" i="1"/>
  <c r="R631" i="1"/>
  <c r="AL631" i="1" s="1"/>
  <c r="V631" i="1"/>
  <c r="AJ414" i="1"/>
  <c r="BT8" i="2"/>
  <c r="BZ8" i="2" s="1"/>
  <c r="D8" i="2"/>
  <c r="BK8" i="2"/>
  <c r="BT16" i="2"/>
  <c r="BZ16" i="2" s="1"/>
  <c r="D16" i="2"/>
  <c r="BK16" i="2"/>
  <c r="AJ447" i="1"/>
  <c r="AH495" i="1"/>
  <c r="Q495" i="1"/>
  <c r="P495" i="1"/>
  <c r="AJ543" i="1"/>
  <c r="BT49" i="2"/>
  <c r="BZ49" i="2" s="1"/>
  <c r="D49" i="2"/>
  <c r="BK49" i="2"/>
  <c r="BT163" i="2"/>
  <c r="BZ163" i="2" s="1"/>
  <c r="BK163" i="2"/>
  <c r="D163" i="2"/>
  <c r="BR184" i="2"/>
  <c r="BX184" i="2" s="1"/>
  <c r="BI184" i="2"/>
  <c r="BT234" i="2"/>
  <c r="BZ234" i="2" s="1"/>
  <c r="BK234" i="2"/>
  <c r="D234" i="2"/>
  <c r="BT203" i="2"/>
  <c r="BZ203" i="2" s="1"/>
  <c r="BK203" i="2"/>
  <c r="D203" i="2"/>
  <c r="BT211" i="2"/>
  <c r="BZ211" i="2" s="1"/>
  <c r="D211" i="2"/>
  <c r="BK211" i="2"/>
  <c r="BT219" i="2"/>
  <c r="BZ219" i="2" s="1"/>
  <c r="D219" i="2"/>
  <c r="BK219" i="2"/>
  <c r="BT317" i="2"/>
  <c r="BZ317" i="2" s="1"/>
  <c r="D317" i="2"/>
  <c r="BK317" i="2"/>
  <c r="BD339" i="2"/>
  <c r="AU339" i="2"/>
  <c r="BR7" i="2"/>
  <c r="BX7" i="2" s="1"/>
  <c r="BI7" i="2"/>
  <c r="BR11" i="2"/>
  <c r="BX11" i="2" s="1"/>
  <c r="BI11" i="2"/>
  <c r="BR15" i="2"/>
  <c r="BX15" i="2" s="1"/>
  <c r="BI15" i="2"/>
  <c r="BR94" i="2"/>
  <c r="BX94" i="2" s="1"/>
  <c r="BI94" i="2"/>
  <c r="BR98" i="2"/>
  <c r="BX98" i="2" s="1"/>
  <c r="BI98" i="2"/>
  <c r="BR102" i="2"/>
  <c r="BX102" i="2" s="1"/>
  <c r="BI102" i="2"/>
  <c r="BR106" i="2"/>
  <c r="BX106" i="2" s="1"/>
  <c r="BI106" i="2"/>
  <c r="BI126" i="2"/>
  <c r="BR126" i="2"/>
  <c r="BX126" i="2" s="1"/>
  <c r="BI130" i="2"/>
  <c r="BR130" i="2"/>
  <c r="BX130" i="2" s="1"/>
  <c r="BI134" i="2"/>
  <c r="BR134" i="2"/>
  <c r="BX134" i="2" s="1"/>
  <c r="BI138" i="2"/>
  <c r="BR138" i="2"/>
  <c r="BX138" i="2" s="1"/>
  <c r="BI142" i="2"/>
  <c r="BR142" i="2"/>
  <c r="BX142" i="2" s="1"/>
  <c r="BR179" i="2"/>
  <c r="BX179" i="2" s="1"/>
  <c r="BI179" i="2"/>
  <c r="BS202" i="2"/>
  <c r="BY202" i="2" s="1"/>
  <c r="BJ202" i="2"/>
  <c r="BS208" i="2"/>
  <c r="BY208" i="2" s="1"/>
  <c r="BJ208" i="2"/>
  <c r="BS212" i="2"/>
  <c r="BY212" i="2" s="1"/>
  <c r="BJ212" i="2"/>
  <c r="BS218" i="2"/>
  <c r="BY218" i="2" s="1"/>
  <c r="BJ218" i="2"/>
  <c r="BS222" i="2"/>
  <c r="BY222" i="2" s="1"/>
  <c r="BJ222" i="2"/>
  <c r="BS226" i="2"/>
  <c r="BY226" i="2" s="1"/>
  <c r="BJ226" i="2"/>
  <c r="BJ232" i="2"/>
  <c r="BS232" i="2"/>
  <c r="BY232" i="2" s="1"/>
  <c r="BS271" i="2"/>
  <c r="BY271" i="2" s="1"/>
  <c r="BJ271" i="2"/>
  <c r="BJ283" i="2"/>
  <c r="BS283" i="2"/>
  <c r="BY283" i="2" s="1"/>
  <c r="BR314" i="2"/>
  <c r="BX314" i="2" s="1"/>
  <c r="BI314" i="2"/>
  <c r="BR316" i="2"/>
  <c r="BX316" i="2" s="1"/>
  <c r="BI316" i="2"/>
  <c r="BS331" i="2"/>
  <c r="BY331" i="2" s="1"/>
  <c r="BJ331" i="2"/>
  <c r="BI27" i="2"/>
  <c r="BR27" i="2"/>
  <c r="BX27" i="2" s="1"/>
  <c r="BR230" i="2"/>
  <c r="BX230" i="2" s="1"/>
  <c r="BI230" i="2"/>
  <c r="BR234" i="2"/>
  <c r="BX234" i="2" s="1"/>
  <c r="BI234" i="2"/>
  <c r="BR242" i="2"/>
  <c r="BX242" i="2" s="1"/>
  <c r="BI242" i="2"/>
  <c r="BR246" i="2"/>
  <c r="BX246" i="2" s="1"/>
  <c r="BI246" i="2"/>
  <c r="BR250" i="2"/>
  <c r="BX250" i="2" s="1"/>
  <c r="BI250" i="2"/>
  <c r="BR254" i="2"/>
  <c r="BX254" i="2" s="1"/>
  <c r="BI254" i="2"/>
  <c r="BI271" i="2"/>
  <c r="BR271" i="2"/>
  <c r="BX271" i="2" s="1"/>
  <c r="BI275" i="2"/>
  <c r="BR275" i="2"/>
  <c r="BX275" i="2" s="1"/>
  <c r="BI279" i="2"/>
  <c r="BR279" i="2"/>
  <c r="BX279" i="2" s="1"/>
  <c r="BR283" i="2"/>
  <c r="BX283" i="2" s="1"/>
  <c r="BI283" i="2"/>
  <c r="BR291" i="2"/>
  <c r="BX291" i="2" s="1"/>
  <c r="BI291" i="2"/>
  <c r="BR295" i="2"/>
  <c r="BX295" i="2" s="1"/>
  <c r="BI295" i="2"/>
  <c r="BR304" i="2"/>
  <c r="BX304" i="2" s="1"/>
  <c r="BI304" i="2"/>
  <c r="BR313" i="2"/>
  <c r="BX313" i="2" s="1"/>
  <c r="BI313" i="2"/>
  <c r="BR332" i="2"/>
  <c r="BX332" i="2" s="1"/>
  <c r="BI332" i="2"/>
  <c r="BI337" i="2"/>
  <c r="BR337" i="2"/>
  <c r="BX337" i="2" s="1"/>
  <c r="BR21" i="2"/>
  <c r="BX21" i="2" s="1"/>
  <c r="BI21" i="2"/>
  <c r="BI24" i="2"/>
  <c r="BR24" i="2"/>
  <c r="BX24" i="2" s="1"/>
  <c r="BI32" i="2"/>
  <c r="BR32" i="2"/>
  <c r="BX32" i="2" s="1"/>
  <c r="BR46" i="2"/>
  <c r="BX46" i="2" s="1"/>
  <c r="BI46" i="2"/>
  <c r="BR50" i="2"/>
  <c r="BX50" i="2" s="1"/>
  <c r="BI50" i="2"/>
  <c r="BR54" i="2"/>
  <c r="BX54" i="2" s="1"/>
  <c r="BI54" i="2"/>
  <c r="BR58" i="2"/>
  <c r="BX58" i="2" s="1"/>
  <c r="BI58" i="2"/>
  <c r="BR62" i="2"/>
  <c r="BX62" i="2" s="1"/>
  <c r="BI62" i="2"/>
  <c r="BI66" i="2"/>
  <c r="BR66" i="2"/>
  <c r="BX66" i="2" s="1"/>
  <c r="BI70" i="2"/>
  <c r="BR70" i="2"/>
  <c r="BX70" i="2" s="1"/>
  <c r="BR111" i="2"/>
  <c r="BX111" i="2" s="1"/>
  <c r="BI111" i="2"/>
  <c r="BR115" i="2"/>
  <c r="BX115" i="2" s="1"/>
  <c r="BI115" i="2"/>
  <c r="BR119" i="2"/>
  <c r="BX119" i="2" s="1"/>
  <c r="BI119" i="2"/>
  <c r="BR123" i="2"/>
  <c r="BX123" i="2" s="1"/>
  <c r="BI123" i="2"/>
  <c r="BI144" i="2"/>
  <c r="BR144" i="2"/>
  <c r="BX144" i="2" s="1"/>
  <c r="BI148" i="2"/>
  <c r="BR148" i="2"/>
  <c r="BX148" i="2" s="1"/>
  <c r="BI152" i="2"/>
  <c r="BR152" i="2"/>
  <c r="BX152" i="2" s="1"/>
  <c r="BI156" i="2"/>
  <c r="BR156" i="2"/>
  <c r="BX156" i="2" s="1"/>
  <c r="BR160" i="2"/>
  <c r="BX160" i="2" s="1"/>
  <c r="BI160" i="2"/>
  <c r="BR164" i="2"/>
  <c r="BX164" i="2" s="1"/>
  <c r="BI164" i="2"/>
  <c r="BR168" i="2"/>
  <c r="BX168" i="2" s="1"/>
  <c r="BI168" i="2"/>
  <c r="BR172" i="2"/>
  <c r="BX172" i="2" s="1"/>
  <c r="BI172" i="2"/>
  <c r="BJ241" i="2"/>
  <c r="BS241" i="2"/>
  <c r="BY241" i="2" s="1"/>
  <c r="BJ244" i="2"/>
  <c r="BS244" i="2"/>
  <c r="BY244" i="2" s="1"/>
  <c r="BJ247" i="2"/>
  <c r="BS247" i="2"/>
  <c r="BY247" i="2" s="1"/>
  <c r="BJ251" i="2"/>
  <c r="BS251" i="2"/>
  <c r="BY251" i="2" s="1"/>
  <c r="BJ255" i="2"/>
  <c r="BS255" i="2"/>
  <c r="BY255" i="2" s="1"/>
  <c r="BJ258" i="2"/>
  <c r="BS258" i="2"/>
  <c r="BY258" i="2" s="1"/>
  <c r="BI265" i="2"/>
  <c r="BR265" i="2"/>
  <c r="BX265" i="2" s="1"/>
  <c r="BJ287" i="2"/>
  <c r="BS287" i="2"/>
  <c r="BY287" i="2" s="1"/>
  <c r="BJ290" i="2"/>
  <c r="BS290" i="2"/>
  <c r="BY290" i="2" s="1"/>
  <c r="BR301" i="2"/>
  <c r="BX301" i="2" s="1"/>
  <c r="BI301" i="2"/>
  <c r="BR305" i="2"/>
  <c r="BX305" i="2" s="1"/>
  <c r="BI305" i="2"/>
  <c r="BR310" i="2"/>
  <c r="BX310" i="2" s="1"/>
  <c r="BI310" i="2"/>
  <c r="BR312" i="2"/>
  <c r="BX312" i="2" s="1"/>
  <c r="BI312" i="2"/>
  <c r="BI270" i="2"/>
  <c r="BR270" i="2"/>
  <c r="BX270" i="2" s="1"/>
  <c r="BI276" i="2"/>
  <c r="BR276" i="2"/>
  <c r="BX276" i="2" s="1"/>
  <c r="BR286" i="2"/>
  <c r="BX286" i="2" s="1"/>
  <c r="BI286" i="2"/>
  <c r="BR288" i="2"/>
  <c r="BX288" i="2" s="1"/>
  <c r="BI288" i="2"/>
  <c r="BR292" i="2"/>
  <c r="BX292" i="2" s="1"/>
  <c r="BI292" i="2"/>
  <c r="BR296" i="2"/>
  <c r="BX296" i="2" s="1"/>
  <c r="BI296" i="2"/>
  <c r="BJ310" i="2"/>
  <c r="BS310" i="2"/>
  <c r="BY310" i="2" s="1"/>
  <c r="BI25" i="2"/>
  <c r="BR25" i="2"/>
  <c r="BX25" i="2" s="1"/>
  <c r="BR42" i="2"/>
  <c r="BX42" i="2" s="1"/>
  <c r="BI42" i="2"/>
  <c r="BR241" i="2"/>
  <c r="BX241" i="2" s="1"/>
  <c r="BI241" i="2"/>
  <c r="BR245" i="2"/>
  <c r="BX245" i="2" s="1"/>
  <c r="BI245" i="2"/>
  <c r="BR249" i="2"/>
  <c r="BX249" i="2" s="1"/>
  <c r="BI249" i="2"/>
  <c r="BR253" i="2"/>
  <c r="BX253" i="2" s="1"/>
  <c r="BI253" i="2"/>
  <c r="BR258" i="2"/>
  <c r="BX258" i="2" s="1"/>
  <c r="BI258" i="2"/>
  <c r="AH24" i="1"/>
  <c r="AH72" i="1"/>
  <c r="AL551" i="1"/>
  <c r="AK551" i="1" s="1"/>
  <c r="U150" i="1"/>
  <c r="U342" i="1"/>
  <c r="P183" i="1"/>
  <c r="P279" i="1"/>
  <c r="D37" i="8" s="1"/>
  <c r="P375" i="1"/>
  <c r="Q582" i="1"/>
  <c r="AH588" i="1"/>
  <c r="AJ468" i="1"/>
  <c r="AH453" i="1"/>
  <c r="U453" i="1"/>
  <c r="U501" i="1"/>
  <c r="AH561" i="1"/>
  <c r="U561" i="1"/>
  <c r="I103" i="8" s="1"/>
  <c r="AH297" i="1"/>
  <c r="T609" i="1"/>
  <c r="H130" i="8" s="1"/>
  <c r="AH414" i="1"/>
  <c r="U543" i="1"/>
  <c r="I91" i="8" s="1"/>
  <c r="U591" i="1"/>
  <c r="AL268" i="1" l="1"/>
  <c r="I22" i="8"/>
  <c r="J83" i="8"/>
  <c r="D109" i="8"/>
  <c r="J50" i="8"/>
  <c r="I25" i="8"/>
  <c r="I43" i="8"/>
  <c r="H58" i="8"/>
  <c r="J44" i="8"/>
  <c r="H43" i="8"/>
  <c r="F131" i="8"/>
  <c r="I46" i="8"/>
  <c r="I28" i="8"/>
  <c r="I58" i="8"/>
  <c r="J56" i="8"/>
  <c r="H10" i="8"/>
  <c r="E43" i="8"/>
  <c r="D88" i="8"/>
  <c r="H28" i="8"/>
  <c r="D43" i="8"/>
  <c r="H136" i="8"/>
  <c r="H46" i="8"/>
  <c r="H52" i="8"/>
  <c r="D46" i="8"/>
  <c r="J86" i="8"/>
  <c r="J26" i="8"/>
  <c r="R585" i="1"/>
  <c r="F116" i="8"/>
  <c r="R609" i="1"/>
  <c r="F130" i="8" s="1"/>
  <c r="F128" i="8"/>
  <c r="AE498" i="1"/>
  <c r="S82" i="8" s="1"/>
  <c r="L82" i="8"/>
  <c r="AL643" i="1"/>
  <c r="AK643" i="1" s="1"/>
  <c r="F140" i="8"/>
  <c r="J77" i="8"/>
  <c r="J8" i="8"/>
  <c r="I88" i="8"/>
  <c r="E79" i="8"/>
  <c r="I133" i="8"/>
  <c r="I52" i="8"/>
  <c r="H13" i="8"/>
  <c r="F20" i="8"/>
  <c r="J14" i="8"/>
  <c r="J37" i="8"/>
  <c r="V288" i="1"/>
  <c r="AL475" i="1"/>
  <c r="F65" i="8"/>
  <c r="R656" i="1"/>
  <c r="F119" i="8"/>
  <c r="AL280" i="1"/>
  <c r="AK280" i="1" s="1"/>
  <c r="F38" i="8"/>
  <c r="AL340" i="1"/>
  <c r="F56" i="8"/>
  <c r="V339" i="1"/>
  <c r="J55" i="8" s="1"/>
  <c r="J54" i="8"/>
  <c r="V303" i="1"/>
  <c r="V267" i="1"/>
  <c r="V195" i="1"/>
  <c r="AL499" i="1"/>
  <c r="F83" i="8"/>
  <c r="AL565" i="1"/>
  <c r="AK565" i="1" s="1"/>
  <c r="F107" i="8"/>
  <c r="V600" i="1"/>
  <c r="R321" i="1"/>
  <c r="F49" i="8" s="1"/>
  <c r="F47" i="8"/>
  <c r="AE276" i="1"/>
  <c r="AL271" i="1"/>
  <c r="F32" i="8"/>
  <c r="I118" i="8"/>
  <c r="I85" i="8"/>
  <c r="D133" i="8"/>
  <c r="I16" i="8"/>
  <c r="F62" i="8"/>
  <c r="J134" i="8"/>
  <c r="J20" i="8"/>
  <c r="F41" i="8"/>
  <c r="F26" i="8"/>
  <c r="AL184" i="1"/>
  <c r="F23" i="8"/>
  <c r="AL601" i="1"/>
  <c r="F122" i="8"/>
  <c r="AL547" i="1"/>
  <c r="F92" i="8"/>
  <c r="AL478" i="1"/>
  <c r="F68" i="8"/>
  <c r="R579" i="1"/>
  <c r="F115" i="8" s="1"/>
  <c r="F113" i="8"/>
  <c r="AL139" i="1"/>
  <c r="F14" i="8"/>
  <c r="E10" i="8"/>
  <c r="F11" i="8"/>
  <c r="J62" i="8"/>
  <c r="D124" i="8"/>
  <c r="D136" i="8"/>
  <c r="I136" i="8"/>
  <c r="E115" i="8"/>
  <c r="F37" i="8"/>
  <c r="F86" i="8"/>
  <c r="AL487" i="1"/>
  <c r="F77" i="8"/>
  <c r="AE522" i="1"/>
  <c r="R543" i="1"/>
  <c r="F91" i="8" s="1"/>
  <c r="F89" i="8"/>
  <c r="AL559" i="1"/>
  <c r="F101" i="8"/>
  <c r="V558" i="1"/>
  <c r="J100" i="8" s="1"/>
  <c r="J99" i="8"/>
  <c r="R621" i="1"/>
  <c r="F134" i="8"/>
  <c r="V564" i="1"/>
  <c r="J106" i="8" s="1"/>
  <c r="J105" i="8"/>
  <c r="V642" i="1"/>
  <c r="J139" i="8" s="1"/>
  <c r="J138" i="8"/>
  <c r="J116" i="8"/>
  <c r="D79" i="8"/>
  <c r="F8" i="8"/>
  <c r="E52" i="8"/>
  <c r="H85" i="8"/>
  <c r="I10" i="8"/>
  <c r="J131" i="8"/>
  <c r="D49" i="8"/>
  <c r="J11" i="8"/>
  <c r="I13" i="8"/>
  <c r="D64" i="8"/>
  <c r="E124" i="8"/>
  <c r="F44" i="8"/>
  <c r="J36" i="8"/>
  <c r="H7" i="8"/>
  <c r="I7" i="8"/>
  <c r="J5" i="8"/>
  <c r="F5" i="8"/>
  <c r="T648" i="1"/>
  <c r="AL607" i="1"/>
  <c r="AK607" i="1" s="1"/>
  <c r="AL618" i="1"/>
  <c r="V671" i="1"/>
  <c r="V680" i="1"/>
  <c r="V668" i="1"/>
  <c r="AK618" i="1"/>
  <c r="AK606" i="1"/>
  <c r="R662" i="1"/>
  <c r="R650" i="1"/>
  <c r="AL625" i="1"/>
  <c r="AK625" i="1" s="1"/>
  <c r="AK340" i="1"/>
  <c r="AK316" i="1"/>
  <c r="AK220" i="1"/>
  <c r="AK502" i="1"/>
  <c r="AK376" i="1"/>
  <c r="AK184" i="1"/>
  <c r="AK343" i="1"/>
  <c r="AK148" i="1"/>
  <c r="AK244" i="1"/>
  <c r="AK535" i="1"/>
  <c r="AK73" i="1"/>
  <c r="AK82" i="1"/>
  <c r="AK121" i="1"/>
  <c r="AK511" i="1"/>
  <c r="AK443" i="1"/>
  <c r="AL444" i="1"/>
  <c r="AK469" i="1"/>
  <c r="AK43" i="1"/>
  <c r="AK367" i="1"/>
  <c r="S560" i="1"/>
  <c r="G102" i="8" s="1"/>
  <c r="V560" i="1"/>
  <c r="J102" i="8" s="1"/>
  <c r="AK475" i="1"/>
  <c r="V392" i="1"/>
  <c r="S392" i="1"/>
  <c r="AK109" i="1"/>
  <c r="AL66" i="1"/>
  <c r="AK64" i="1"/>
  <c r="AK66" i="1" s="1"/>
  <c r="BJ107" i="2"/>
  <c r="BS107" i="2"/>
  <c r="BY107" i="2" s="1"/>
  <c r="BJ62" i="2"/>
  <c r="BS62" i="2"/>
  <c r="BY62" i="2" s="1"/>
  <c r="V446" i="1"/>
  <c r="V447" i="1" s="1"/>
  <c r="S446" i="1"/>
  <c r="AK631" i="1"/>
  <c r="AK118" i="1"/>
  <c r="AK124" i="1"/>
  <c r="BJ297" i="2"/>
  <c r="BS297" i="2"/>
  <c r="BY297" i="2" s="1"/>
  <c r="BS141" i="2"/>
  <c r="BY141" i="2" s="1"/>
  <c r="BJ141" i="2"/>
  <c r="BR44" i="2"/>
  <c r="BX44" i="2" s="1"/>
  <c r="BI44" i="2"/>
  <c r="X223" i="1"/>
  <c r="AE224" i="1"/>
  <c r="X247" i="1"/>
  <c r="AE248" i="1"/>
  <c r="AE341" i="1"/>
  <c r="X340" i="1"/>
  <c r="AE245" i="1"/>
  <c r="X244" i="1"/>
  <c r="V110" i="1"/>
  <c r="BJ339" i="2"/>
  <c r="BS339" i="2"/>
  <c r="BY339" i="2" s="1"/>
  <c r="V344" i="1"/>
  <c r="S344" i="1"/>
  <c r="S500" i="1"/>
  <c r="V500" i="1"/>
  <c r="X499" i="1"/>
  <c r="AE500" i="1"/>
  <c r="X511" i="1"/>
  <c r="AE512" i="1"/>
  <c r="V14" i="1"/>
  <c r="S14" i="1"/>
  <c r="AE527" i="1"/>
  <c r="X526" i="1"/>
  <c r="AK76" i="1"/>
  <c r="AL450" i="1"/>
  <c r="AK448" i="1"/>
  <c r="AK450" i="1" s="1"/>
  <c r="AK637" i="1"/>
  <c r="X631" i="1"/>
  <c r="AE632" i="1"/>
  <c r="AK295" i="1"/>
  <c r="S119" i="1"/>
  <c r="V119" i="1"/>
  <c r="AE71" i="1"/>
  <c r="X70" i="1"/>
  <c r="AE334" i="1"/>
  <c r="X336" i="1"/>
  <c r="AE336" i="1" s="1"/>
  <c r="X124" i="1"/>
  <c r="AE125" i="1"/>
  <c r="AE439" i="1"/>
  <c r="X441" i="1"/>
  <c r="AE441" i="1" s="1"/>
  <c r="BJ340" i="2"/>
  <c r="BS340" i="2"/>
  <c r="BY340" i="2" s="1"/>
  <c r="BJ188" i="2"/>
  <c r="BS188" i="2"/>
  <c r="BY188" i="2" s="1"/>
  <c r="BJ45" i="2"/>
  <c r="BS45" i="2"/>
  <c r="BY45" i="2" s="1"/>
  <c r="X601" i="1"/>
  <c r="L122" i="8" s="1"/>
  <c r="AE602" i="1"/>
  <c r="S123" i="8" s="1"/>
  <c r="X505" i="1"/>
  <c r="AE506" i="1"/>
  <c r="AK634" i="1"/>
  <c r="V377" i="1"/>
  <c r="S377" i="1"/>
  <c r="V281" i="1"/>
  <c r="V282" i="1" s="1"/>
  <c r="S281" i="1"/>
  <c r="V185" i="1"/>
  <c r="S185" i="1"/>
  <c r="X121" i="1"/>
  <c r="AE122" i="1"/>
  <c r="V410" i="1"/>
  <c r="S410" i="1"/>
  <c r="X589" i="1"/>
  <c r="AE590" i="1"/>
  <c r="AK499" i="1"/>
  <c r="V476" i="1"/>
  <c r="J66" i="8" s="1"/>
  <c r="X475" i="1"/>
  <c r="L65" i="8" s="1"/>
  <c r="AE476" i="1"/>
  <c r="S66" i="8" s="1"/>
  <c r="X487" i="1"/>
  <c r="AE488" i="1"/>
  <c r="X259" i="1"/>
  <c r="AE260" i="1"/>
  <c r="AE472" i="1"/>
  <c r="X474" i="1"/>
  <c r="AE474" i="1" s="1"/>
  <c r="BJ198" i="2"/>
  <c r="BS198" i="2"/>
  <c r="BY198" i="2" s="1"/>
  <c r="BJ168" i="2"/>
  <c r="BS168" i="2"/>
  <c r="BY168" i="2" s="1"/>
  <c r="BJ123" i="2"/>
  <c r="BS123" i="2"/>
  <c r="BY123" i="2" s="1"/>
  <c r="BJ70" i="2"/>
  <c r="BS70" i="2"/>
  <c r="BY70" i="2" s="1"/>
  <c r="BJ54" i="2"/>
  <c r="BS54" i="2"/>
  <c r="BY54" i="2" s="1"/>
  <c r="BJ40" i="2"/>
  <c r="BS40" i="2"/>
  <c r="BY40" i="2" s="1"/>
  <c r="BJ337" i="2"/>
  <c r="BS337" i="2"/>
  <c r="BY337" i="2" s="1"/>
  <c r="AE95" i="1"/>
  <c r="X94" i="1"/>
  <c r="BJ257" i="2"/>
  <c r="BS257" i="2"/>
  <c r="BY257" i="2" s="1"/>
  <c r="BS133" i="2"/>
  <c r="BY133" i="2" s="1"/>
  <c r="BJ133" i="2"/>
  <c r="BI36" i="2"/>
  <c r="BR36" i="2"/>
  <c r="BX36" i="2" s="1"/>
  <c r="X457" i="1"/>
  <c r="AE458" i="1"/>
  <c r="AK424" i="1"/>
  <c r="V635" i="1"/>
  <c r="V636" i="1" s="1"/>
  <c r="S635" i="1"/>
  <c r="AL81" i="1"/>
  <c r="AK79" i="1"/>
  <c r="AK81" i="1" s="1"/>
  <c r="BS261" i="2"/>
  <c r="BY261" i="2" s="1"/>
  <c r="BJ261" i="2"/>
  <c r="BJ187" i="2"/>
  <c r="BS187" i="2"/>
  <c r="BY187" i="2" s="1"/>
  <c r="X211" i="1"/>
  <c r="AE212" i="1"/>
  <c r="BJ333" i="2"/>
  <c r="BS333" i="2"/>
  <c r="BY333" i="2" s="1"/>
  <c r="BJ234" i="2"/>
  <c r="BS234" i="2"/>
  <c r="BY234" i="2" s="1"/>
  <c r="BJ58" i="2"/>
  <c r="BS58" i="2"/>
  <c r="BY58" i="2" s="1"/>
  <c r="BJ42" i="2"/>
  <c r="BS42" i="2"/>
  <c r="BY42" i="2" s="1"/>
  <c r="V317" i="1"/>
  <c r="S317" i="1"/>
  <c r="V221" i="1"/>
  <c r="V222" i="1" s="1"/>
  <c r="S221" i="1"/>
  <c r="AK106" i="1"/>
  <c r="AE83" i="1"/>
  <c r="X82" i="1"/>
  <c r="AE35" i="1"/>
  <c r="X34" i="1"/>
  <c r="X52" i="1"/>
  <c r="AE53" i="1"/>
  <c r="AL336" i="1"/>
  <c r="AK334" i="1"/>
  <c r="AK336" i="1" s="1"/>
  <c r="AA681" i="1"/>
  <c r="AD678" i="1"/>
  <c r="Z678" i="1"/>
  <c r="U678" i="1"/>
  <c r="Q678" i="1"/>
  <c r="AC675" i="1"/>
  <c r="Y675" i="1"/>
  <c r="T675" i="1"/>
  <c r="P675" i="1"/>
  <c r="AB672" i="1"/>
  <c r="X672" i="1"/>
  <c r="AA669" i="1"/>
  <c r="AD666" i="1"/>
  <c r="Z666" i="1"/>
  <c r="U666" i="1"/>
  <c r="Q666" i="1"/>
  <c r="AC663" i="1"/>
  <c r="Y663" i="1"/>
  <c r="T663" i="1"/>
  <c r="P663" i="1"/>
  <c r="AB660" i="1"/>
  <c r="X660" i="1"/>
  <c r="AA657" i="1"/>
  <c r="R657" i="1"/>
  <c r="AD654" i="1"/>
  <c r="Z654" i="1"/>
  <c r="U654" i="1"/>
  <c r="Q654" i="1"/>
  <c r="AC651" i="1"/>
  <c r="Y651" i="1"/>
  <c r="T651" i="1"/>
  <c r="P651" i="1"/>
  <c r="AB681" i="1"/>
  <c r="U681" i="1"/>
  <c r="P681" i="1"/>
  <c r="AA678" i="1"/>
  <c r="T678" i="1"/>
  <c r="Z675" i="1"/>
  <c r="AD672" i="1"/>
  <c r="Y672" i="1"/>
  <c r="AD669" i="1"/>
  <c r="Y669" i="1"/>
  <c r="AC666" i="1"/>
  <c r="X666" i="1"/>
  <c r="AB663" i="1"/>
  <c r="Q663" i="1"/>
  <c r="AA660" i="1"/>
  <c r="U660" i="1"/>
  <c r="P660" i="1"/>
  <c r="AB657" i="1"/>
  <c r="U657" i="1"/>
  <c r="P657" i="1"/>
  <c r="AA654" i="1"/>
  <c r="T654" i="1"/>
  <c r="Z651" i="1"/>
  <c r="AD681" i="1"/>
  <c r="Y681" i="1"/>
  <c r="AC678" i="1"/>
  <c r="X678" i="1"/>
  <c r="R678" i="1"/>
  <c r="AB675" i="1"/>
  <c r="Q675" i="1"/>
  <c r="AA672" i="1"/>
  <c r="U672" i="1"/>
  <c r="P672" i="1"/>
  <c r="AB669" i="1"/>
  <c r="U669" i="1"/>
  <c r="P669" i="1"/>
  <c r="AA666" i="1"/>
  <c r="T666" i="1"/>
  <c r="Z663" i="1"/>
  <c r="AD660" i="1"/>
  <c r="Y660" i="1"/>
  <c r="R660" i="1"/>
  <c r="AD657" i="1"/>
  <c r="Y657" i="1"/>
  <c r="AC654" i="1"/>
  <c r="X654" i="1"/>
  <c r="Z681" i="1"/>
  <c r="T681" i="1"/>
  <c r="Y678" i="1"/>
  <c r="AD675" i="1"/>
  <c r="X675" i="1"/>
  <c r="AC672" i="1"/>
  <c r="Q672" i="1"/>
  <c r="AC669" i="1"/>
  <c r="X669" i="1"/>
  <c r="Q669" i="1"/>
  <c r="AB666" i="1"/>
  <c r="P666" i="1"/>
  <c r="AA663" i="1"/>
  <c r="U663" i="1"/>
  <c r="Z660" i="1"/>
  <c r="T660" i="1"/>
  <c r="Z657" i="1"/>
  <c r="T657" i="1"/>
  <c r="T669" i="1"/>
  <c r="Y666" i="1"/>
  <c r="AD651" i="1"/>
  <c r="Q681" i="1"/>
  <c r="AB678" i="1"/>
  <c r="T672" i="1"/>
  <c r="Z669" i="1"/>
  <c r="AC660" i="1"/>
  <c r="Q657" i="1"/>
  <c r="Y654" i="1"/>
  <c r="X651" i="1"/>
  <c r="Q651" i="1"/>
  <c r="X681" i="1"/>
  <c r="U675" i="1"/>
  <c r="Z672" i="1"/>
  <c r="X663" i="1"/>
  <c r="X657" i="1"/>
  <c r="AB654" i="1"/>
  <c r="P654" i="1"/>
  <c r="AA651" i="1"/>
  <c r="AC681" i="1"/>
  <c r="P678" i="1"/>
  <c r="AA675" i="1"/>
  <c r="AD663" i="1"/>
  <c r="Q660" i="1"/>
  <c r="AC657" i="1"/>
  <c r="AB651" i="1"/>
  <c r="U651" i="1"/>
  <c r="BR227" i="2"/>
  <c r="BX227" i="2" s="1"/>
  <c r="BI227" i="2"/>
  <c r="BS146" i="2"/>
  <c r="BY146" i="2" s="1"/>
  <c r="BJ146" i="2"/>
  <c r="X379" i="1"/>
  <c r="AE380" i="1"/>
  <c r="V188" i="1"/>
  <c r="S188" i="1"/>
  <c r="AL312" i="1"/>
  <c r="AK310" i="1"/>
  <c r="AK312" i="1" s="1"/>
  <c r="BS89" i="2"/>
  <c r="BY89" i="2" s="1"/>
  <c r="BJ89" i="2"/>
  <c r="BS73" i="2"/>
  <c r="BY73" i="2" s="1"/>
  <c r="BJ73" i="2"/>
  <c r="AE329" i="1"/>
  <c r="X328" i="1"/>
  <c r="AE233" i="1"/>
  <c r="X232" i="1"/>
  <c r="X147" i="1"/>
  <c r="AE147" i="1" s="1"/>
  <c r="AE145" i="1"/>
  <c r="BJ295" i="2"/>
  <c r="BS295" i="2"/>
  <c r="BY295" i="2" s="1"/>
  <c r="BI72" i="2"/>
  <c r="BR72" i="2"/>
  <c r="BX72" i="2" s="1"/>
  <c r="BS76" i="2"/>
  <c r="BY76" i="2" s="1"/>
  <c r="BJ76" i="2"/>
  <c r="BR38" i="2"/>
  <c r="BX38" i="2" s="1"/>
  <c r="BI38" i="2"/>
  <c r="X517" i="1"/>
  <c r="AE518" i="1"/>
  <c r="AK271" i="1"/>
  <c r="X133" i="1"/>
  <c r="AE134" i="1"/>
  <c r="AK37" i="1"/>
  <c r="AE20" i="1"/>
  <c r="X19" i="1"/>
  <c r="BI196" i="2"/>
  <c r="BR196" i="2"/>
  <c r="BX196" i="2" s="1"/>
  <c r="BS140" i="2"/>
  <c r="BY140" i="2" s="1"/>
  <c r="BJ140" i="2"/>
  <c r="X529" i="1"/>
  <c r="AE530" i="1"/>
  <c r="S620" i="1"/>
  <c r="V620" i="1"/>
  <c r="X619" i="1"/>
  <c r="AE620" i="1"/>
  <c r="AL396" i="1"/>
  <c r="AK394" i="1"/>
  <c r="AK396" i="1" s="1"/>
  <c r="AL129" i="1"/>
  <c r="AK127" i="1"/>
  <c r="AK129" i="1" s="1"/>
  <c r="AL387" i="1"/>
  <c r="AK385" i="1"/>
  <c r="AK387" i="1" s="1"/>
  <c r="AL195" i="1"/>
  <c r="AK193" i="1"/>
  <c r="AK195" i="1" s="1"/>
  <c r="V368" i="1"/>
  <c r="S368" i="1"/>
  <c r="X271" i="1"/>
  <c r="L32" i="8" s="1"/>
  <c r="AE272" i="1"/>
  <c r="S33" i="8" s="1"/>
  <c r="AE604" i="1"/>
  <c r="S125" i="8" s="1"/>
  <c r="X606" i="1"/>
  <c r="AE575" i="1"/>
  <c r="S111" i="8" s="1"/>
  <c r="X574" i="1"/>
  <c r="L110" i="8" s="1"/>
  <c r="X100" i="1"/>
  <c r="AE101" i="1"/>
  <c r="BR203" i="2"/>
  <c r="BX203" i="2" s="1"/>
  <c r="BI203" i="2"/>
  <c r="BS150" i="2"/>
  <c r="BY150" i="2" s="1"/>
  <c r="BJ150" i="2"/>
  <c r="BJ41" i="2"/>
  <c r="BS41" i="2"/>
  <c r="BY41" i="2" s="1"/>
  <c r="X481" i="1"/>
  <c r="AE482" i="1"/>
  <c r="V98" i="1"/>
  <c r="V99" i="1" s="1"/>
  <c r="S98" i="1"/>
  <c r="AL420" i="1"/>
  <c r="AK418" i="1"/>
  <c r="AK420" i="1" s="1"/>
  <c r="X415" i="1"/>
  <c r="AE416" i="1"/>
  <c r="S92" i="1"/>
  <c r="V92" i="1"/>
  <c r="V93" i="1" s="1"/>
  <c r="BJ194" i="2"/>
  <c r="BS194" i="2"/>
  <c r="BY194" i="2" s="1"/>
  <c r="BI85" i="2"/>
  <c r="BR85" i="2"/>
  <c r="BX85" i="2" s="1"/>
  <c r="BI77" i="2"/>
  <c r="BR77" i="2"/>
  <c r="BX77" i="2" s="1"/>
  <c r="BJ61" i="2"/>
  <c r="BS61" i="2"/>
  <c r="BY61" i="2" s="1"/>
  <c r="BJ169" i="2"/>
  <c r="BS169" i="2"/>
  <c r="BY169" i="2" s="1"/>
  <c r="BI86" i="2"/>
  <c r="BR86" i="2"/>
  <c r="BX86" i="2" s="1"/>
  <c r="BI78" i="2"/>
  <c r="BR78" i="2"/>
  <c r="BX78" i="2" s="1"/>
  <c r="BJ71" i="2"/>
  <c r="BS71" i="2"/>
  <c r="BY71" i="2" s="1"/>
  <c r="BJ55" i="2"/>
  <c r="BS55" i="2"/>
  <c r="BY55" i="2" s="1"/>
  <c r="BJ44" i="2"/>
  <c r="BS44" i="2"/>
  <c r="BY44" i="2" s="1"/>
  <c r="AK427" i="1"/>
  <c r="AK429" i="1" s="1"/>
  <c r="AL429" i="1"/>
  <c r="V29" i="1"/>
  <c r="S29" i="1"/>
  <c r="X408" i="1"/>
  <c r="AE408" i="1" s="1"/>
  <c r="AE406" i="1"/>
  <c r="V425" i="1"/>
  <c r="BI327" i="2"/>
  <c r="BR327" i="2"/>
  <c r="BX327" i="2" s="1"/>
  <c r="BJ298" i="2"/>
  <c r="BS298" i="2"/>
  <c r="BY298" i="2" s="1"/>
  <c r="BS127" i="2"/>
  <c r="BY127" i="2" s="1"/>
  <c r="BJ127" i="2"/>
  <c r="BS88" i="2"/>
  <c r="BY88" i="2" s="1"/>
  <c r="BJ88" i="2"/>
  <c r="BJ35" i="2"/>
  <c r="BS35" i="2"/>
  <c r="BY35" i="2" s="1"/>
  <c r="X565" i="1"/>
  <c r="AE566" i="1"/>
  <c r="V470" i="1"/>
  <c r="V471" i="1" s="1"/>
  <c r="S470" i="1"/>
  <c r="S437" i="1"/>
  <c r="V437" i="1"/>
  <c r="V438" i="1" s="1"/>
  <c r="R646" i="1"/>
  <c r="P647" i="1"/>
  <c r="P648" i="1" s="1"/>
  <c r="V8" i="1"/>
  <c r="BJ325" i="2"/>
  <c r="BS325" i="2"/>
  <c r="BY325" i="2" s="1"/>
  <c r="BJ193" i="2"/>
  <c r="BS193" i="2"/>
  <c r="BY193" i="2" s="1"/>
  <c r="BS136" i="2"/>
  <c r="BY136" i="2" s="1"/>
  <c r="BJ136" i="2"/>
  <c r="S644" i="1"/>
  <c r="G141" i="8" s="1"/>
  <c r="V644" i="1"/>
  <c r="J141" i="8" s="1"/>
  <c r="X643" i="1"/>
  <c r="L140" i="8" s="1"/>
  <c r="AE644" i="1"/>
  <c r="S141" i="8" s="1"/>
  <c r="AL582" i="1"/>
  <c r="AK580" i="1"/>
  <c r="AK582" i="1" s="1"/>
  <c r="V50" i="1"/>
  <c r="V51" i="1" s="1"/>
  <c r="S50" i="1"/>
  <c r="BI84" i="2"/>
  <c r="BR84" i="2"/>
  <c r="BX84" i="2" s="1"/>
  <c r="BI76" i="2"/>
  <c r="BR76" i="2"/>
  <c r="BX76" i="2" s="1"/>
  <c r="BJ67" i="2"/>
  <c r="BS67" i="2"/>
  <c r="BY67" i="2" s="1"/>
  <c r="BJ51" i="2"/>
  <c r="BS51" i="2"/>
  <c r="BY51" i="2" s="1"/>
  <c r="R495" i="1"/>
  <c r="AL23" i="1"/>
  <c r="AK23" i="1" s="1"/>
  <c r="Q24" i="1"/>
  <c r="E7" i="8" s="1"/>
  <c r="AJ639" i="1"/>
  <c r="V15" i="1"/>
  <c r="AL527" i="1"/>
  <c r="AK527" i="1" s="1"/>
  <c r="AL248" i="1"/>
  <c r="AK248" i="1" s="1"/>
  <c r="AL560" i="1"/>
  <c r="AK560" i="1" s="1"/>
  <c r="AL523" i="1"/>
  <c r="AL452" i="1"/>
  <c r="AK452" i="1" s="1"/>
  <c r="S341" i="1"/>
  <c r="AL245" i="1"/>
  <c r="AL149" i="1"/>
  <c r="P111" i="1"/>
  <c r="AL110" i="1"/>
  <c r="AL14" i="1"/>
  <c r="AK14" i="1" s="1"/>
  <c r="R528" i="1"/>
  <c r="AL584" i="1"/>
  <c r="AK584" i="1" s="1"/>
  <c r="Q612" i="1"/>
  <c r="E133" i="8" s="1"/>
  <c r="R153" i="1"/>
  <c r="R681" i="1"/>
  <c r="R588" i="1"/>
  <c r="AL142" i="1"/>
  <c r="AL119" i="1"/>
  <c r="AK119" i="1" s="1"/>
  <c r="R48" i="1"/>
  <c r="R654" i="1"/>
  <c r="S554" i="1"/>
  <c r="G96" i="8" s="1"/>
  <c r="AL377" i="1"/>
  <c r="AK377" i="1" s="1"/>
  <c r="AL281" i="1"/>
  <c r="AK281" i="1" s="1"/>
  <c r="AL185" i="1"/>
  <c r="AK185" i="1" s="1"/>
  <c r="AL122" i="1"/>
  <c r="AK122" i="1" s="1"/>
  <c r="AJ591" i="1"/>
  <c r="AL590" i="1"/>
  <c r="AK590" i="1" s="1"/>
  <c r="AJ495" i="1"/>
  <c r="Q414" i="1"/>
  <c r="AL392" i="1"/>
  <c r="AK392" i="1" s="1"/>
  <c r="AJ345" i="1"/>
  <c r="AL296" i="1"/>
  <c r="AK296" i="1" s="1"/>
  <c r="AJ249" i="1"/>
  <c r="AL524" i="1"/>
  <c r="AK524" i="1" s="1"/>
  <c r="AL536" i="1"/>
  <c r="AK536" i="1" s="1"/>
  <c r="R390" i="1"/>
  <c r="R294" i="1"/>
  <c r="R198" i="1"/>
  <c r="AJ15" i="1"/>
  <c r="AJ126" i="1"/>
  <c r="AJ213" i="1"/>
  <c r="AL440" i="1"/>
  <c r="AK440" i="1" s="1"/>
  <c r="Q591" i="1"/>
  <c r="AL541" i="1"/>
  <c r="AL446" i="1"/>
  <c r="AK446" i="1" s="1"/>
  <c r="AL445" i="1"/>
  <c r="AL413" i="1"/>
  <c r="AL608" i="1"/>
  <c r="AK608" i="1" s="1"/>
  <c r="AL583" i="1"/>
  <c r="R201" i="1"/>
  <c r="R561" i="1"/>
  <c r="F103" i="8" s="1"/>
  <c r="AJ561" i="1"/>
  <c r="R501" i="1"/>
  <c r="AJ501" i="1"/>
  <c r="AJ453" i="1"/>
  <c r="AJ513" i="1"/>
  <c r="AL143" i="1"/>
  <c r="AK143" i="1" s="1"/>
  <c r="P120" i="1"/>
  <c r="AL70" i="1"/>
  <c r="R24" i="1"/>
  <c r="AL458" i="1"/>
  <c r="AK458" i="1" s="1"/>
  <c r="AL403" i="1"/>
  <c r="AJ165" i="1"/>
  <c r="AL320" i="1"/>
  <c r="AK320" i="1" s="1"/>
  <c r="AL317" i="1"/>
  <c r="AK317" i="1" s="1"/>
  <c r="AL221" i="1"/>
  <c r="AK221" i="1" s="1"/>
  <c r="R675" i="1"/>
  <c r="R132" i="1"/>
  <c r="V653" i="1"/>
  <c r="R465" i="1"/>
  <c r="AL284" i="1"/>
  <c r="AK284" i="1" s="1"/>
  <c r="AK375" i="1"/>
  <c r="AK327" i="1"/>
  <c r="AK279" i="1"/>
  <c r="AK231" i="1"/>
  <c r="AK183" i="1"/>
  <c r="AJ258" i="1"/>
  <c r="AL49" i="1"/>
  <c r="AL545" i="1"/>
  <c r="Q123" i="1"/>
  <c r="R27" i="1"/>
  <c r="AL518" i="1"/>
  <c r="AK518" i="1" s="1"/>
  <c r="AL517" i="1"/>
  <c r="AL630" i="1"/>
  <c r="AJ222" i="1"/>
  <c r="R36" i="1"/>
  <c r="AL464" i="1"/>
  <c r="AK464" i="1" s="1"/>
  <c r="Q435" i="1"/>
  <c r="AJ483" i="1"/>
  <c r="R381" i="1"/>
  <c r="AJ354" i="1"/>
  <c r="R81" i="1"/>
  <c r="AJ234" i="1"/>
  <c r="AJ225" i="1"/>
  <c r="AL176" i="1"/>
  <c r="AK176" i="1" s="1"/>
  <c r="R366" i="1"/>
  <c r="AJ87" i="1"/>
  <c r="R39" i="1"/>
  <c r="AL130" i="1"/>
  <c r="R108" i="1"/>
  <c r="R60" i="1"/>
  <c r="AL34" i="1"/>
  <c r="R576" i="1"/>
  <c r="F112" i="8" s="1"/>
  <c r="AJ54" i="1"/>
  <c r="AL56" i="1"/>
  <c r="AK56" i="1" s="1"/>
  <c r="S569" i="1"/>
  <c r="AJ381" i="1"/>
  <c r="AL315" i="1"/>
  <c r="AL219" i="1"/>
  <c r="AJ99" i="1"/>
  <c r="AJ417" i="1"/>
  <c r="R93" i="1"/>
  <c r="AJ93" i="1"/>
  <c r="R555" i="1"/>
  <c r="F97" i="8" s="1"/>
  <c r="AL211" i="1"/>
  <c r="AL437" i="1"/>
  <c r="AK437" i="1" s="1"/>
  <c r="AL319" i="1"/>
  <c r="R177" i="1"/>
  <c r="AK456" i="1"/>
  <c r="AJ366" i="1"/>
  <c r="AJ174" i="1"/>
  <c r="AJ60" i="1"/>
  <c r="R474" i="1"/>
  <c r="AL140" i="1"/>
  <c r="AK140" i="1" s="1"/>
  <c r="S140" i="1"/>
  <c r="AL463" i="1"/>
  <c r="AL529" i="1"/>
  <c r="AL379" i="1"/>
  <c r="R237" i="1"/>
  <c r="AJ306" i="1"/>
  <c r="AL50" i="1"/>
  <c r="AK50" i="1" s="1"/>
  <c r="R558" i="1"/>
  <c r="F100" i="8" s="1"/>
  <c r="AL33" i="1"/>
  <c r="X583" i="1"/>
  <c r="AE584" i="1"/>
  <c r="AE587" i="1"/>
  <c r="X586" i="1"/>
  <c r="V71" i="1"/>
  <c r="V72" i="1" s="1"/>
  <c r="BJ300" i="2"/>
  <c r="BS300" i="2"/>
  <c r="BY300" i="2" s="1"/>
  <c r="BJ186" i="2"/>
  <c r="BS186" i="2"/>
  <c r="BY186" i="2" s="1"/>
  <c r="BI73" i="2"/>
  <c r="BR73" i="2"/>
  <c r="BX73" i="2" s="1"/>
  <c r="BJ8" i="2"/>
  <c r="BS8" i="2"/>
  <c r="BY8" i="2" s="1"/>
  <c r="AK163" i="1"/>
  <c r="V296" i="1"/>
  <c r="S296" i="1"/>
  <c r="AK451" i="1"/>
  <c r="X535" i="1"/>
  <c r="AE536" i="1"/>
  <c r="AK526" i="1"/>
  <c r="X163" i="1"/>
  <c r="AE164" i="1"/>
  <c r="X493" i="1"/>
  <c r="AE494" i="1"/>
  <c r="X343" i="1"/>
  <c r="AE344" i="1"/>
  <c r="V152" i="1"/>
  <c r="V153" i="1" s="1"/>
  <c r="S152" i="1"/>
  <c r="S452" i="1"/>
  <c r="V452" i="1"/>
  <c r="V453" i="1" s="1"/>
  <c r="S512" i="1"/>
  <c r="V512" i="1"/>
  <c r="V513" i="1" s="1"/>
  <c r="AK388" i="1"/>
  <c r="AK292" i="1"/>
  <c r="AK196" i="1"/>
  <c r="X109" i="1"/>
  <c r="AE110" i="1"/>
  <c r="AK61" i="1"/>
  <c r="S527" i="1"/>
  <c r="V527" i="1"/>
  <c r="V528" i="1" s="1"/>
  <c r="BI326" i="2"/>
  <c r="BR326" i="2"/>
  <c r="BX326" i="2" s="1"/>
  <c r="V542" i="1"/>
  <c r="S542" i="1"/>
  <c r="S584" i="1"/>
  <c r="V584" i="1"/>
  <c r="AK46" i="1"/>
  <c r="AE23" i="1"/>
  <c r="X22" i="1"/>
  <c r="V125" i="1"/>
  <c r="V126" i="1" s="1"/>
  <c r="S125" i="1"/>
  <c r="BJ307" i="2"/>
  <c r="BS307" i="2"/>
  <c r="BY307" i="2" s="1"/>
  <c r="BI261" i="2"/>
  <c r="BR261" i="2"/>
  <c r="BX261" i="2" s="1"/>
  <c r="BR187" i="2"/>
  <c r="BX187" i="2" s="1"/>
  <c r="BI187" i="2"/>
  <c r="BJ32" i="2"/>
  <c r="BS32" i="2"/>
  <c r="BY32" i="2" s="1"/>
  <c r="AK601" i="1"/>
  <c r="X553" i="1"/>
  <c r="L95" i="8" s="1"/>
  <c r="AE554" i="1"/>
  <c r="S96" i="8" s="1"/>
  <c r="AK259" i="1"/>
  <c r="AE377" i="1"/>
  <c r="X376" i="1"/>
  <c r="AE281" i="1"/>
  <c r="X280" i="1"/>
  <c r="AE185" i="1"/>
  <c r="X184" i="1"/>
  <c r="AE410" i="1"/>
  <c r="X409" i="1"/>
  <c r="BI324" i="2"/>
  <c r="BR324" i="2"/>
  <c r="BX324" i="2" s="1"/>
  <c r="V200" i="1"/>
  <c r="V201" i="1" s="1"/>
  <c r="S200" i="1"/>
  <c r="S488" i="1"/>
  <c r="V488" i="1"/>
  <c r="V389" i="1"/>
  <c r="V390" i="1" s="1"/>
  <c r="S389" i="1"/>
  <c r="V293" i="1"/>
  <c r="V294" i="1" s="1"/>
  <c r="S293" i="1"/>
  <c r="V197" i="1"/>
  <c r="V198" i="1" s="1"/>
  <c r="S197" i="1"/>
  <c r="V62" i="1"/>
  <c r="V63" i="1" s="1"/>
  <c r="S62" i="1"/>
  <c r="AE550" i="1"/>
  <c r="X552" i="1"/>
  <c r="AE552" i="1" s="1"/>
  <c r="AE466" i="1"/>
  <c r="X468" i="1"/>
  <c r="AE468" i="1" s="1"/>
  <c r="AE238" i="1"/>
  <c r="X240" i="1"/>
  <c r="AE240" i="1" s="1"/>
  <c r="BI192" i="2"/>
  <c r="BR192" i="2"/>
  <c r="BX192" i="2" s="1"/>
  <c r="BS139" i="2"/>
  <c r="BY139" i="2" s="1"/>
  <c r="BJ139" i="2"/>
  <c r="BJ37" i="2"/>
  <c r="BS37" i="2"/>
  <c r="BY37" i="2" s="1"/>
  <c r="BI35" i="2"/>
  <c r="BR35" i="2"/>
  <c r="BX35" i="2" s="1"/>
  <c r="AK553" i="1"/>
  <c r="AK457" i="1"/>
  <c r="V356" i="1"/>
  <c r="V357" i="1" s="1"/>
  <c r="S356" i="1"/>
  <c r="V164" i="1"/>
  <c r="S164" i="1"/>
  <c r="X595" i="1"/>
  <c r="L119" i="8" s="1"/>
  <c r="AE596" i="1"/>
  <c r="S120" i="8" s="1"/>
  <c r="BJ304" i="2"/>
  <c r="BS304" i="2"/>
  <c r="BY304" i="2" s="1"/>
  <c r="BS86" i="2"/>
  <c r="BY86" i="2" s="1"/>
  <c r="BJ86" i="2"/>
  <c r="V614" i="1"/>
  <c r="V615" i="1" s="1"/>
  <c r="S614" i="1"/>
  <c r="BI340" i="2"/>
  <c r="BR340" i="2"/>
  <c r="BX340" i="2" s="1"/>
  <c r="X637" i="1"/>
  <c r="AE638" i="1"/>
  <c r="V413" i="1"/>
  <c r="V414" i="1" s="1"/>
  <c r="S413" i="1"/>
  <c r="S608" i="1"/>
  <c r="G129" i="8" s="1"/>
  <c r="V608" i="1"/>
  <c r="AE611" i="1"/>
  <c r="X610" i="1"/>
  <c r="AL432" i="1"/>
  <c r="AK430" i="1"/>
  <c r="AK432" i="1" s="1"/>
  <c r="V143" i="1"/>
  <c r="V144" i="1" s="1"/>
  <c r="S143" i="1"/>
  <c r="S95" i="1"/>
  <c r="V95" i="1"/>
  <c r="V96" i="1" s="1"/>
  <c r="AE47" i="1"/>
  <c r="X46" i="1"/>
  <c r="AK22" i="1"/>
  <c r="BJ24" i="2"/>
  <c r="BS24" i="2"/>
  <c r="BY24" i="2" s="1"/>
  <c r="X624" i="1"/>
  <c r="AE624" i="1" s="1"/>
  <c r="AE622" i="1"/>
  <c r="BJ303" i="2"/>
  <c r="BS303" i="2"/>
  <c r="BY303" i="2" s="1"/>
  <c r="BJ197" i="2"/>
  <c r="BS197" i="2"/>
  <c r="BY197" i="2" s="1"/>
  <c r="BJ28" i="2"/>
  <c r="BS28" i="2"/>
  <c r="BY28" i="2" s="1"/>
  <c r="AL522" i="1"/>
  <c r="AK520" i="1"/>
  <c r="AK522" i="1" s="1"/>
  <c r="S548" i="1"/>
  <c r="G93" i="8" s="1"/>
  <c r="V548" i="1"/>
  <c r="X547" i="1"/>
  <c r="L92" i="8" s="1"/>
  <c r="AE548" i="1"/>
  <c r="S93" i="8" s="1"/>
  <c r="V404" i="1"/>
  <c r="V405" i="1" s="1"/>
  <c r="S404" i="1"/>
  <c r="V308" i="1"/>
  <c r="V309" i="1" s="1"/>
  <c r="S308" i="1"/>
  <c r="AE490" i="1"/>
  <c r="X492" i="1"/>
  <c r="AE492" i="1" s="1"/>
  <c r="BS180" i="2"/>
  <c r="BY180" i="2" s="1"/>
  <c r="BJ180" i="2"/>
  <c r="BS129" i="2"/>
  <c r="BY129" i="2" s="1"/>
  <c r="BJ129" i="2"/>
  <c r="BS90" i="2"/>
  <c r="BY90" i="2" s="1"/>
  <c r="BJ90" i="2"/>
  <c r="BS74" i="2"/>
  <c r="BY74" i="2" s="1"/>
  <c r="BJ74" i="2"/>
  <c r="BJ27" i="2"/>
  <c r="BS27" i="2"/>
  <c r="BY27" i="2" s="1"/>
  <c r="AE628" i="1"/>
  <c r="X630" i="1"/>
  <c r="AE630" i="1" s="1"/>
  <c r="V224" i="1"/>
  <c r="V225" i="1" s="1"/>
  <c r="S224" i="1"/>
  <c r="AE317" i="1"/>
  <c r="X316" i="1"/>
  <c r="AE221" i="1"/>
  <c r="X220" i="1"/>
  <c r="X85" i="1"/>
  <c r="AE86" i="1"/>
  <c r="S131" i="1"/>
  <c r="V131" i="1"/>
  <c r="V132" i="1" s="1"/>
  <c r="AK574" i="1"/>
  <c r="V53" i="1"/>
  <c r="V54" i="1" s="1"/>
  <c r="S53" i="1"/>
  <c r="AL372" i="1"/>
  <c r="AK370" i="1"/>
  <c r="AK372" i="1" s="1"/>
  <c r="AE479" i="1"/>
  <c r="X478" i="1"/>
  <c r="X57" i="1"/>
  <c r="AE57" i="1" s="1"/>
  <c r="AE55" i="1"/>
  <c r="BI197" i="2"/>
  <c r="BR197" i="2"/>
  <c r="BX197" i="2" s="1"/>
  <c r="BS138" i="2"/>
  <c r="BY138" i="2" s="1"/>
  <c r="BJ138" i="2"/>
  <c r="X187" i="1"/>
  <c r="AE188" i="1"/>
  <c r="AK400" i="1"/>
  <c r="AK304" i="1"/>
  <c r="AK208" i="1"/>
  <c r="AL18" i="1"/>
  <c r="AK16" i="1"/>
  <c r="AK18" i="1" s="1"/>
  <c r="AE68" i="1"/>
  <c r="X67" i="1"/>
  <c r="BR91" i="2"/>
  <c r="BX91" i="2" s="1"/>
  <c r="BI91" i="2"/>
  <c r="BI83" i="2"/>
  <c r="BR83" i="2"/>
  <c r="BX83" i="2" s="1"/>
  <c r="BI75" i="2"/>
  <c r="BR75" i="2"/>
  <c r="BX75" i="2" s="1"/>
  <c r="BJ65" i="2"/>
  <c r="BS65" i="2"/>
  <c r="BY65" i="2" s="1"/>
  <c r="BJ49" i="2"/>
  <c r="BS49" i="2"/>
  <c r="BY49" i="2" s="1"/>
  <c r="X399" i="1"/>
  <c r="AE399" i="1" s="1"/>
  <c r="AE397" i="1"/>
  <c r="X375" i="1"/>
  <c r="AE375" i="1" s="1"/>
  <c r="AE373" i="1"/>
  <c r="X351" i="1"/>
  <c r="AE351" i="1" s="1"/>
  <c r="AE349" i="1"/>
  <c r="X327" i="1"/>
  <c r="AE327" i="1" s="1"/>
  <c r="AE325" i="1"/>
  <c r="X303" i="1"/>
  <c r="AE301" i="1"/>
  <c r="X279" i="1"/>
  <c r="AE279" i="1" s="1"/>
  <c r="AE277" i="1"/>
  <c r="S35" i="8" s="1"/>
  <c r="X255" i="1"/>
  <c r="AE255" i="1" s="1"/>
  <c r="AE253" i="1"/>
  <c r="X231" i="1"/>
  <c r="AE231" i="1" s="1"/>
  <c r="AE229" i="1"/>
  <c r="X207" i="1"/>
  <c r="AE207" i="1" s="1"/>
  <c r="AE205" i="1"/>
  <c r="X183" i="1"/>
  <c r="AE183" i="1" s="1"/>
  <c r="AE181" i="1"/>
  <c r="X159" i="1"/>
  <c r="AE159" i="1" s="1"/>
  <c r="AE157" i="1"/>
  <c r="AK409" i="1"/>
  <c r="AK10" i="1"/>
  <c r="BJ185" i="2"/>
  <c r="BS185" i="2"/>
  <c r="BY185" i="2" s="1"/>
  <c r="BS105" i="2"/>
  <c r="BY105" i="2" s="1"/>
  <c r="BJ105" i="2"/>
  <c r="BJ68" i="2"/>
  <c r="BS68" i="2"/>
  <c r="BY68" i="2" s="1"/>
  <c r="BJ52" i="2"/>
  <c r="BS52" i="2"/>
  <c r="BY52" i="2" s="1"/>
  <c r="V134" i="1"/>
  <c r="V135" i="1" s="1"/>
  <c r="AL252" i="1"/>
  <c r="AK250" i="1"/>
  <c r="AK252" i="1" s="1"/>
  <c r="AE116" i="1"/>
  <c r="X115" i="1"/>
  <c r="S20" i="1"/>
  <c r="V20" i="1"/>
  <c r="AK7" i="1"/>
  <c r="BS148" i="2"/>
  <c r="BY148" i="2" s="1"/>
  <c r="BJ148" i="2"/>
  <c r="BJ184" i="2"/>
  <c r="BS184" i="2"/>
  <c r="BY184" i="2" s="1"/>
  <c r="AK235" i="1"/>
  <c r="AL468" i="1"/>
  <c r="AK466" i="1"/>
  <c r="AK468" i="1" s="1"/>
  <c r="AL624" i="1"/>
  <c r="AK622" i="1"/>
  <c r="AK624" i="1" s="1"/>
  <c r="AL243" i="1"/>
  <c r="AK241" i="1"/>
  <c r="AK243" i="1" s="1"/>
  <c r="AL90" i="1"/>
  <c r="AK88" i="1"/>
  <c r="AK90" i="1" s="1"/>
  <c r="AL348" i="1"/>
  <c r="AK346" i="1"/>
  <c r="AK348" i="1" s="1"/>
  <c r="X367" i="1"/>
  <c r="AE368" i="1"/>
  <c r="V365" i="1"/>
  <c r="V366" i="1" s="1"/>
  <c r="V269" i="1"/>
  <c r="V270" i="1" s="1"/>
  <c r="V173" i="1"/>
  <c r="V174" i="1" s="1"/>
  <c r="S107" i="1"/>
  <c r="V107" i="1"/>
  <c r="S59" i="1"/>
  <c r="V59" i="1"/>
  <c r="V60" i="1" s="1"/>
  <c r="S575" i="1"/>
  <c r="G111" i="8" s="1"/>
  <c r="V575" i="1"/>
  <c r="V101" i="1"/>
  <c r="S101" i="1"/>
  <c r="AL276" i="1"/>
  <c r="AK274" i="1"/>
  <c r="AK276" i="1" s="1"/>
  <c r="BJ299" i="2"/>
  <c r="BS299" i="2"/>
  <c r="BY299" i="2" s="1"/>
  <c r="BS142" i="2"/>
  <c r="BY142" i="2" s="1"/>
  <c r="BJ142" i="2"/>
  <c r="V626" i="1"/>
  <c r="V627" i="1" s="1"/>
  <c r="S626" i="1"/>
  <c r="V578" i="1"/>
  <c r="S578" i="1"/>
  <c r="G114" i="8" s="1"/>
  <c r="AE640" i="1"/>
  <c r="S137" i="8" s="1"/>
  <c r="X642" i="1"/>
  <c r="V332" i="1"/>
  <c r="V333" i="1" s="1"/>
  <c r="S332" i="1"/>
  <c r="V236" i="1"/>
  <c r="V237" i="1" s="1"/>
  <c r="S236" i="1"/>
  <c r="V416" i="1"/>
  <c r="V417" i="1" s="1"/>
  <c r="AE44" i="1"/>
  <c r="X43" i="1"/>
  <c r="AL408" i="1"/>
  <c r="AK406" i="1"/>
  <c r="AK408" i="1" s="1"/>
  <c r="BI199" i="2"/>
  <c r="BR199" i="2"/>
  <c r="BX199" i="2" s="1"/>
  <c r="BS77" i="2"/>
  <c r="BY77" i="2" s="1"/>
  <c r="BJ77" i="2"/>
  <c r="BR40" i="2"/>
  <c r="BX40" i="2" s="1"/>
  <c r="BI40" i="2"/>
  <c r="AL168" i="1"/>
  <c r="AK166" i="1"/>
  <c r="AK168" i="1" s="1"/>
  <c r="BS87" i="2"/>
  <c r="BY87" i="2" s="1"/>
  <c r="BJ87" i="2"/>
  <c r="BJ285" i="2"/>
  <c r="BS285" i="2"/>
  <c r="BY285" i="2" s="1"/>
  <c r="BJ111" i="2"/>
  <c r="BS111" i="2"/>
  <c r="BY111" i="2" s="1"/>
  <c r="BJ64" i="2"/>
  <c r="BS64" i="2"/>
  <c r="BY64" i="2" s="1"/>
  <c r="BJ48" i="2"/>
  <c r="BS48" i="2"/>
  <c r="BY48" i="2" s="1"/>
  <c r="BR19" i="2"/>
  <c r="BX19" i="2" s="1"/>
  <c r="BI19" i="2"/>
  <c r="X436" i="1"/>
  <c r="AE437" i="1"/>
  <c r="V38" i="1"/>
  <c r="V39" i="1" s="1"/>
  <c r="S38" i="1"/>
  <c r="AL228" i="1"/>
  <c r="AK226" i="1"/>
  <c r="AK228" i="1" s="1"/>
  <c r="AL474" i="1"/>
  <c r="AK472" i="1"/>
  <c r="AK474" i="1" s="1"/>
  <c r="BR225" i="2"/>
  <c r="BX225" i="2" s="1"/>
  <c r="BI225" i="2"/>
  <c r="BS200" i="2"/>
  <c r="BY200" i="2" s="1"/>
  <c r="BJ200" i="2"/>
  <c r="BJ183" i="2"/>
  <c r="BS183" i="2"/>
  <c r="BY183" i="2" s="1"/>
  <c r="BS181" i="2"/>
  <c r="BY181" i="2" s="1"/>
  <c r="BJ181" i="2"/>
  <c r="BI191" i="2"/>
  <c r="BR191" i="2"/>
  <c r="BX191" i="2" s="1"/>
  <c r="BS83" i="2"/>
  <c r="BY83" i="2" s="1"/>
  <c r="BJ83" i="2"/>
  <c r="AL558" i="1"/>
  <c r="AK556" i="1"/>
  <c r="AK558" i="1" s="1"/>
  <c r="AL344" i="1"/>
  <c r="AK344" i="1" s="1"/>
  <c r="AL494" i="1"/>
  <c r="AK494" i="1" s="1"/>
  <c r="AL493" i="1"/>
  <c r="Q477" i="1"/>
  <c r="E67" i="8" s="1"/>
  <c r="R246" i="1"/>
  <c r="R111" i="1"/>
  <c r="AJ144" i="1"/>
  <c r="R633" i="1"/>
  <c r="AL391" i="1"/>
  <c r="V477" i="1"/>
  <c r="J67" i="8" s="1"/>
  <c r="R537" i="1"/>
  <c r="R489" i="1"/>
  <c r="AJ342" i="1"/>
  <c r="R663" i="1"/>
  <c r="R30" i="1"/>
  <c r="AL602" i="1"/>
  <c r="AK602" i="1" s="1"/>
  <c r="AL506" i="1"/>
  <c r="AK506" i="1" s="1"/>
  <c r="AL422" i="1"/>
  <c r="AK422" i="1" s="1"/>
  <c r="V378" i="1"/>
  <c r="V186" i="1"/>
  <c r="R75" i="1"/>
  <c r="R414" i="1"/>
  <c r="Q561" i="1"/>
  <c r="E103" i="8" s="1"/>
  <c r="R477" i="1"/>
  <c r="F67" i="8" s="1"/>
  <c r="Q453" i="1"/>
  <c r="AL389" i="1"/>
  <c r="AK389" i="1" s="1"/>
  <c r="AL293" i="1"/>
  <c r="AK293" i="1" s="1"/>
  <c r="Q246" i="1"/>
  <c r="AL197" i="1"/>
  <c r="AK197" i="1" s="1"/>
  <c r="Q150" i="1"/>
  <c r="E16" i="8" s="1"/>
  <c r="Q111" i="1"/>
  <c r="AL62" i="1"/>
  <c r="AK62" i="1" s="1"/>
  <c r="AL77" i="1"/>
  <c r="AK77" i="1" s="1"/>
  <c r="AL28" i="1"/>
  <c r="AL260" i="1"/>
  <c r="AK260" i="1" s="1"/>
  <c r="AJ378" i="1"/>
  <c r="AJ186" i="1"/>
  <c r="R615" i="1"/>
  <c r="AL638" i="1"/>
  <c r="AK638" i="1" s="1"/>
  <c r="AL589" i="1"/>
  <c r="P543" i="1"/>
  <c r="D91" i="8" s="1"/>
  <c r="P447" i="1"/>
  <c r="Q633" i="1"/>
  <c r="E136" i="8" s="1"/>
  <c r="P393" i="1"/>
  <c r="R297" i="1"/>
  <c r="AJ390" i="1"/>
  <c r="AJ198" i="1"/>
  <c r="R120" i="1"/>
  <c r="AJ120" i="1"/>
  <c r="AL95" i="1"/>
  <c r="AK95" i="1" s="1"/>
  <c r="Q507" i="1"/>
  <c r="R549" i="1"/>
  <c r="F94" i="8" s="1"/>
  <c r="R357" i="1"/>
  <c r="AL212" i="1"/>
  <c r="AK212" i="1" s="1"/>
  <c r="V318" i="1"/>
  <c r="R87" i="1"/>
  <c r="AL131" i="1"/>
  <c r="AK131" i="1" s="1"/>
  <c r="R480" i="1"/>
  <c r="F70" i="8" s="1"/>
  <c r="R653" i="1"/>
  <c r="R665" i="1"/>
  <c r="R668" i="1"/>
  <c r="AL380" i="1"/>
  <c r="AK380" i="1" s="1"/>
  <c r="AL399" i="1"/>
  <c r="AL351" i="1"/>
  <c r="AL303" i="1"/>
  <c r="AL255" i="1"/>
  <c r="AL207" i="1"/>
  <c r="AL159" i="1"/>
  <c r="R354" i="1"/>
  <c r="R258" i="1"/>
  <c r="R162" i="1"/>
  <c r="F19" i="8" s="1"/>
  <c r="AL192" i="1"/>
  <c r="AL569" i="1"/>
  <c r="AJ123" i="1"/>
  <c r="AK630" i="1"/>
  <c r="R225" i="1"/>
  <c r="AJ84" i="1"/>
  <c r="R54" i="1"/>
  <c r="R21" i="1"/>
  <c r="AL20" i="1"/>
  <c r="AK20" i="1" s="1"/>
  <c r="AL530" i="1"/>
  <c r="AK530" i="1" s="1"/>
  <c r="AL599" i="1"/>
  <c r="S641" i="1"/>
  <c r="G138" i="8" s="1"/>
  <c r="P189" i="1"/>
  <c r="D25" i="8" s="1"/>
  <c r="AL415" i="1"/>
  <c r="R441" i="1"/>
  <c r="R423" i="1"/>
  <c r="V411" i="1"/>
  <c r="AL436" i="1"/>
  <c r="AJ321" i="1"/>
  <c r="AL272" i="1"/>
  <c r="AK272" i="1" s="1"/>
  <c r="AL606" i="1"/>
  <c r="AL365" i="1"/>
  <c r="AK365" i="1" s="1"/>
  <c r="Q318" i="1"/>
  <c r="E46" i="8" s="1"/>
  <c r="Q222" i="1"/>
  <c r="AL173" i="1"/>
  <c r="AK173" i="1" s="1"/>
  <c r="AL503" i="1"/>
  <c r="AK503" i="1" s="1"/>
  <c r="Q132" i="1"/>
  <c r="AL107" i="1"/>
  <c r="AK107" i="1" s="1"/>
  <c r="AL59" i="1"/>
  <c r="AK59" i="1" s="1"/>
  <c r="AL288" i="1"/>
  <c r="AL482" i="1"/>
  <c r="AK482" i="1" s="1"/>
  <c r="R645" i="1"/>
  <c r="F142" i="8" s="1"/>
  <c r="AK315" i="1"/>
  <c r="AK219" i="1"/>
  <c r="R402" i="1"/>
  <c r="AL352" i="1"/>
  <c r="R306" i="1"/>
  <c r="AL256" i="1"/>
  <c r="R210" i="1"/>
  <c r="AL160" i="1"/>
  <c r="P99" i="1"/>
  <c r="AL98" i="1"/>
  <c r="AL492" i="1"/>
  <c r="AL92" i="1"/>
  <c r="AK92" i="1" s="1"/>
  <c r="R672" i="1"/>
  <c r="R459" i="1"/>
  <c r="AL425" i="1"/>
  <c r="AK425" i="1" s="1"/>
  <c r="V426" i="1"/>
  <c r="R165" i="1"/>
  <c r="R12" i="1"/>
  <c r="P369" i="1"/>
  <c r="R273" i="1"/>
  <c r="F34" i="8" s="1"/>
  <c r="AL38" i="1"/>
  <c r="AK38" i="1" s="1"/>
  <c r="AJ504" i="1"/>
  <c r="AJ576" i="1"/>
  <c r="P102" i="1"/>
  <c r="AL19" i="1"/>
  <c r="R57" i="1"/>
  <c r="AJ627" i="1"/>
  <c r="AJ531" i="1"/>
  <c r="R333" i="1"/>
  <c r="AK33" i="1"/>
  <c r="X151" i="1"/>
  <c r="AE152" i="1"/>
  <c r="X559" i="1"/>
  <c r="L101" i="8" s="1"/>
  <c r="AE560" i="1"/>
  <c r="S102" i="8" s="1"/>
  <c r="V245" i="1"/>
  <c r="V246" i="1" s="1"/>
  <c r="S245" i="1"/>
  <c r="V149" i="1"/>
  <c r="V150" i="1" s="1"/>
  <c r="S149" i="1"/>
  <c r="X13" i="1"/>
  <c r="AE14" i="1"/>
  <c r="X541" i="1"/>
  <c r="L89" i="8" s="1"/>
  <c r="AE542" i="1"/>
  <c r="S90" i="8" s="1"/>
  <c r="AE119" i="1"/>
  <c r="X118" i="1"/>
  <c r="S23" i="1"/>
  <c r="V23" i="1"/>
  <c r="V24" i="1" s="1"/>
  <c r="AK355" i="1"/>
  <c r="V422" i="1"/>
  <c r="V423" i="1" s="1"/>
  <c r="S422" i="1"/>
  <c r="V590" i="1"/>
  <c r="V591" i="1" s="1"/>
  <c r="S590" i="1"/>
  <c r="AK559" i="1"/>
  <c r="S524" i="1"/>
  <c r="V524" i="1"/>
  <c r="AE389" i="1"/>
  <c r="X388" i="1"/>
  <c r="AE293" i="1"/>
  <c r="X292" i="1"/>
  <c r="AE197" i="1"/>
  <c r="X196" i="1"/>
  <c r="X76" i="1"/>
  <c r="AE77" i="1"/>
  <c r="BJ39" i="2"/>
  <c r="BS39" i="2"/>
  <c r="BY39" i="2" s="1"/>
  <c r="BJ10" i="2"/>
  <c r="BS10" i="2"/>
  <c r="BY10" i="2" s="1"/>
  <c r="V458" i="1"/>
  <c r="V459" i="1" s="1"/>
  <c r="S458" i="1"/>
  <c r="AE635" i="1"/>
  <c r="X634" i="1"/>
  <c r="X403" i="1"/>
  <c r="AE404" i="1"/>
  <c r="AK613" i="1"/>
  <c r="S479" i="1"/>
  <c r="V479" i="1"/>
  <c r="AL42" i="1"/>
  <c r="AK40" i="1"/>
  <c r="AK42" i="1" s="1"/>
  <c r="BJ160" i="2"/>
  <c r="BS160" i="2"/>
  <c r="BY160" i="2" s="1"/>
  <c r="BJ192" i="2"/>
  <c r="BS192" i="2"/>
  <c r="BY192" i="2" s="1"/>
  <c r="V284" i="1"/>
  <c r="V285" i="1" s="1"/>
  <c r="S284" i="1"/>
  <c r="V353" i="1"/>
  <c r="V678" i="1" s="1"/>
  <c r="S353" i="1"/>
  <c r="S678" i="1" s="1"/>
  <c r="V257" i="1"/>
  <c r="V258" i="1" s="1"/>
  <c r="S257" i="1"/>
  <c r="V161" i="1"/>
  <c r="S161" i="1"/>
  <c r="G18" i="8" s="1"/>
  <c r="AK97" i="1"/>
  <c r="S68" i="1"/>
  <c r="V68" i="1"/>
  <c r="V69" i="1" s="1"/>
  <c r="X564" i="1"/>
  <c r="AE562" i="1"/>
  <c r="S104" i="8" s="1"/>
  <c r="X81" i="1"/>
  <c r="AE81" i="1" s="1"/>
  <c r="AE79" i="1"/>
  <c r="BS179" i="2"/>
  <c r="BY179" i="2" s="1"/>
  <c r="BJ179" i="2"/>
  <c r="BS81" i="2"/>
  <c r="BY81" i="2" s="1"/>
  <c r="BJ81" i="2"/>
  <c r="AK439" i="1"/>
  <c r="AL516" i="1"/>
  <c r="AK514" i="1"/>
  <c r="AK516" i="1" s="1"/>
  <c r="BJ199" i="2"/>
  <c r="BS199" i="2"/>
  <c r="BY199" i="2" s="1"/>
  <c r="BS84" i="2"/>
  <c r="BY84" i="2" s="1"/>
  <c r="BJ84" i="2"/>
  <c r="BJ31" i="2"/>
  <c r="BS31" i="2"/>
  <c r="BY31" i="2" s="1"/>
  <c r="V518" i="1"/>
  <c r="V519" i="1" s="1"/>
  <c r="S518" i="1"/>
  <c r="V116" i="1"/>
  <c r="V117" i="1" s="1"/>
  <c r="X463" i="1"/>
  <c r="AE464" i="1"/>
  <c r="BI201" i="2"/>
  <c r="BR201" i="2"/>
  <c r="BX201" i="2" s="1"/>
  <c r="BS132" i="2"/>
  <c r="BY132" i="2" s="1"/>
  <c r="BJ132" i="2"/>
  <c r="AK331" i="1"/>
  <c r="AL291" i="1"/>
  <c r="AK289" i="1"/>
  <c r="AK291" i="1" s="1"/>
  <c r="X73" i="1"/>
  <c r="AE74" i="1"/>
  <c r="X25" i="1"/>
  <c r="AE26" i="1"/>
  <c r="V176" i="1"/>
  <c r="V177" i="1" s="1"/>
  <c r="S176" i="1"/>
  <c r="AE365" i="1"/>
  <c r="X364" i="1"/>
  <c r="AE269" i="1"/>
  <c r="S30" i="8" s="1"/>
  <c r="X268" i="1"/>
  <c r="L29" i="8" s="1"/>
  <c r="AE173" i="1"/>
  <c r="X172" i="1"/>
  <c r="AE503" i="1"/>
  <c r="X502" i="1"/>
  <c r="AE107" i="1"/>
  <c r="X106" i="1"/>
  <c r="AE59" i="1"/>
  <c r="X58" i="1"/>
  <c r="AK478" i="1"/>
  <c r="BJ182" i="2"/>
  <c r="BS182" i="2"/>
  <c r="BY182" i="2" s="1"/>
  <c r="X625" i="1"/>
  <c r="AE626" i="1"/>
  <c r="X577" i="1"/>
  <c r="L113" i="8" s="1"/>
  <c r="AE578" i="1"/>
  <c r="S114" i="8" s="1"/>
  <c r="AE544" i="1"/>
  <c r="X546" i="1"/>
  <c r="AE546" i="1" s="1"/>
  <c r="X331" i="1"/>
  <c r="AE332" i="1"/>
  <c r="X235" i="1"/>
  <c r="AE236" i="1"/>
  <c r="V401" i="1"/>
  <c r="V402" i="1" s="1"/>
  <c r="S401" i="1"/>
  <c r="V305" i="1"/>
  <c r="V306" i="1" s="1"/>
  <c r="S305" i="1"/>
  <c r="V209" i="1"/>
  <c r="V210" i="1" s="1"/>
  <c r="S209" i="1"/>
  <c r="S572" i="1"/>
  <c r="V572" i="1"/>
  <c r="V573" i="1" s="1"/>
  <c r="X571" i="1"/>
  <c r="AE572" i="1"/>
  <c r="X105" i="1"/>
  <c r="AE105" i="1" s="1"/>
  <c r="AE103" i="1"/>
  <c r="V44" i="1"/>
  <c r="V45" i="1" s="1"/>
  <c r="BJ175" i="2"/>
  <c r="BS175" i="2"/>
  <c r="BY175" i="2" s="1"/>
  <c r="BI89" i="2"/>
  <c r="BR89" i="2"/>
  <c r="BX89" i="2" s="1"/>
  <c r="BI81" i="2"/>
  <c r="BR81" i="2"/>
  <c r="BX81" i="2" s="1"/>
  <c r="BJ69" i="2"/>
  <c r="BS69" i="2"/>
  <c r="BY69" i="2" s="1"/>
  <c r="BJ53" i="2"/>
  <c r="BS53" i="2"/>
  <c r="BY53" i="2" s="1"/>
  <c r="BI90" i="2"/>
  <c r="BR90" i="2"/>
  <c r="BX90" i="2" s="1"/>
  <c r="BI82" i="2"/>
  <c r="BR82" i="2"/>
  <c r="BX82" i="2" s="1"/>
  <c r="BI74" i="2"/>
  <c r="BR74" i="2"/>
  <c r="BX74" i="2" s="1"/>
  <c r="BJ63" i="2"/>
  <c r="BS63" i="2"/>
  <c r="BY63" i="2" s="1"/>
  <c r="BJ47" i="2"/>
  <c r="BS47" i="2"/>
  <c r="BY47" i="2" s="1"/>
  <c r="AL564" i="1"/>
  <c r="AK562" i="1"/>
  <c r="AK564" i="1" s="1"/>
  <c r="X424" i="1"/>
  <c r="AE425" i="1"/>
  <c r="AE556" i="1"/>
  <c r="S98" i="8" s="1"/>
  <c r="X558" i="1"/>
  <c r="S11" i="1"/>
  <c r="V11" i="1"/>
  <c r="V12" i="1" s="1"/>
  <c r="BJ308" i="2"/>
  <c r="BS308" i="2"/>
  <c r="BY308" i="2" s="1"/>
  <c r="BI200" i="2"/>
  <c r="BR200" i="2"/>
  <c r="BX200" i="2" s="1"/>
  <c r="BS178" i="2"/>
  <c r="BY178" i="2" s="1"/>
  <c r="BJ178" i="2"/>
  <c r="BI195" i="2"/>
  <c r="BR195" i="2"/>
  <c r="BX195" i="2" s="1"/>
  <c r="BS80" i="2"/>
  <c r="BY80" i="2" s="1"/>
  <c r="BJ80" i="2"/>
  <c r="V566" i="1"/>
  <c r="X469" i="1"/>
  <c r="AE470" i="1"/>
  <c r="AE442" i="1"/>
  <c r="X444" i="1"/>
  <c r="AE444" i="1" s="1"/>
  <c r="AK133" i="1"/>
  <c r="AE140" i="1"/>
  <c r="X139" i="1"/>
  <c r="Q647" i="1"/>
  <c r="Q648" i="1" s="1"/>
  <c r="X647" i="1"/>
  <c r="AE647" i="1" s="1"/>
  <c r="AE8" i="1"/>
  <c r="X7" i="1"/>
  <c r="AE434" i="1"/>
  <c r="X433" i="1"/>
  <c r="AK55" i="1"/>
  <c r="BJ173" i="2"/>
  <c r="BS173" i="2"/>
  <c r="BY173" i="2" s="1"/>
  <c r="BI88" i="2"/>
  <c r="BR88" i="2"/>
  <c r="BX88" i="2" s="1"/>
  <c r="BI80" i="2"/>
  <c r="BR80" i="2"/>
  <c r="BX80" i="2" s="1"/>
  <c r="BJ59" i="2"/>
  <c r="BS59" i="2"/>
  <c r="BY59" i="2" s="1"/>
  <c r="V111" i="1"/>
  <c r="AL587" i="1"/>
  <c r="AK587" i="1" s="1"/>
  <c r="AL488" i="1"/>
  <c r="AK488" i="1" s="1"/>
  <c r="R84" i="1"/>
  <c r="AL479" i="1"/>
  <c r="AK479" i="1" s="1"/>
  <c r="R659" i="1"/>
  <c r="R671" i="1"/>
  <c r="V659" i="1"/>
  <c r="R680" i="1"/>
  <c r="AL188" i="1"/>
  <c r="AK188" i="1" s="1"/>
  <c r="AK399" i="1"/>
  <c r="AK351" i="1"/>
  <c r="AK303" i="1"/>
  <c r="AK255" i="1"/>
  <c r="AK207" i="1"/>
  <c r="AK159" i="1"/>
  <c r="AL353" i="1"/>
  <c r="AK353" i="1" s="1"/>
  <c r="AL257" i="1"/>
  <c r="AK257" i="1" s="1"/>
  <c r="AL161" i="1"/>
  <c r="AK161" i="1" s="1"/>
  <c r="R573" i="1"/>
  <c r="AK192" i="1"/>
  <c r="R330" i="1"/>
  <c r="R234" i="1"/>
  <c r="AL620" i="1"/>
  <c r="AK620" i="1" s="1"/>
  <c r="P285" i="1"/>
  <c r="D40" i="8" s="1"/>
  <c r="R189" i="1"/>
  <c r="AJ330" i="1"/>
  <c r="P411" i="1"/>
  <c r="AL368" i="1"/>
  <c r="AK368" i="1" s="1"/>
  <c r="R504" i="1"/>
  <c r="V108" i="1"/>
  <c r="AK288" i="1"/>
  <c r="R435" i="1"/>
  <c r="AL363" i="1"/>
  <c r="AL267" i="1"/>
  <c r="AL171" i="1"/>
  <c r="AL401" i="1"/>
  <c r="AK401" i="1" s="1"/>
  <c r="Q354" i="1"/>
  <c r="AL305" i="1"/>
  <c r="AK305" i="1" s="1"/>
  <c r="Q258" i="1"/>
  <c r="AL209" i="1"/>
  <c r="AK209" i="1" s="1"/>
  <c r="Q162" i="1"/>
  <c r="E19" i="8" s="1"/>
  <c r="R99" i="1"/>
  <c r="AK492" i="1"/>
  <c r="R45" i="1"/>
  <c r="AL29" i="1"/>
  <c r="AK29" i="1" s="1"/>
  <c r="R261" i="1"/>
  <c r="AL11" i="1"/>
  <c r="AK11" i="1" s="1"/>
  <c r="AL470" i="1"/>
  <c r="AK470" i="1" s="1"/>
  <c r="R369" i="1"/>
  <c r="AJ132" i="1"/>
  <c r="AJ36" i="1"/>
  <c r="R102" i="1"/>
  <c r="AL115" i="1"/>
  <c r="AL434" i="1"/>
  <c r="AK434" i="1" s="1"/>
  <c r="AL644" i="1"/>
  <c r="AK644" i="1" s="1"/>
  <c r="AL619" i="1"/>
  <c r="AL187" i="1"/>
  <c r="AL105" i="1"/>
  <c r="V248" i="1"/>
  <c r="V249" i="1" s="1"/>
  <c r="S248" i="1"/>
  <c r="X451" i="1"/>
  <c r="AE452" i="1"/>
  <c r="AK487" i="1"/>
  <c r="V341" i="1"/>
  <c r="AE422" i="1"/>
  <c r="X421" i="1"/>
  <c r="X199" i="1"/>
  <c r="AE200" i="1"/>
  <c r="X523" i="1"/>
  <c r="AE524" i="1"/>
  <c r="X355" i="1"/>
  <c r="AE356" i="1"/>
  <c r="X607" i="1"/>
  <c r="L128" i="8" s="1"/>
  <c r="AE608" i="1"/>
  <c r="S129" i="8" s="1"/>
  <c r="AK151" i="1"/>
  <c r="BJ196" i="2"/>
  <c r="BS196" i="2"/>
  <c r="BY196" i="2" s="1"/>
  <c r="BJ46" i="2"/>
  <c r="BS46" i="2"/>
  <c r="BY46" i="2" s="1"/>
  <c r="BJ6" i="2"/>
  <c r="BS6" i="2"/>
  <c r="BY6" i="2" s="1"/>
  <c r="X307" i="1"/>
  <c r="AE308" i="1"/>
  <c r="BJ172" i="2"/>
  <c r="BS172" i="2"/>
  <c r="BY172" i="2" s="1"/>
  <c r="BJ115" i="2"/>
  <c r="BS115" i="2"/>
  <c r="BY115" i="2" s="1"/>
  <c r="BJ66" i="2"/>
  <c r="BS66" i="2"/>
  <c r="BY66" i="2" s="1"/>
  <c r="BJ50" i="2"/>
  <c r="BS50" i="2"/>
  <c r="BY50" i="2" s="1"/>
  <c r="V320" i="1"/>
  <c r="S320" i="1"/>
  <c r="G48" i="8" s="1"/>
  <c r="AE131" i="1"/>
  <c r="X130" i="1"/>
  <c r="AK58" i="1"/>
  <c r="V494" i="1"/>
  <c r="V495" i="1" s="1"/>
  <c r="S494" i="1"/>
  <c r="AE149" i="1"/>
  <c r="X148" i="1"/>
  <c r="S632" i="1"/>
  <c r="V632" i="1"/>
  <c r="V633" i="1" s="1"/>
  <c r="AK199" i="1"/>
  <c r="V587" i="1"/>
  <c r="V588" i="1" s="1"/>
  <c r="S587" i="1"/>
  <c r="AL384" i="1"/>
  <c r="AK382" i="1"/>
  <c r="AK384" i="1" s="1"/>
  <c r="AL138" i="1"/>
  <c r="AK136" i="1"/>
  <c r="AK138" i="1" s="1"/>
  <c r="BJ326" i="2"/>
  <c r="BS326" i="2"/>
  <c r="BY326" i="2" s="1"/>
  <c r="BS137" i="2"/>
  <c r="BY137" i="2" s="1"/>
  <c r="BJ137" i="2"/>
  <c r="BR43" i="2"/>
  <c r="BX43" i="2" s="1"/>
  <c r="BI43" i="2"/>
  <c r="V602" i="1"/>
  <c r="V603" i="1" s="1"/>
  <c r="S602" i="1"/>
  <c r="G123" i="8" s="1"/>
  <c r="V554" i="1"/>
  <c r="V506" i="1"/>
  <c r="V507" i="1" s="1"/>
  <c r="S506" i="1"/>
  <c r="AE580" i="1"/>
  <c r="X582" i="1"/>
  <c r="AE582" i="1" s="1"/>
  <c r="AK328" i="1"/>
  <c r="AK232" i="1"/>
  <c r="V122" i="1"/>
  <c r="V123" i="1" s="1"/>
  <c r="S122" i="1"/>
  <c r="AK412" i="1"/>
  <c r="X391" i="1"/>
  <c r="AE392" i="1"/>
  <c r="X295" i="1"/>
  <c r="AE296" i="1"/>
  <c r="S536" i="1"/>
  <c r="V536" i="1"/>
  <c r="V537" i="1" s="1"/>
  <c r="X61" i="1"/>
  <c r="AE62" i="1"/>
  <c r="AE382" i="1"/>
  <c r="X384" i="1"/>
  <c r="AE384" i="1" s="1"/>
  <c r="AE286" i="1"/>
  <c r="X288" i="1"/>
  <c r="AE190" i="1"/>
  <c r="X192" i="1"/>
  <c r="AE192" i="1" s="1"/>
  <c r="V77" i="1"/>
  <c r="V78" i="1" s="1"/>
  <c r="S77" i="1"/>
  <c r="BR299" i="2"/>
  <c r="BX299" i="2" s="1"/>
  <c r="BI299" i="2"/>
  <c r="BI193" i="2"/>
  <c r="BR193" i="2"/>
  <c r="BX193" i="2" s="1"/>
  <c r="BS131" i="2"/>
  <c r="BY131" i="2" s="1"/>
  <c r="BJ131" i="2"/>
  <c r="AK547" i="1"/>
  <c r="V260" i="1"/>
  <c r="V261" i="1" s="1"/>
  <c r="S260" i="1"/>
  <c r="S596" i="1"/>
  <c r="G120" i="8" s="1"/>
  <c r="V596" i="1"/>
  <c r="AK25" i="1"/>
  <c r="BI325" i="2"/>
  <c r="BR325" i="2"/>
  <c r="BX325" i="2" s="1"/>
  <c r="BR260" i="2"/>
  <c r="BX260" i="2" s="1"/>
  <c r="BI260" i="2"/>
  <c r="BS176" i="2"/>
  <c r="BY176" i="2" s="1"/>
  <c r="BJ176" i="2"/>
  <c r="BJ191" i="2"/>
  <c r="BS191" i="2"/>
  <c r="BY191" i="2" s="1"/>
  <c r="BS78" i="2"/>
  <c r="BY78" i="2" s="1"/>
  <c r="BJ78" i="2"/>
  <c r="BI34" i="2"/>
  <c r="BR34" i="2"/>
  <c r="BX34" i="2" s="1"/>
  <c r="X613" i="1"/>
  <c r="AE614" i="1"/>
  <c r="V638" i="1"/>
  <c r="V639" i="1" s="1"/>
  <c r="S638" i="1"/>
  <c r="X445" i="1"/>
  <c r="AE446" i="1"/>
  <c r="X412" i="1"/>
  <c r="AE413" i="1"/>
  <c r="V611" i="1"/>
  <c r="S611" i="1"/>
  <c r="X456" i="1"/>
  <c r="AE456" i="1" s="1"/>
  <c r="AE454" i="1"/>
  <c r="AE538" i="1"/>
  <c r="X540" i="1"/>
  <c r="AE540" i="1" s="1"/>
  <c r="X142" i="1"/>
  <c r="AE143" i="1"/>
  <c r="S47" i="1"/>
  <c r="V47" i="1"/>
  <c r="V48" i="1" s="1"/>
  <c r="BJ324" i="2"/>
  <c r="BS324" i="2"/>
  <c r="BY324" i="2" s="1"/>
  <c r="BR300" i="2"/>
  <c r="BX300" i="2" s="1"/>
  <c r="BI300" i="2"/>
  <c r="BS135" i="2"/>
  <c r="BY135" i="2" s="1"/>
  <c r="BJ135" i="2"/>
  <c r="V212" i="1"/>
  <c r="V213" i="1" s="1"/>
  <c r="S212" i="1"/>
  <c r="BJ291" i="2"/>
  <c r="BS291" i="2"/>
  <c r="BY291" i="2" s="1"/>
  <c r="BI194" i="2"/>
  <c r="BR194" i="2"/>
  <c r="BX194" i="2" s="1"/>
  <c r="BS82" i="2"/>
  <c r="BY82" i="2" s="1"/>
  <c r="BJ82" i="2"/>
  <c r="BJ36" i="2"/>
  <c r="BS36" i="2"/>
  <c r="BY36" i="2" s="1"/>
  <c r="AE616" i="1"/>
  <c r="X618" i="1"/>
  <c r="AE618" i="1" s="1"/>
  <c r="X319" i="1"/>
  <c r="L47" i="8" s="1"/>
  <c r="AE320" i="1"/>
  <c r="S48" i="8" s="1"/>
  <c r="AK364" i="1"/>
  <c r="AK268" i="1"/>
  <c r="AK172" i="1"/>
  <c r="V86" i="1"/>
  <c r="S86" i="1"/>
  <c r="S83" i="1"/>
  <c r="V83" i="1"/>
  <c r="V84" i="1" s="1"/>
  <c r="S35" i="1"/>
  <c r="V35" i="1"/>
  <c r="V36" i="1" s="1"/>
  <c r="AK100" i="1"/>
  <c r="AL180" i="1"/>
  <c r="AK178" i="1"/>
  <c r="AK180" i="1" s="1"/>
  <c r="BJ327" i="2"/>
  <c r="BS327" i="2"/>
  <c r="BY327" i="2" s="1"/>
  <c r="BR183" i="2"/>
  <c r="BX183" i="2" s="1"/>
  <c r="BI183" i="2"/>
  <c r="BR39" i="2"/>
  <c r="BX39" i="2" s="1"/>
  <c r="BI39" i="2"/>
  <c r="V380" i="1"/>
  <c r="V381" i="1" s="1"/>
  <c r="S380" i="1"/>
  <c r="X283" i="1"/>
  <c r="AE284" i="1"/>
  <c r="AE353" i="1"/>
  <c r="AE678" i="1" s="1"/>
  <c r="X352" i="1"/>
  <c r="AE257" i="1"/>
  <c r="X256" i="1"/>
  <c r="AE161" i="1"/>
  <c r="S18" i="8" s="1"/>
  <c r="X160" i="1"/>
  <c r="L17" i="8" s="1"/>
  <c r="AL114" i="1"/>
  <c r="AK112" i="1"/>
  <c r="AK114" i="1" s="1"/>
  <c r="AK91" i="1"/>
  <c r="BJ171" i="2"/>
  <c r="BS171" i="2"/>
  <c r="BY171" i="2" s="1"/>
  <c r="BI87" i="2"/>
  <c r="BR87" i="2"/>
  <c r="BX87" i="2" s="1"/>
  <c r="BI79" i="2"/>
  <c r="BR79" i="2"/>
  <c r="BX79" i="2" s="1"/>
  <c r="BJ57" i="2"/>
  <c r="BS57" i="2"/>
  <c r="BY57" i="2" s="1"/>
  <c r="AL540" i="1"/>
  <c r="AK538" i="1"/>
  <c r="AK540" i="1" s="1"/>
  <c r="X387" i="1"/>
  <c r="AE387" i="1" s="1"/>
  <c r="AE385" i="1"/>
  <c r="X363" i="1"/>
  <c r="AE363" i="1" s="1"/>
  <c r="AE361" i="1"/>
  <c r="X339" i="1"/>
  <c r="AE337" i="1"/>
  <c r="S53" i="8" s="1"/>
  <c r="X315" i="1"/>
  <c r="AE315" i="1" s="1"/>
  <c r="AE313" i="1"/>
  <c r="X291" i="1"/>
  <c r="AE291" i="1" s="1"/>
  <c r="AE289" i="1"/>
  <c r="X267" i="1"/>
  <c r="AE265" i="1"/>
  <c r="X243" i="1"/>
  <c r="AE243" i="1" s="1"/>
  <c r="AE241" i="1"/>
  <c r="X219" i="1"/>
  <c r="AE219" i="1" s="1"/>
  <c r="AE217" i="1"/>
  <c r="X195" i="1"/>
  <c r="AE193" i="1"/>
  <c r="X171" i="1"/>
  <c r="AE171" i="1" s="1"/>
  <c r="AE169" i="1"/>
  <c r="AK421" i="1"/>
  <c r="V329" i="1"/>
  <c r="S329" i="1"/>
  <c r="V233" i="1"/>
  <c r="V234" i="1" s="1"/>
  <c r="S233" i="1"/>
  <c r="BJ174" i="2"/>
  <c r="BS174" i="2"/>
  <c r="BY174" i="2" s="1"/>
  <c r="BJ119" i="2"/>
  <c r="BS119" i="2"/>
  <c r="BY119" i="2" s="1"/>
  <c r="BJ60" i="2"/>
  <c r="BS60" i="2"/>
  <c r="BY60" i="2" s="1"/>
  <c r="AK175" i="1"/>
  <c r="AL177" i="1"/>
  <c r="AL324" i="1"/>
  <c r="AK322" i="1"/>
  <c r="AK324" i="1" s="1"/>
  <c r="AK139" i="1"/>
  <c r="S464" i="1"/>
  <c r="G63" i="8" s="1"/>
  <c r="V464" i="1"/>
  <c r="BJ164" i="2"/>
  <c r="BS164" i="2"/>
  <c r="BY164" i="2" s="1"/>
  <c r="BJ43" i="2"/>
  <c r="BS43" i="2"/>
  <c r="BY43" i="2" s="1"/>
  <c r="V530" i="1"/>
  <c r="V531" i="1" s="1"/>
  <c r="S530" i="1"/>
  <c r="AL498" i="1"/>
  <c r="AK496" i="1"/>
  <c r="AK498" i="1" s="1"/>
  <c r="AL552" i="1"/>
  <c r="AK550" i="1"/>
  <c r="AK552" i="1" s="1"/>
  <c r="AL339" i="1"/>
  <c r="AK337" i="1"/>
  <c r="AK339" i="1" s="1"/>
  <c r="AL156" i="1"/>
  <c r="AK154" i="1"/>
  <c r="AK156" i="1" s="1"/>
  <c r="AL240" i="1"/>
  <c r="AK238" i="1"/>
  <c r="AK240" i="1" s="1"/>
  <c r="V74" i="1"/>
  <c r="V75" i="1" s="1"/>
  <c r="S74" i="1"/>
  <c r="V26" i="1"/>
  <c r="V27" i="1" s="1"/>
  <c r="S26" i="1"/>
  <c r="V272" i="1"/>
  <c r="S272" i="1"/>
  <c r="G33" i="8" s="1"/>
  <c r="X175" i="1"/>
  <c r="AE176" i="1"/>
  <c r="S503" i="1"/>
  <c r="V503" i="1"/>
  <c r="V504" i="1" s="1"/>
  <c r="BJ259" i="2"/>
  <c r="BS259" i="2"/>
  <c r="BY259" i="2" s="1"/>
  <c r="BR185" i="2"/>
  <c r="BX185" i="2" s="1"/>
  <c r="BI185" i="2"/>
  <c r="BS134" i="2"/>
  <c r="BY134" i="2" s="1"/>
  <c r="BJ134" i="2"/>
  <c r="V482" i="1"/>
  <c r="V483" i="1" s="1"/>
  <c r="S482" i="1"/>
  <c r="AE598" i="1"/>
  <c r="X600" i="1"/>
  <c r="AE568" i="1"/>
  <c r="X570" i="1"/>
  <c r="AE570" i="1" s="1"/>
  <c r="X420" i="1"/>
  <c r="AE420" i="1" s="1"/>
  <c r="AE418" i="1"/>
  <c r="AE401" i="1"/>
  <c r="X400" i="1"/>
  <c r="AE305" i="1"/>
  <c r="S45" i="8" s="1"/>
  <c r="X304" i="1"/>
  <c r="AE209" i="1"/>
  <c r="X208" i="1"/>
  <c r="X97" i="1"/>
  <c r="AE98" i="1"/>
  <c r="AE92" i="1"/>
  <c r="X91" i="1"/>
  <c r="AL216" i="1"/>
  <c r="AK214" i="1"/>
  <c r="AK216" i="1" s="1"/>
  <c r="BS85" i="2"/>
  <c r="BY85" i="2" s="1"/>
  <c r="BJ85" i="2"/>
  <c r="AL360" i="1"/>
  <c r="AK358" i="1"/>
  <c r="AK360" i="1" s="1"/>
  <c r="X129" i="1"/>
  <c r="AE129" i="1" s="1"/>
  <c r="AE127" i="1"/>
  <c r="BS177" i="2"/>
  <c r="BY177" i="2" s="1"/>
  <c r="BJ177" i="2"/>
  <c r="BS79" i="2"/>
  <c r="BY79" i="2" s="1"/>
  <c r="BJ79" i="2"/>
  <c r="AL264" i="1"/>
  <c r="AK262" i="1"/>
  <c r="AK264" i="1" s="1"/>
  <c r="X28" i="1"/>
  <c r="AE29" i="1"/>
  <c r="AE11" i="1"/>
  <c r="X10" i="1"/>
  <c r="BJ230" i="2"/>
  <c r="BS230" i="2"/>
  <c r="BY230" i="2" s="1"/>
  <c r="BJ190" i="2"/>
  <c r="BS190" i="2"/>
  <c r="BY190" i="2" s="1"/>
  <c r="BJ170" i="2"/>
  <c r="BS170" i="2"/>
  <c r="BY170" i="2" s="1"/>
  <c r="BJ72" i="2"/>
  <c r="BS72" i="2"/>
  <c r="BY72" i="2" s="1"/>
  <c r="BJ56" i="2"/>
  <c r="BS56" i="2"/>
  <c r="BY56" i="2" s="1"/>
  <c r="X37" i="1"/>
  <c r="AE38" i="1"/>
  <c r="AE514" i="1"/>
  <c r="X516" i="1"/>
  <c r="AE516" i="1" s="1"/>
  <c r="V140" i="1"/>
  <c r="V646" i="1"/>
  <c r="V9" i="1"/>
  <c r="V434" i="1"/>
  <c r="V435" i="1" s="1"/>
  <c r="S434" i="1"/>
  <c r="BS152" i="2"/>
  <c r="BY152" i="2" s="1"/>
  <c r="BJ152" i="2"/>
  <c r="X49" i="1"/>
  <c r="AE50" i="1"/>
  <c r="X33" i="1"/>
  <c r="AE33" i="1" s="1"/>
  <c r="AE31" i="1"/>
  <c r="BS91" i="2"/>
  <c r="BY91" i="2" s="1"/>
  <c r="BJ91" i="2"/>
  <c r="BS75" i="2"/>
  <c r="BY75" i="2" s="1"/>
  <c r="BJ75" i="2"/>
  <c r="BI37" i="2"/>
  <c r="BR37" i="2"/>
  <c r="BX37" i="2" s="1"/>
  <c r="AL500" i="1"/>
  <c r="AK500" i="1" s="1"/>
  <c r="AL512" i="1"/>
  <c r="AK512" i="1" s="1"/>
  <c r="R345" i="1"/>
  <c r="AL71" i="1"/>
  <c r="AK71" i="1" s="1"/>
  <c r="AJ555" i="1"/>
  <c r="AJ411" i="1"/>
  <c r="AL611" i="1"/>
  <c r="AK611" i="1" s="1"/>
  <c r="R612" i="1"/>
  <c r="F133" i="8" s="1"/>
  <c r="V297" i="1"/>
  <c r="P561" i="1"/>
  <c r="D103" i="8" s="1"/>
  <c r="R513" i="1"/>
  <c r="AL505" i="1"/>
  <c r="AJ261" i="1"/>
  <c r="AL152" i="1"/>
  <c r="AK152" i="1" s="1"/>
  <c r="AL542" i="1"/>
  <c r="AK542" i="1" s="1"/>
  <c r="AL610" i="1"/>
  <c r="V345" i="1"/>
  <c r="P153" i="1"/>
  <c r="D16" i="8" s="1"/>
  <c r="P588" i="1"/>
  <c r="D118" i="8" s="1"/>
  <c r="AJ246" i="1"/>
  <c r="AL94" i="1"/>
  <c r="R126" i="1"/>
  <c r="AL125" i="1"/>
  <c r="AK125" i="1" s="1"/>
  <c r="R597" i="1"/>
  <c r="F121" i="8" s="1"/>
  <c r="R378" i="1"/>
  <c r="R282" i="1"/>
  <c r="R186" i="1"/>
  <c r="F25" i="8" s="1"/>
  <c r="AL410" i="1"/>
  <c r="AK410" i="1" s="1"/>
  <c r="AL200" i="1"/>
  <c r="AK200" i="1" s="1"/>
  <c r="AJ153" i="1"/>
  <c r="Q501" i="1"/>
  <c r="Q513" i="1"/>
  <c r="R150" i="1"/>
  <c r="AJ111" i="1"/>
  <c r="R63" i="1"/>
  <c r="AL13" i="1"/>
  <c r="Q528" i="1"/>
  <c r="R603" i="1"/>
  <c r="F124" i="8" s="1"/>
  <c r="AL356" i="1"/>
  <c r="AK356" i="1" s="1"/>
  <c r="AL164" i="1"/>
  <c r="AK164" i="1" s="1"/>
  <c r="AL596" i="1"/>
  <c r="AK596" i="1" s="1"/>
  <c r="AJ282" i="1"/>
  <c r="AL614" i="1"/>
  <c r="AK614" i="1" s="1"/>
  <c r="R639" i="1"/>
  <c r="Q543" i="1"/>
  <c r="E91" i="8" s="1"/>
  <c r="Q585" i="1"/>
  <c r="V393" i="1"/>
  <c r="Q345" i="1"/>
  <c r="AL247" i="1"/>
  <c r="P201" i="1"/>
  <c r="V561" i="1"/>
  <c r="J103" i="8" s="1"/>
  <c r="P501" i="1"/>
  <c r="R453" i="1"/>
  <c r="P513" i="1"/>
  <c r="AL586" i="1"/>
  <c r="AJ150" i="1"/>
  <c r="Q120" i="1"/>
  <c r="V120" i="1"/>
  <c r="R72" i="1"/>
  <c r="AJ72" i="1"/>
  <c r="AL47" i="1"/>
  <c r="AK47" i="1" s="1"/>
  <c r="P24" i="1"/>
  <c r="D7" i="8" s="1"/>
  <c r="R78" i="1"/>
  <c r="AJ603" i="1"/>
  <c r="AJ507" i="1"/>
  <c r="AL635" i="1"/>
  <c r="AK635" i="1" s="1"/>
  <c r="R636" i="1"/>
  <c r="AL307" i="1"/>
  <c r="AL548" i="1"/>
  <c r="AK548" i="1" s="1"/>
  <c r="AL404" i="1"/>
  <c r="AK404" i="1" s="1"/>
  <c r="AL308" i="1"/>
  <c r="AK308" i="1" s="1"/>
  <c r="AL595" i="1"/>
  <c r="R471" i="1"/>
  <c r="AL224" i="1"/>
  <c r="AK224" i="1" s="1"/>
  <c r="R318" i="1"/>
  <c r="R222" i="1"/>
  <c r="AL86" i="1"/>
  <c r="AK86" i="1" s="1"/>
  <c r="AL83" i="1"/>
  <c r="AK83" i="1" s="1"/>
  <c r="AL35" i="1"/>
  <c r="AK35" i="1" s="1"/>
  <c r="AL53" i="1"/>
  <c r="AK53" i="1" s="1"/>
  <c r="V650" i="1"/>
  <c r="V665" i="1"/>
  <c r="R674" i="1"/>
  <c r="V674" i="1"/>
  <c r="V662" i="1"/>
  <c r="V656" i="1"/>
  <c r="AL375" i="1"/>
  <c r="AL327" i="1"/>
  <c r="AL279" i="1"/>
  <c r="AL231" i="1"/>
  <c r="AL183" i="1"/>
  <c r="AJ51" i="1"/>
  <c r="AL571" i="1"/>
  <c r="AL68" i="1"/>
  <c r="AK68" i="1" s="1"/>
  <c r="Q378" i="1"/>
  <c r="AL329" i="1"/>
  <c r="AK329" i="1" s="1"/>
  <c r="Q282" i="1"/>
  <c r="E40" i="8" s="1"/>
  <c r="AL233" i="1"/>
  <c r="AK233" i="1" s="1"/>
  <c r="Q186" i="1"/>
  <c r="E25" i="8" s="1"/>
  <c r="R123" i="1"/>
  <c r="S134" i="1"/>
  <c r="P36" i="1"/>
  <c r="AJ480" i="1"/>
  <c r="AL116" i="1"/>
  <c r="AK116" i="1" s="1"/>
  <c r="S116" i="1"/>
  <c r="AL433" i="1"/>
  <c r="AL577" i="1"/>
  <c r="AL481" i="1"/>
  <c r="Q645" i="1"/>
  <c r="E142" i="8" s="1"/>
  <c r="P381" i="1"/>
  <c r="R285" i="1"/>
  <c r="V189" i="1"/>
  <c r="AJ636" i="1"/>
  <c r="AL74" i="1"/>
  <c r="AK74" i="1" s="1"/>
  <c r="AL26" i="1"/>
  <c r="AK26" i="1" s="1"/>
  <c r="R411" i="1"/>
  <c r="S365" i="1"/>
  <c r="P366" i="1"/>
  <c r="AL269" i="1"/>
  <c r="P270" i="1"/>
  <c r="D31" i="8" s="1"/>
  <c r="S173" i="1"/>
  <c r="P174" i="1"/>
  <c r="AL85" i="1"/>
  <c r="AK444" i="1"/>
  <c r="P108" i="1"/>
  <c r="P60" i="1"/>
  <c r="AL575" i="1"/>
  <c r="AK575" i="1" s="1"/>
  <c r="P576" i="1"/>
  <c r="D112" i="8" s="1"/>
  <c r="AL101" i="1"/>
  <c r="AK101" i="1" s="1"/>
  <c r="AL52" i="1"/>
  <c r="Q480" i="1"/>
  <c r="E70" i="8" s="1"/>
  <c r="AL626" i="1"/>
  <c r="AK626" i="1" s="1"/>
  <c r="AL578" i="1"/>
  <c r="AK578" i="1" s="1"/>
  <c r="V645" i="1"/>
  <c r="J142" i="8" s="1"/>
  <c r="S545" i="1"/>
  <c r="AL332" i="1"/>
  <c r="AK332" i="1" s="1"/>
  <c r="AJ285" i="1"/>
  <c r="AL236" i="1"/>
  <c r="AK236" i="1" s="1"/>
  <c r="AJ189" i="1"/>
  <c r="AK363" i="1"/>
  <c r="AK267" i="1"/>
  <c r="AK171" i="1"/>
  <c r="AL572" i="1"/>
  <c r="AK572" i="1" s="1"/>
  <c r="R417" i="1"/>
  <c r="P93" i="1"/>
  <c r="AL67" i="1"/>
  <c r="R669" i="1"/>
  <c r="P555" i="1"/>
  <c r="D97" i="8" s="1"/>
  <c r="S425" i="1"/>
  <c r="P426" i="1"/>
  <c r="Q213" i="1"/>
  <c r="AJ615" i="1"/>
  <c r="AL566" i="1"/>
  <c r="AJ519" i="1"/>
  <c r="V369" i="1"/>
  <c r="Q321" i="1"/>
  <c r="E49" i="8" s="1"/>
  <c r="AL223" i="1"/>
  <c r="P177" i="1"/>
  <c r="AL456" i="1"/>
  <c r="V102" i="1"/>
  <c r="R141" i="1"/>
  <c r="AJ141" i="1"/>
  <c r="Q117" i="1"/>
  <c r="R647" i="1"/>
  <c r="U647" i="1"/>
  <c r="U648" i="1" s="1"/>
  <c r="Q465" i="1"/>
  <c r="E64" i="8" s="1"/>
  <c r="Q531" i="1"/>
  <c r="AL641" i="1"/>
  <c r="Q381" i="1"/>
  <c r="AL283" i="1"/>
  <c r="P237" i="1"/>
  <c r="AK105" i="1"/>
  <c r="D85" i="8" l="1"/>
  <c r="AL60" i="1"/>
  <c r="E28" i="8"/>
  <c r="S69" i="8"/>
  <c r="L86" i="8"/>
  <c r="D13" i="8"/>
  <c r="G51" i="8"/>
  <c r="G132" i="8"/>
  <c r="S87" i="8"/>
  <c r="F79" i="8"/>
  <c r="L68" i="8"/>
  <c r="E118" i="8"/>
  <c r="AK177" i="1"/>
  <c r="F52" i="8"/>
  <c r="G45" i="8"/>
  <c r="E88" i="8"/>
  <c r="S27" i="8"/>
  <c r="E13" i="8"/>
  <c r="G27" i="8"/>
  <c r="L44" i="8"/>
  <c r="L41" i="8"/>
  <c r="S117" i="8"/>
  <c r="F88" i="8"/>
  <c r="E58" i="8"/>
  <c r="S42" i="8"/>
  <c r="F46" i="8"/>
  <c r="G42" i="8"/>
  <c r="F28" i="8"/>
  <c r="D22" i="8"/>
  <c r="D58" i="8"/>
  <c r="D10" i="8"/>
  <c r="D28" i="8"/>
  <c r="L26" i="8"/>
  <c r="S24" i="8"/>
  <c r="F43" i="8"/>
  <c r="H145" i="8"/>
  <c r="F143" i="8"/>
  <c r="I145" i="8"/>
  <c r="J143" i="8"/>
  <c r="AE600" i="1"/>
  <c r="V465" i="1"/>
  <c r="J64" i="8" s="1"/>
  <c r="J63" i="8"/>
  <c r="V330" i="1"/>
  <c r="J52" i="8" s="1"/>
  <c r="J51" i="8"/>
  <c r="V612" i="1"/>
  <c r="J133" i="8" s="1"/>
  <c r="J132" i="8"/>
  <c r="V525" i="1"/>
  <c r="J88" i="8" s="1"/>
  <c r="J87" i="8"/>
  <c r="V576" i="1"/>
  <c r="J112" i="8" s="1"/>
  <c r="J111" i="8"/>
  <c r="V549" i="1"/>
  <c r="J94" i="8" s="1"/>
  <c r="J93" i="8"/>
  <c r="V585" i="1"/>
  <c r="J118" i="8" s="1"/>
  <c r="J117" i="8"/>
  <c r="V501" i="1"/>
  <c r="J85" i="8" s="1"/>
  <c r="J84" i="8"/>
  <c r="S6" i="8"/>
  <c r="S15" i="8"/>
  <c r="S63" i="8"/>
  <c r="G69" i="8"/>
  <c r="S12" i="8"/>
  <c r="S132" i="8"/>
  <c r="S39" i="8"/>
  <c r="S21" i="8"/>
  <c r="L134" i="8"/>
  <c r="G39" i="8"/>
  <c r="F136" i="8"/>
  <c r="J27" i="8"/>
  <c r="J45" i="8"/>
  <c r="J42" i="8"/>
  <c r="F118" i="8"/>
  <c r="V273" i="1"/>
  <c r="J34" i="8" s="1"/>
  <c r="J33" i="8"/>
  <c r="AE267" i="1"/>
  <c r="V87" i="1"/>
  <c r="J13" i="8" s="1"/>
  <c r="J12" i="8"/>
  <c r="AE558" i="1"/>
  <c r="S100" i="8" s="1"/>
  <c r="L100" i="8"/>
  <c r="V480" i="1"/>
  <c r="J70" i="8" s="1"/>
  <c r="J69" i="8"/>
  <c r="V543" i="1"/>
  <c r="J91" i="8" s="1"/>
  <c r="J90" i="8"/>
  <c r="F16" i="8"/>
  <c r="F40" i="8"/>
  <c r="L8" i="8"/>
  <c r="L5" i="8"/>
  <c r="L14" i="8"/>
  <c r="J40" i="8"/>
  <c r="L131" i="8"/>
  <c r="L38" i="8"/>
  <c r="L107" i="8"/>
  <c r="S135" i="8"/>
  <c r="S51" i="8"/>
  <c r="L77" i="8"/>
  <c r="J24" i="8"/>
  <c r="L83" i="8"/>
  <c r="S37" i="8"/>
  <c r="J124" i="8"/>
  <c r="J31" i="8"/>
  <c r="V597" i="1"/>
  <c r="J121" i="8" s="1"/>
  <c r="J120" i="8"/>
  <c r="V555" i="1"/>
  <c r="J97" i="8" s="1"/>
  <c r="J96" i="8"/>
  <c r="V567" i="1"/>
  <c r="J109" i="8" s="1"/>
  <c r="J108" i="8"/>
  <c r="V162" i="1"/>
  <c r="J19" i="8" s="1"/>
  <c r="J18" i="8"/>
  <c r="AE642" i="1"/>
  <c r="S139" i="8" s="1"/>
  <c r="L139" i="8"/>
  <c r="V165" i="1"/>
  <c r="J22" i="8" s="1"/>
  <c r="J21" i="8"/>
  <c r="E85" i="8"/>
  <c r="S9" i="8"/>
  <c r="J25" i="8"/>
  <c r="G78" i="8"/>
  <c r="G90" i="8"/>
  <c r="G15" i="8"/>
  <c r="F85" i="8"/>
  <c r="S108" i="8"/>
  <c r="J9" i="8"/>
  <c r="G135" i="8"/>
  <c r="L50" i="8"/>
  <c r="S78" i="8"/>
  <c r="G24" i="8"/>
  <c r="S84" i="8"/>
  <c r="S57" i="8"/>
  <c r="L37" i="8"/>
  <c r="J123" i="8"/>
  <c r="J30" i="8"/>
  <c r="V141" i="1"/>
  <c r="J16" i="8" s="1"/>
  <c r="J15" i="8"/>
  <c r="AE195" i="1"/>
  <c r="AE339" i="1"/>
  <c r="S55" i="8" s="1"/>
  <c r="L55" i="8"/>
  <c r="AE288" i="1"/>
  <c r="V321" i="1"/>
  <c r="J49" i="8" s="1"/>
  <c r="J48" i="8"/>
  <c r="V342" i="1"/>
  <c r="J57" i="8"/>
  <c r="AE564" i="1"/>
  <c r="S106" i="8" s="1"/>
  <c r="L106" i="8"/>
  <c r="V579" i="1"/>
  <c r="J115" i="8" s="1"/>
  <c r="J114" i="8"/>
  <c r="AE303" i="1"/>
  <c r="V609" i="1"/>
  <c r="J130" i="8" s="1"/>
  <c r="J129" i="8"/>
  <c r="V489" i="1"/>
  <c r="J79" i="8" s="1"/>
  <c r="J78" i="8"/>
  <c r="AE606" i="1"/>
  <c r="S127" i="8" s="1"/>
  <c r="L127" i="8"/>
  <c r="V621" i="1"/>
  <c r="J136" i="8" s="1"/>
  <c r="J135" i="8"/>
  <c r="L62" i="8"/>
  <c r="G87" i="8"/>
  <c r="L11" i="8"/>
  <c r="G21" i="8"/>
  <c r="L23" i="8"/>
  <c r="G117" i="8"/>
  <c r="L20" i="8"/>
  <c r="L116" i="8"/>
  <c r="F64" i="8"/>
  <c r="J39" i="8"/>
  <c r="G84" i="8"/>
  <c r="L56" i="8"/>
  <c r="J28" i="8"/>
  <c r="J46" i="8"/>
  <c r="J43" i="8"/>
  <c r="J6" i="8"/>
  <c r="AL93" i="1"/>
  <c r="AL141" i="1"/>
  <c r="AE657" i="1"/>
  <c r="AL423" i="1"/>
  <c r="AL561" i="1"/>
  <c r="AL24" i="1"/>
  <c r="AL528" i="1"/>
  <c r="AL453" i="1"/>
  <c r="V354" i="1"/>
  <c r="AK93" i="1"/>
  <c r="AL489" i="1"/>
  <c r="AK57" i="1"/>
  <c r="AK561" i="1"/>
  <c r="AL480" i="1"/>
  <c r="AK294" i="1"/>
  <c r="AL549" i="1"/>
  <c r="AE675" i="1"/>
  <c r="V675" i="1"/>
  <c r="AE663" i="1"/>
  <c r="V651" i="1"/>
  <c r="AE660" i="1"/>
  <c r="S681" i="1"/>
  <c r="AK402" i="1"/>
  <c r="AK48" i="1"/>
  <c r="AK390" i="1"/>
  <c r="V666" i="1"/>
  <c r="AK645" i="1"/>
  <c r="AE681" i="1"/>
  <c r="AK273" i="1"/>
  <c r="AE672" i="1"/>
  <c r="AE666" i="1"/>
  <c r="V681" i="1"/>
  <c r="AL12" i="1"/>
  <c r="AL261" i="1"/>
  <c r="AE654" i="1"/>
  <c r="AL294" i="1"/>
  <c r="V660" i="1"/>
  <c r="V654" i="1"/>
  <c r="V663" i="1"/>
  <c r="AK12" i="1"/>
  <c r="AL210" i="1"/>
  <c r="AE651" i="1"/>
  <c r="AK549" i="1"/>
  <c r="AL234" i="1"/>
  <c r="AK60" i="1"/>
  <c r="S657" i="1"/>
  <c r="AK480" i="1"/>
  <c r="AE669" i="1"/>
  <c r="AK627" i="1"/>
  <c r="AK210" i="1"/>
  <c r="AL402" i="1"/>
  <c r="AK24" i="1"/>
  <c r="AL48" i="1"/>
  <c r="AK528" i="1"/>
  <c r="AK566" i="1"/>
  <c r="AK567" i="1" s="1"/>
  <c r="AL567" i="1"/>
  <c r="AK269" i="1"/>
  <c r="AK270" i="1" s="1"/>
  <c r="AL270" i="1"/>
  <c r="AK98" i="1"/>
  <c r="AL99" i="1"/>
  <c r="AK413" i="1"/>
  <c r="AK414" i="1" s="1"/>
  <c r="AL414" i="1"/>
  <c r="AK110" i="1"/>
  <c r="AK111" i="1" s="1"/>
  <c r="AL111" i="1"/>
  <c r="AK245" i="1"/>
  <c r="AK246" i="1" s="1"/>
  <c r="AL246" i="1"/>
  <c r="AK149" i="1"/>
  <c r="AK150" i="1" s="1"/>
  <c r="AL150" i="1"/>
  <c r="S672" i="1"/>
  <c r="AL96" i="1"/>
  <c r="AK94" i="1"/>
  <c r="AK96" i="1" s="1"/>
  <c r="AE85" i="1"/>
  <c r="X87" i="1"/>
  <c r="X597" i="1"/>
  <c r="AE595" i="1"/>
  <c r="S119" i="8" s="1"/>
  <c r="X555" i="1"/>
  <c r="AE553" i="1"/>
  <c r="S95" i="8" s="1"/>
  <c r="AE109" i="1"/>
  <c r="X111" i="1"/>
  <c r="AE111" i="1" s="1"/>
  <c r="X495" i="1"/>
  <c r="AE495" i="1" s="1"/>
  <c r="AE493" i="1"/>
  <c r="AK379" i="1"/>
  <c r="AK381" i="1" s="1"/>
  <c r="AL381" i="1"/>
  <c r="X36" i="1"/>
  <c r="AE36" i="1" s="1"/>
  <c r="AE34" i="1"/>
  <c r="X72" i="1"/>
  <c r="AE72" i="1" s="1"/>
  <c r="AE70" i="1"/>
  <c r="X342" i="1"/>
  <c r="AE340" i="1"/>
  <c r="AL576" i="1"/>
  <c r="AK165" i="1"/>
  <c r="AK108" i="1"/>
  <c r="AL426" i="1"/>
  <c r="AK501" i="1"/>
  <c r="AL297" i="1"/>
  <c r="AK639" i="1"/>
  <c r="AK78" i="1"/>
  <c r="S110" i="1"/>
  <c r="S654" i="1" s="1"/>
  <c r="AK126" i="1"/>
  <c r="AL123" i="1"/>
  <c r="AL537" i="1"/>
  <c r="AL186" i="1"/>
  <c r="AL378" i="1"/>
  <c r="AL222" i="1"/>
  <c r="AL69" i="1"/>
  <c r="AK67" i="1"/>
  <c r="AK69" i="1" s="1"/>
  <c r="AK85" i="1"/>
  <c r="AK87" i="1" s="1"/>
  <c r="AL87" i="1"/>
  <c r="AL507" i="1"/>
  <c r="AK505" i="1"/>
  <c r="AK507" i="1" s="1"/>
  <c r="X471" i="1"/>
  <c r="AE471" i="1" s="1"/>
  <c r="AE469" i="1"/>
  <c r="X237" i="1"/>
  <c r="AE237" i="1" s="1"/>
  <c r="AE235" i="1"/>
  <c r="X627" i="1"/>
  <c r="AE627" i="1" s="1"/>
  <c r="AE625" i="1"/>
  <c r="AE25" i="1"/>
  <c r="X27" i="1"/>
  <c r="AE27" i="1" s="1"/>
  <c r="X668" i="1"/>
  <c r="X465" i="1"/>
  <c r="AE463" i="1"/>
  <c r="X405" i="1"/>
  <c r="AE405" i="1" s="1"/>
  <c r="AE403" i="1"/>
  <c r="X543" i="1"/>
  <c r="AE541" i="1"/>
  <c r="S89" i="8" s="1"/>
  <c r="X561" i="1"/>
  <c r="AE559" i="1"/>
  <c r="S101" i="8" s="1"/>
  <c r="AK436" i="1"/>
  <c r="AK438" i="1" s="1"/>
  <c r="AL438" i="1"/>
  <c r="AK415" i="1"/>
  <c r="AK599" i="1"/>
  <c r="AK600" i="1" s="1"/>
  <c r="AL600" i="1"/>
  <c r="X645" i="1"/>
  <c r="AE643" i="1"/>
  <c r="S140" i="8" s="1"/>
  <c r="X576" i="1"/>
  <c r="AE574" i="1"/>
  <c r="S110" i="8" s="1"/>
  <c r="X21" i="1"/>
  <c r="AE21" i="1" s="1"/>
  <c r="AE19" i="1"/>
  <c r="X680" i="1"/>
  <c r="X234" i="1"/>
  <c r="AE234" i="1" s="1"/>
  <c r="AE232" i="1"/>
  <c r="X69" i="1"/>
  <c r="AE69" i="1" s="1"/>
  <c r="AE67" i="1"/>
  <c r="X318" i="1"/>
  <c r="AE318" i="1" s="1"/>
  <c r="AE316" i="1"/>
  <c r="X48" i="1"/>
  <c r="AE48" i="1" s="1"/>
  <c r="AE46" i="1"/>
  <c r="X612" i="1"/>
  <c r="AE610" i="1"/>
  <c r="X186" i="1"/>
  <c r="AE184" i="1"/>
  <c r="X378" i="1"/>
  <c r="AE378" i="1" s="1"/>
  <c r="AE376" i="1"/>
  <c r="X588" i="1"/>
  <c r="AE588" i="1" s="1"/>
  <c r="AE586" i="1"/>
  <c r="AK319" i="1"/>
  <c r="AK321" i="1" s="1"/>
  <c r="AL321" i="1"/>
  <c r="AL36" i="1"/>
  <c r="AK34" i="1"/>
  <c r="AK36" i="1" s="1"/>
  <c r="AK517" i="1"/>
  <c r="AK519" i="1" s="1"/>
  <c r="AL519" i="1"/>
  <c r="AK49" i="1"/>
  <c r="AK51" i="1" s="1"/>
  <c r="AL51" i="1"/>
  <c r="AL72" i="1"/>
  <c r="AK70" i="1"/>
  <c r="AK72" i="1" s="1"/>
  <c r="AK445" i="1"/>
  <c r="AK447" i="1" s="1"/>
  <c r="AL447" i="1"/>
  <c r="AL144" i="1"/>
  <c r="AK142" i="1"/>
  <c r="AK144" i="1" s="1"/>
  <c r="X567" i="1"/>
  <c r="AE565" i="1"/>
  <c r="X483" i="1"/>
  <c r="AE483" i="1" s="1"/>
  <c r="AE481" i="1"/>
  <c r="AE100" i="1"/>
  <c r="X102" i="1"/>
  <c r="AE102" i="1" s="1"/>
  <c r="X531" i="1"/>
  <c r="AE531" i="1" s="1"/>
  <c r="AE529" i="1"/>
  <c r="AE52" i="1"/>
  <c r="X54" i="1"/>
  <c r="AE54" i="1" s="1"/>
  <c r="X213" i="1"/>
  <c r="AE213" i="1" s="1"/>
  <c r="AE211" i="1"/>
  <c r="X459" i="1"/>
  <c r="AE459" i="1" s="1"/>
  <c r="AE457" i="1"/>
  <c r="X489" i="1"/>
  <c r="AE487" i="1"/>
  <c r="S77" i="8" s="1"/>
  <c r="X591" i="1"/>
  <c r="AE591" i="1" s="1"/>
  <c r="AE589" i="1"/>
  <c r="AE121" i="1"/>
  <c r="X123" i="1"/>
  <c r="AE123" i="1" s="1"/>
  <c r="X603" i="1"/>
  <c r="AE603" i="1" s="1"/>
  <c r="AE601" i="1"/>
  <c r="S122" i="8" s="1"/>
  <c r="X633" i="1"/>
  <c r="AE633" i="1" s="1"/>
  <c r="AE631" i="1"/>
  <c r="X513" i="1"/>
  <c r="AE513" i="1" s="1"/>
  <c r="AE511" i="1"/>
  <c r="X249" i="1"/>
  <c r="AE249" i="1" s="1"/>
  <c r="AE247" i="1"/>
  <c r="R9" i="1"/>
  <c r="F7" i="8" s="1"/>
  <c r="V672" i="1"/>
  <c r="AL554" i="1"/>
  <c r="AL476" i="1"/>
  <c r="S416" i="1"/>
  <c r="G57" i="8" s="1"/>
  <c r="S269" i="1"/>
  <c r="AL237" i="1"/>
  <c r="AK576" i="1"/>
  <c r="AK453" i="1"/>
  <c r="AL165" i="1"/>
  <c r="R426" i="1"/>
  <c r="R270" i="1"/>
  <c r="F31" i="8" s="1"/>
  <c r="AK39" i="1"/>
  <c r="R651" i="1"/>
  <c r="V657" i="1"/>
  <c r="S476" i="1"/>
  <c r="G66" i="8" s="1"/>
  <c r="AL636" i="1"/>
  <c r="AL120" i="1"/>
  <c r="AL609" i="1"/>
  <c r="AK123" i="1"/>
  <c r="AK537" i="1"/>
  <c r="AK186" i="1"/>
  <c r="AK378" i="1"/>
  <c r="AK222" i="1"/>
  <c r="AL573" i="1"/>
  <c r="AK571" i="1"/>
  <c r="AK573" i="1" s="1"/>
  <c r="AE28" i="1"/>
  <c r="X30" i="1"/>
  <c r="X321" i="1"/>
  <c r="AE319" i="1"/>
  <c r="S47" i="8" s="1"/>
  <c r="X447" i="1"/>
  <c r="AE447" i="1" s="1"/>
  <c r="AE445" i="1"/>
  <c r="X615" i="1"/>
  <c r="AE615" i="1" s="1"/>
  <c r="AE613" i="1"/>
  <c r="AE61" i="1"/>
  <c r="X63" i="1"/>
  <c r="AE63" i="1" s="1"/>
  <c r="X297" i="1"/>
  <c r="AE297" i="1" s="1"/>
  <c r="AE295" i="1"/>
  <c r="X609" i="1"/>
  <c r="AE607" i="1"/>
  <c r="S128" i="8" s="1"/>
  <c r="X525" i="1"/>
  <c r="AE523" i="1"/>
  <c r="AL621" i="1"/>
  <c r="AK619" i="1"/>
  <c r="AK621" i="1" s="1"/>
  <c r="X646" i="1"/>
  <c r="X9" i="1"/>
  <c r="AE7" i="1"/>
  <c r="X665" i="1"/>
  <c r="AK223" i="1"/>
  <c r="AK225" i="1" s="1"/>
  <c r="AL225" i="1"/>
  <c r="AL435" i="1"/>
  <c r="AK433" i="1"/>
  <c r="AK435" i="1" s="1"/>
  <c r="AL588" i="1"/>
  <c r="AK586" i="1"/>
  <c r="AK588" i="1" s="1"/>
  <c r="X93" i="1"/>
  <c r="AE93" i="1" s="1"/>
  <c r="AE91" i="1"/>
  <c r="X671" i="1"/>
  <c r="X210" i="1"/>
  <c r="AE210" i="1" s="1"/>
  <c r="AE208" i="1"/>
  <c r="X402" i="1"/>
  <c r="AE402" i="1" s="1"/>
  <c r="AE400" i="1"/>
  <c r="X162" i="1"/>
  <c r="AE160" i="1"/>
  <c r="S17" i="8" s="1"/>
  <c r="X354" i="1"/>
  <c r="AE354" i="1" s="1"/>
  <c r="AE679" i="1" s="1"/>
  <c r="AE352" i="1"/>
  <c r="AE677" i="1" s="1"/>
  <c r="X677" i="1"/>
  <c r="X150" i="1"/>
  <c r="AE150" i="1" s="1"/>
  <c r="AE148" i="1"/>
  <c r="X423" i="1"/>
  <c r="AE423" i="1" s="1"/>
  <c r="AE421" i="1"/>
  <c r="AL117" i="1"/>
  <c r="AK115" i="1"/>
  <c r="AK117" i="1" s="1"/>
  <c r="X108" i="1"/>
  <c r="AE108" i="1" s="1"/>
  <c r="AE106" i="1"/>
  <c r="AL597" i="1"/>
  <c r="AK595" i="1"/>
  <c r="AK597" i="1" s="1"/>
  <c r="AK307" i="1"/>
  <c r="AK309" i="1" s="1"/>
  <c r="AL309" i="1"/>
  <c r="AE49" i="1"/>
  <c r="X51" i="1"/>
  <c r="AE51" i="1" s="1"/>
  <c r="AE37" i="1"/>
  <c r="X39" i="1"/>
  <c r="AE39" i="1" s="1"/>
  <c r="AE97" i="1"/>
  <c r="X99" i="1"/>
  <c r="AE99" i="1" s="1"/>
  <c r="X177" i="1"/>
  <c r="AE177" i="1" s="1"/>
  <c r="AE175" i="1"/>
  <c r="X285" i="1"/>
  <c r="AE285" i="1" s="1"/>
  <c r="AE283" i="1"/>
  <c r="X144" i="1"/>
  <c r="AE144" i="1" s="1"/>
  <c r="AE142" i="1"/>
  <c r="AE412" i="1"/>
  <c r="X414" i="1"/>
  <c r="AE414" i="1" s="1"/>
  <c r="X393" i="1"/>
  <c r="AE393" i="1" s="1"/>
  <c r="AE391" i="1"/>
  <c r="X309" i="1"/>
  <c r="AE309" i="1" s="1"/>
  <c r="AE307" i="1"/>
  <c r="X357" i="1"/>
  <c r="AE357" i="1" s="1"/>
  <c r="AE355" i="1"/>
  <c r="X201" i="1"/>
  <c r="AE201" i="1" s="1"/>
  <c r="AE199" i="1"/>
  <c r="X453" i="1"/>
  <c r="AE453" i="1" s="1"/>
  <c r="AE451" i="1"/>
  <c r="AK187" i="1"/>
  <c r="AK189" i="1" s="1"/>
  <c r="AL189" i="1"/>
  <c r="X435" i="1"/>
  <c r="AE435" i="1" s="1"/>
  <c r="AE433" i="1"/>
  <c r="AE424" i="1"/>
  <c r="X426" i="1"/>
  <c r="AE426" i="1" s="1"/>
  <c r="X573" i="1"/>
  <c r="AE573" i="1" s="1"/>
  <c r="AE571" i="1"/>
  <c r="X333" i="1"/>
  <c r="AE333" i="1" s="1"/>
  <c r="AE331" i="1"/>
  <c r="X579" i="1"/>
  <c r="AE577" i="1"/>
  <c r="S113" i="8" s="1"/>
  <c r="AE73" i="1"/>
  <c r="X75" i="1"/>
  <c r="AE75" i="1" s="1"/>
  <c r="AE76" i="1"/>
  <c r="X78" i="1"/>
  <c r="AE78" i="1" s="1"/>
  <c r="AE13" i="1"/>
  <c r="X15" i="1"/>
  <c r="AE15" i="1" s="1"/>
  <c r="X659" i="1"/>
  <c r="X153" i="1"/>
  <c r="AE153" i="1" s="1"/>
  <c r="AE151" i="1"/>
  <c r="AL21" i="1"/>
  <c r="AK19" i="1"/>
  <c r="AK21" i="1" s="1"/>
  <c r="AE436" i="1"/>
  <c r="X438" i="1"/>
  <c r="AE438" i="1" s="1"/>
  <c r="X189" i="1"/>
  <c r="AE189" i="1" s="1"/>
  <c r="AE187" i="1"/>
  <c r="X549" i="1"/>
  <c r="AE547" i="1"/>
  <c r="S92" i="8" s="1"/>
  <c r="X639" i="1"/>
  <c r="AE639" i="1" s="1"/>
  <c r="AE637" i="1"/>
  <c r="X345" i="1"/>
  <c r="AE345" i="1" s="1"/>
  <c r="AE343" i="1"/>
  <c r="X165" i="1"/>
  <c r="AE163" i="1"/>
  <c r="X537" i="1"/>
  <c r="AE537" i="1" s="1"/>
  <c r="AE535" i="1"/>
  <c r="X585" i="1"/>
  <c r="AE583" i="1"/>
  <c r="S116" i="8" s="1"/>
  <c r="AL465" i="1"/>
  <c r="AK463" i="1"/>
  <c r="AK465" i="1" s="1"/>
  <c r="AK211" i="1"/>
  <c r="AK213" i="1" s="1"/>
  <c r="AL213" i="1"/>
  <c r="AL132" i="1"/>
  <c r="AK130" i="1"/>
  <c r="AK132" i="1" s="1"/>
  <c r="AK545" i="1"/>
  <c r="AK546" i="1" s="1"/>
  <c r="AL546" i="1"/>
  <c r="AK403" i="1"/>
  <c r="AK405" i="1" s="1"/>
  <c r="AL405" i="1"/>
  <c r="X330" i="1"/>
  <c r="AE328" i="1"/>
  <c r="S50" i="8" s="1"/>
  <c r="AA682" i="1"/>
  <c r="R682" i="1"/>
  <c r="AD679" i="1"/>
  <c r="Z679" i="1"/>
  <c r="U679" i="1"/>
  <c r="Q679" i="1"/>
  <c r="AC676" i="1"/>
  <c r="Y676" i="1"/>
  <c r="T676" i="1"/>
  <c r="P676" i="1"/>
  <c r="AB673" i="1"/>
  <c r="S673" i="1"/>
  <c r="AA670" i="1"/>
  <c r="V670" i="1"/>
  <c r="AD667" i="1"/>
  <c r="Z667" i="1"/>
  <c r="U667" i="1"/>
  <c r="Q667" i="1"/>
  <c r="AC664" i="1"/>
  <c r="Y664" i="1"/>
  <c r="T664" i="1"/>
  <c r="P664" i="1"/>
  <c r="AB661" i="1"/>
  <c r="S661" i="1"/>
  <c r="AA658" i="1"/>
  <c r="V658" i="1"/>
  <c r="R658" i="1"/>
  <c r="AD655" i="1"/>
  <c r="Z655" i="1"/>
  <c r="U655" i="1"/>
  <c r="Q655" i="1"/>
  <c r="AC652" i="1"/>
  <c r="Y652" i="1"/>
  <c r="T652" i="1"/>
  <c r="P652" i="1"/>
  <c r="AB682" i="1"/>
  <c r="U682" i="1"/>
  <c r="P682" i="1"/>
  <c r="AA679" i="1"/>
  <c r="T679" i="1"/>
  <c r="Z676" i="1"/>
  <c r="S676" i="1"/>
  <c r="AD673" i="1"/>
  <c r="Y673" i="1"/>
  <c r="R673" i="1"/>
  <c r="AD670" i="1"/>
  <c r="Y670" i="1"/>
  <c r="S670" i="1"/>
  <c r="AC667" i="1"/>
  <c r="AB664" i="1"/>
  <c r="V664" i="1"/>
  <c r="Q664" i="1"/>
  <c r="AA661" i="1"/>
  <c r="U661" i="1"/>
  <c r="P661" i="1"/>
  <c r="AB658" i="1"/>
  <c r="U658" i="1"/>
  <c r="P658" i="1"/>
  <c r="AA655" i="1"/>
  <c r="T655" i="1"/>
  <c r="Z652" i="1"/>
  <c r="S652" i="1"/>
  <c r="AD682" i="1"/>
  <c r="Y682" i="1"/>
  <c r="S682" i="1"/>
  <c r="AC679" i="1"/>
  <c r="X679" i="1"/>
  <c r="R679" i="1"/>
  <c r="AB676" i="1"/>
  <c r="V676" i="1"/>
  <c r="Q676" i="1"/>
  <c r="AA673" i="1"/>
  <c r="U673" i="1"/>
  <c r="P673" i="1"/>
  <c r="AB670" i="1"/>
  <c r="U670" i="1"/>
  <c r="P670" i="1"/>
  <c r="AA667" i="1"/>
  <c r="T667" i="1"/>
  <c r="Z664" i="1"/>
  <c r="S664" i="1"/>
  <c r="AD661" i="1"/>
  <c r="Y661" i="1"/>
  <c r="AD658" i="1"/>
  <c r="Y658" i="1"/>
  <c r="S658" i="1"/>
  <c r="AC655" i="1"/>
  <c r="Z682" i="1"/>
  <c r="T682" i="1"/>
  <c r="Y679" i="1"/>
  <c r="S679" i="1"/>
  <c r="AD676" i="1"/>
  <c r="R676" i="1"/>
  <c r="AC673" i="1"/>
  <c r="Q673" i="1"/>
  <c r="AC670" i="1"/>
  <c r="Q670" i="1"/>
  <c r="AB667" i="1"/>
  <c r="V667" i="1"/>
  <c r="P667" i="1"/>
  <c r="AA664" i="1"/>
  <c r="U664" i="1"/>
  <c r="Z661" i="1"/>
  <c r="T661" i="1"/>
  <c r="Z658" i="1"/>
  <c r="T658" i="1"/>
  <c r="Q682" i="1"/>
  <c r="AB679" i="1"/>
  <c r="T673" i="1"/>
  <c r="Z670" i="1"/>
  <c r="R664" i="1"/>
  <c r="AC661" i="1"/>
  <c r="Q658" i="1"/>
  <c r="AB655" i="1"/>
  <c r="P655" i="1"/>
  <c r="AB652" i="1"/>
  <c r="U652" i="1"/>
  <c r="U676" i="1"/>
  <c r="Z673" i="1"/>
  <c r="S655" i="1"/>
  <c r="AD652" i="1"/>
  <c r="V652" i="1"/>
  <c r="AC682" i="1"/>
  <c r="P679" i="1"/>
  <c r="AA676" i="1"/>
  <c r="S667" i="1"/>
  <c r="AD664" i="1"/>
  <c r="Q661" i="1"/>
  <c r="AC658" i="1"/>
  <c r="Q652" i="1"/>
  <c r="V679" i="1"/>
  <c r="T670" i="1"/>
  <c r="Y667" i="1"/>
  <c r="Y655" i="1"/>
  <c r="AA652" i="1"/>
  <c r="R652" i="1"/>
  <c r="X84" i="1"/>
  <c r="AE84" i="1" s="1"/>
  <c r="AE82" i="1"/>
  <c r="X96" i="1"/>
  <c r="AE96" i="1" s="1"/>
  <c r="AE94" i="1"/>
  <c r="X528" i="1"/>
  <c r="AE528" i="1" s="1"/>
  <c r="AE526" i="1"/>
  <c r="X246" i="1"/>
  <c r="AE246" i="1" s="1"/>
  <c r="AE244" i="1"/>
  <c r="AK201" i="1"/>
  <c r="AK141" i="1"/>
  <c r="AK423" i="1"/>
  <c r="AK234" i="1"/>
  <c r="AL201" i="1"/>
  <c r="AK489" i="1"/>
  <c r="AL44" i="1"/>
  <c r="AL8" i="1"/>
  <c r="AL341" i="1"/>
  <c r="AL102" i="1"/>
  <c r="AL174" i="1"/>
  <c r="AL366" i="1"/>
  <c r="AL27" i="1"/>
  <c r="AL330" i="1"/>
  <c r="AK153" i="1"/>
  <c r="AL416" i="1"/>
  <c r="AK416" i="1" s="1"/>
  <c r="R117" i="1"/>
  <c r="R655" i="1" s="1"/>
  <c r="AL134" i="1"/>
  <c r="R69" i="1"/>
  <c r="F10" i="8" s="1"/>
  <c r="S44" i="1"/>
  <c r="S669" i="1" s="1"/>
  <c r="AK333" i="1"/>
  <c r="AL441" i="1"/>
  <c r="AK99" i="1"/>
  <c r="AL615" i="1"/>
  <c r="AK357" i="1"/>
  <c r="R135" i="1"/>
  <c r="R342" i="1"/>
  <c r="F58" i="8" s="1"/>
  <c r="V30" i="1"/>
  <c r="AK411" i="1"/>
  <c r="AL306" i="1"/>
  <c r="AL459" i="1"/>
  <c r="AK261" i="1"/>
  <c r="AK603" i="1"/>
  <c r="AK63" i="1"/>
  <c r="AL198" i="1"/>
  <c r="AL390" i="1"/>
  <c r="S71" i="1"/>
  <c r="S663" i="1" s="1"/>
  <c r="R174" i="1"/>
  <c r="F22" i="8" s="1"/>
  <c r="AL632" i="1"/>
  <c r="S8" i="1"/>
  <c r="G6" i="8" s="1"/>
  <c r="AL39" i="1"/>
  <c r="AL273" i="1"/>
  <c r="V669" i="1"/>
  <c r="AK636" i="1"/>
  <c r="AK120" i="1"/>
  <c r="AK609" i="1"/>
  <c r="AK369" i="1"/>
  <c r="AK471" i="1"/>
  <c r="AL513" i="1"/>
  <c r="AL84" i="1"/>
  <c r="AK75" i="1"/>
  <c r="AK345" i="1"/>
  <c r="AL282" i="1"/>
  <c r="AL504" i="1"/>
  <c r="AL318" i="1"/>
  <c r="AK641" i="1"/>
  <c r="AK642" i="1" s="1"/>
  <c r="AL642" i="1"/>
  <c r="X369" i="1"/>
  <c r="AE369" i="1" s="1"/>
  <c r="AE367" i="1"/>
  <c r="AL585" i="1"/>
  <c r="AK583" i="1"/>
  <c r="AK585" i="1" s="1"/>
  <c r="X174" i="1"/>
  <c r="AE174" i="1" s="1"/>
  <c r="AE172" i="1"/>
  <c r="X366" i="1"/>
  <c r="AE366" i="1" s="1"/>
  <c r="AE364" i="1"/>
  <c r="X198" i="1"/>
  <c r="AE198" i="1" s="1"/>
  <c r="AE196" i="1"/>
  <c r="X390" i="1"/>
  <c r="AE390" i="1" s="1"/>
  <c r="AE388" i="1"/>
  <c r="AL162" i="1"/>
  <c r="AK160" i="1"/>
  <c r="AK162" i="1" s="1"/>
  <c r="AL354" i="1"/>
  <c r="AK352" i="1"/>
  <c r="AK354" i="1" s="1"/>
  <c r="AK569" i="1"/>
  <c r="AK570" i="1" s="1"/>
  <c r="AL570" i="1"/>
  <c r="AK283" i="1"/>
  <c r="AK285" i="1" s="1"/>
  <c r="AL285" i="1"/>
  <c r="AL579" i="1"/>
  <c r="AK577" i="1"/>
  <c r="AK579" i="1" s="1"/>
  <c r="AL54" i="1"/>
  <c r="AK52" i="1"/>
  <c r="AK54" i="1" s="1"/>
  <c r="AL483" i="1"/>
  <c r="AK481" i="1"/>
  <c r="AK483" i="1" s="1"/>
  <c r="AK247" i="1"/>
  <c r="AK249" i="1" s="1"/>
  <c r="AL249" i="1"/>
  <c r="AK13" i="1"/>
  <c r="AK15" i="1" s="1"/>
  <c r="AL15" i="1"/>
  <c r="AL612" i="1"/>
  <c r="AK610" i="1"/>
  <c r="AK612" i="1" s="1"/>
  <c r="X12" i="1"/>
  <c r="AE12" i="1" s="1"/>
  <c r="AE10" i="1"/>
  <c r="X674" i="1"/>
  <c r="X306" i="1"/>
  <c r="AE306" i="1" s="1"/>
  <c r="AE304" i="1"/>
  <c r="S44" i="8" s="1"/>
  <c r="X656" i="1"/>
  <c r="X258" i="1"/>
  <c r="AE258" i="1" s="1"/>
  <c r="AE256" i="1"/>
  <c r="AE130" i="1"/>
  <c r="X132" i="1"/>
  <c r="AE132" i="1" s="1"/>
  <c r="X141" i="1"/>
  <c r="AE139" i="1"/>
  <c r="X60" i="1"/>
  <c r="AE60" i="1" s="1"/>
  <c r="AE58" i="1"/>
  <c r="X662" i="1"/>
  <c r="X504" i="1"/>
  <c r="AE504" i="1" s="1"/>
  <c r="AE502" i="1"/>
  <c r="X270" i="1"/>
  <c r="AE270" i="1" s="1"/>
  <c r="AE268" i="1"/>
  <c r="S29" i="8" s="1"/>
  <c r="X636" i="1"/>
  <c r="AE636" i="1" s="1"/>
  <c r="AE634" i="1"/>
  <c r="X294" i="1"/>
  <c r="AE294" i="1" s="1"/>
  <c r="AE292" i="1"/>
  <c r="S41" i="8" s="1"/>
  <c r="X120" i="1"/>
  <c r="AE120" i="1" s="1"/>
  <c r="AE118" i="1"/>
  <c r="AL258" i="1"/>
  <c r="AK256" i="1"/>
  <c r="AK258" i="1" s="1"/>
  <c r="AL591" i="1"/>
  <c r="AK589" i="1"/>
  <c r="AK591" i="1" s="1"/>
  <c r="AL30" i="1"/>
  <c r="AK28" i="1"/>
  <c r="AK30" i="1" s="1"/>
  <c r="AK391" i="1"/>
  <c r="AK393" i="1" s="1"/>
  <c r="AL393" i="1"/>
  <c r="AK493" i="1"/>
  <c r="AK495" i="1" s="1"/>
  <c r="AL495" i="1"/>
  <c r="X45" i="1"/>
  <c r="AE45" i="1" s="1"/>
  <c r="AE43" i="1"/>
  <c r="X117" i="1"/>
  <c r="AE117" i="1" s="1"/>
  <c r="AE115" i="1"/>
  <c r="X480" i="1"/>
  <c r="AE478" i="1"/>
  <c r="S68" i="8" s="1"/>
  <c r="X222" i="1"/>
  <c r="AE222" i="1" s="1"/>
  <c r="AE220" i="1"/>
  <c r="X650" i="1"/>
  <c r="X411" i="1"/>
  <c r="AE411" i="1" s="1"/>
  <c r="AE409" i="1"/>
  <c r="X282" i="1"/>
  <c r="AE280" i="1"/>
  <c r="S38" i="8" s="1"/>
  <c r="X24" i="1"/>
  <c r="AE24" i="1" s="1"/>
  <c r="AE22" i="1"/>
  <c r="X653" i="1"/>
  <c r="AL531" i="1"/>
  <c r="AK529" i="1"/>
  <c r="AK531" i="1" s="1"/>
  <c r="AL543" i="1"/>
  <c r="AK541" i="1"/>
  <c r="AK543" i="1" s="1"/>
  <c r="AL525" i="1"/>
  <c r="AK523" i="1"/>
  <c r="AK525" i="1" s="1"/>
  <c r="AE415" i="1"/>
  <c r="X417" i="1"/>
  <c r="AE417" i="1" s="1"/>
  <c r="X273" i="1"/>
  <c r="AE271" i="1"/>
  <c r="S32" i="8" s="1"/>
  <c r="X621" i="1"/>
  <c r="AE619" i="1"/>
  <c r="AE133" i="1"/>
  <c r="X135" i="1"/>
  <c r="AE135" i="1" s="1"/>
  <c r="X519" i="1"/>
  <c r="AE519" i="1" s="1"/>
  <c r="AE517" i="1"/>
  <c r="X381" i="1"/>
  <c r="AE381" i="1" s="1"/>
  <c r="AE379" i="1"/>
  <c r="X261" i="1"/>
  <c r="AE261" i="1" s="1"/>
  <c r="AE259" i="1"/>
  <c r="X477" i="1"/>
  <c r="AE475" i="1"/>
  <c r="S65" i="8" s="1"/>
  <c r="X507" i="1"/>
  <c r="AE507" i="1" s="1"/>
  <c r="AE505" i="1"/>
  <c r="AE124" i="1"/>
  <c r="X126" i="1"/>
  <c r="AE126" i="1" s="1"/>
  <c r="X501" i="1"/>
  <c r="AE499" i="1"/>
  <c r="X225" i="1"/>
  <c r="AE225" i="1" s="1"/>
  <c r="AE223" i="1"/>
  <c r="AK237" i="1"/>
  <c r="AL627" i="1"/>
  <c r="V21" i="1"/>
  <c r="V682" i="1" s="1"/>
  <c r="R567" i="1"/>
  <c r="AK102" i="1"/>
  <c r="AK174" i="1"/>
  <c r="AK366" i="1"/>
  <c r="AK27" i="1"/>
  <c r="AK330" i="1"/>
  <c r="AL153" i="1"/>
  <c r="AL57" i="1"/>
  <c r="S566" i="1"/>
  <c r="AL333" i="1"/>
  <c r="AK441" i="1"/>
  <c r="AK615" i="1"/>
  <c r="AL357" i="1"/>
  <c r="AL411" i="1"/>
  <c r="AK306" i="1"/>
  <c r="AK459" i="1"/>
  <c r="AL603" i="1"/>
  <c r="AL63" i="1"/>
  <c r="AK198" i="1"/>
  <c r="V647" i="1"/>
  <c r="V648" i="1" s="1"/>
  <c r="R648" i="1"/>
  <c r="AL645" i="1"/>
  <c r="R666" i="1"/>
  <c r="AL108" i="1"/>
  <c r="AK426" i="1"/>
  <c r="AL501" i="1"/>
  <c r="AK297" i="1"/>
  <c r="AL639" i="1"/>
  <c r="AL78" i="1"/>
  <c r="AL126" i="1"/>
  <c r="AL369" i="1"/>
  <c r="AL471" i="1"/>
  <c r="AK513" i="1"/>
  <c r="AK84" i="1"/>
  <c r="AL75" i="1"/>
  <c r="AL345" i="1"/>
  <c r="AK282" i="1"/>
  <c r="AK504" i="1"/>
  <c r="AK318" i="1"/>
  <c r="S107" i="8" l="1"/>
  <c r="D145" i="8"/>
  <c r="S14" i="8"/>
  <c r="V655" i="1"/>
  <c r="V673" i="1"/>
  <c r="E145" i="8"/>
  <c r="S134" i="8"/>
  <c r="S83" i="8"/>
  <c r="S26" i="8"/>
  <c r="S144" i="8"/>
  <c r="L143" i="8"/>
  <c r="J144" i="8"/>
  <c r="S660" i="1"/>
  <c r="G108" i="8"/>
  <c r="R661" i="1"/>
  <c r="F109" i="8"/>
  <c r="AE579" i="1"/>
  <c r="S115" i="8" s="1"/>
  <c r="L115" i="8"/>
  <c r="AE525" i="1"/>
  <c r="S88" i="8" s="1"/>
  <c r="L88" i="8"/>
  <c r="AE321" i="1"/>
  <c r="S49" i="8" s="1"/>
  <c r="L49" i="8"/>
  <c r="S675" i="1"/>
  <c r="G30" i="8"/>
  <c r="AE576" i="1"/>
  <c r="S112" i="8" s="1"/>
  <c r="L112" i="8"/>
  <c r="S20" i="8"/>
  <c r="S23" i="8"/>
  <c r="S46" i="8"/>
  <c r="L31" i="8"/>
  <c r="S124" i="8"/>
  <c r="AE501" i="1"/>
  <c r="S85" i="8" s="1"/>
  <c r="L85" i="8"/>
  <c r="AE621" i="1"/>
  <c r="S136" i="8" s="1"/>
  <c r="L136" i="8"/>
  <c r="AE549" i="1"/>
  <c r="S94" i="8" s="1"/>
  <c r="L94" i="8"/>
  <c r="AE162" i="1"/>
  <c r="S19" i="8" s="1"/>
  <c r="L19" i="8"/>
  <c r="AE489" i="1"/>
  <c r="S79" i="8" s="1"/>
  <c r="L79" i="8"/>
  <c r="AE612" i="1"/>
  <c r="S133" i="8" s="1"/>
  <c r="L133" i="8"/>
  <c r="AE543" i="1"/>
  <c r="S91" i="8" s="1"/>
  <c r="L91" i="8"/>
  <c r="AE465" i="1"/>
  <c r="S64" i="8" s="1"/>
  <c r="L64" i="8"/>
  <c r="AE342" i="1"/>
  <c r="S58" i="8" s="1"/>
  <c r="L58" i="8"/>
  <c r="AE555" i="1"/>
  <c r="S97" i="8" s="1"/>
  <c r="L97" i="8"/>
  <c r="L7" i="8"/>
  <c r="S86" i="8"/>
  <c r="S11" i="8"/>
  <c r="L46" i="8"/>
  <c r="G12" i="8"/>
  <c r="L124" i="8"/>
  <c r="AE282" i="1"/>
  <c r="S40" i="8" s="1"/>
  <c r="L40" i="8"/>
  <c r="AE141" i="1"/>
  <c r="S16" i="8" s="1"/>
  <c r="L16" i="8"/>
  <c r="V661" i="1"/>
  <c r="J10" i="8"/>
  <c r="AE609" i="1"/>
  <c r="S130" i="8" s="1"/>
  <c r="L130" i="8"/>
  <c r="AE645" i="1"/>
  <c r="S142" i="8" s="1"/>
  <c r="L142" i="8"/>
  <c r="AE87" i="1"/>
  <c r="S13" i="8" s="1"/>
  <c r="L13" i="8"/>
  <c r="S5" i="8"/>
  <c r="S8" i="8"/>
  <c r="S131" i="8"/>
  <c r="S62" i="8"/>
  <c r="S56" i="8"/>
  <c r="G9" i="8"/>
  <c r="F13" i="8"/>
  <c r="F145" i="8" s="1"/>
  <c r="J58" i="8"/>
  <c r="S43" i="8"/>
  <c r="S28" i="8"/>
  <c r="AE477" i="1"/>
  <c r="S67" i="8" s="1"/>
  <c r="L67" i="8"/>
  <c r="AE273" i="1"/>
  <c r="S34" i="8" s="1"/>
  <c r="L34" i="8"/>
  <c r="AE480" i="1"/>
  <c r="S70" i="8" s="1"/>
  <c r="L70" i="8"/>
  <c r="AE330" i="1"/>
  <c r="S52" i="8" s="1"/>
  <c r="L52" i="8"/>
  <c r="AE585" i="1"/>
  <c r="S118" i="8" s="1"/>
  <c r="L118" i="8"/>
  <c r="AE165" i="1"/>
  <c r="S22" i="8" s="1"/>
  <c r="L22" i="8"/>
  <c r="AE30" i="1"/>
  <c r="S10" i="8" s="1"/>
  <c r="L10" i="8"/>
  <c r="AE567" i="1"/>
  <c r="S109" i="8" s="1"/>
  <c r="L109" i="8"/>
  <c r="AE186" i="1"/>
  <c r="S25" i="8" s="1"/>
  <c r="L25" i="8"/>
  <c r="AE561" i="1"/>
  <c r="S103" i="8" s="1"/>
  <c r="L103" i="8"/>
  <c r="AE597" i="1"/>
  <c r="S121" i="8" s="1"/>
  <c r="L121" i="8"/>
  <c r="L43" i="8"/>
  <c r="L28" i="8"/>
  <c r="S31" i="8"/>
  <c r="AE9" i="1"/>
  <c r="S7" i="8" s="1"/>
  <c r="J7" i="8"/>
  <c r="AE656" i="1"/>
  <c r="R670" i="1"/>
  <c r="AE653" i="1"/>
  <c r="AE682" i="1"/>
  <c r="AE655" i="1"/>
  <c r="AE676" i="1"/>
  <c r="R667" i="1"/>
  <c r="AE650" i="1"/>
  <c r="AE673" i="1"/>
  <c r="S651" i="1"/>
  <c r="S647" i="1"/>
  <c r="S648" i="1" s="1"/>
  <c r="S666" i="1"/>
  <c r="AK341" i="1"/>
  <c r="AK342" i="1" s="1"/>
  <c r="AL342" i="1"/>
  <c r="AK476" i="1"/>
  <c r="AK477" i="1" s="1"/>
  <c r="AL477" i="1"/>
  <c r="X652" i="1"/>
  <c r="X676" i="1"/>
  <c r="X655" i="1"/>
  <c r="X661" i="1"/>
  <c r="AE680" i="1"/>
  <c r="AL417" i="1"/>
  <c r="AK134" i="1"/>
  <c r="AK135" i="1" s="1"/>
  <c r="AL135" i="1"/>
  <c r="X667" i="1"/>
  <c r="X673" i="1"/>
  <c r="AE659" i="1"/>
  <c r="AE665" i="1"/>
  <c r="AK632" i="1"/>
  <c r="AK633" i="1" s="1"/>
  <c r="AL633" i="1"/>
  <c r="AK44" i="1"/>
  <c r="AK45" i="1" s="1"/>
  <c r="AL45" i="1"/>
  <c r="AE662" i="1"/>
  <c r="AE674" i="1"/>
  <c r="X664" i="1"/>
  <c r="X670" i="1"/>
  <c r="AE671" i="1"/>
  <c r="AE668" i="1"/>
  <c r="AK8" i="1"/>
  <c r="AK9" i="1" s="1"/>
  <c r="AL9" i="1"/>
  <c r="X648" i="1"/>
  <c r="AE648" i="1" s="1"/>
  <c r="AE646" i="1"/>
  <c r="AK554" i="1"/>
  <c r="AK555" i="1" s="1"/>
  <c r="AL555" i="1"/>
  <c r="X658" i="1"/>
  <c r="X682" i="1"/>
  <c r="AK417" i="1"/>
  <c r="AE658" i="1" l="1"/>
  <c r="AE664" i="1"/>
  <c r="AE661" i="1"/>
  <c r="AE670" i="1"/>
  <c r="AE652" i="1"/>
  <c r="G144" i="8"/>
  <c r="J145" i="8"/>
  <c r="L145" i="8"/>
  <c r="S145" i="8"/>
  <c r="S143" i="8"/>
  <c r="AE667" i="1"/>
</calcChain>
</file>

<file path=xl/comments1.xml><?xml version="1.0" encoding="utf-8"?>
<comments xmlns="http://schemas.openxmlformats.org/spreadsheetml/2006/main">
  <authors>
    <author>a3612</author>
  </authors>
  <commentList>
    <comment ref="AE3" authorId="0" shapeId="0">
      <text>
        <r>
          <rPr>
            <sz val="9"/>
            <color indexed="10"/>
            <rFont val="ＭＳ Ｐゴシック"/>
            <family val="3"/>
            <charset val="128"/>
          </rPr>
          <t>入力は円単位で行って下さい。表示 は百万円単位でされます。</t>
        </r>
      </text>
    </comment>
    <comment ref="O4" authorId="0" shapeId="0">
      <text>
        <r>
          <rPr>
            <sz val="9"/>
            <color indexed="81"/>
            <rFont val="ＭＳ Ｐゴシック"/>
            <family val="3"/>
            <charset val="128"/>
          </rPr>
          <t>上段：　2016年6月末時点の残高
中段：　最新残高（7月末8月提出データの場合は7月末時点の残高）
　　　　(13)売掛金残高には7月分以降の売掛金が含まれる。</t>
        </r>
      </text>
    </comment>
    <comment ref="P4" authorId="0" shapeId="0">
      <text>
        <r>
          <rPr>
            <sz val="9"/>
            <color indexed="81"/>
            <rFont val="ＭＳ Ｐゴシック"/>
            <family val="3"/>
            <charset val="128"/>
          </rPr>
          <t xml:space="preserve">Advance Paymentの償還前の円相当額。
通貨毎の内訳はＡF～ＡJ列参照ください。
</t>
        </r>
      </text>
    </comment>
    <comment ref="T4" authorId="0" shapeId="0">
      <text>
        <r>
          <rPr>
            <sz val="9"/>
            <color indexed="81"/>
            <rFont val="ＭＳ Ｐゴシック"/>
            <family val="3"/>
            <charset val="128"/>
          </rPr>
          <t>未請求の最新情報（(17)の中段）：　2016年6月期以前完成案件はシステムデータを持っていないため、非表示としています。</t>
        </r>
      </text>
    </comment>
    <comment ref="W4" authorId="0" shapeId="0">
      <text>
        <r>
          <rPr>
            <sz val="9"/>
            <color indexed="81"/>
            <rFont val="ＭＳ Ｐゴシック"/>
            <family val="3"/>
            <charset val="128"/>
          </rPr>
          <t>上段：　2016年6月末の残高（(13)の上段）に対する入金予定
中段：　2016年6月末の残高（(13)の上段）に対する入金実績
　　　　</t>
        </r>
      </text>
    </comment>
    <comment ref="AD4" authorId="0" shapeId="0">
      <text>
        <r>
          <rPr>
            <sz val="9"/>
            <color indexed="10"/>
            <rFont val="ＭＳ Ｐゴシック"/>
            <family val="3"/>
            <charset val="128"/>
          </rPr>
          <t>2017年1月以降になる場合は、備考に入金予定時期を入力してください。（入力すると黄色表示に変わります）</t>
        </r>
        <r>
          <rPr>
            <u/>
            <sz val="9"/>
            <color indexed="10"/>
            <rFont val="ＭＳ Ｐゴシック"/>
            <family val="3"/>
            <charset val="128"/>
          </rPr>
          <t>なお、向こう半年で回収できない理由を備考に入力して下さい。</t>
        </r>
      </text>
    </comment>
    <comment ref="AE4" authorId="0" shapeId="0">
      <text>
        <r>
          <rPr>
            <sz val="9"/>
            <color indexed="10"/>
            <rFont val="ＭＳ Ｐゴシック"/>
            <family val="3"/>
            <charset val="128"/>
          </rPr>
          <t>回収予定の合計（28)が2016年6月末時点の売掛金（(13)の上段）と一致していない場合、黄色で表示されます。</t>
        </r>
        <r>
          <rPr>
            <u/>
            <sz val="9"/>
            <color indexed="10"/>
            <rFont val="ＭＳ Ｐゴシック"/>
            <family val="3"/>
            <charset val="128"/>
          </rPr>
          <t>回収予定額を見直して下さい。</t>
        </r>
      </text>
    </comment>
    <comment ref="J6" authorId="0" shapeId="0">
      <text>
        <r>
          <rPr>
            <sz val="9"/>
            <color indexed="10"/>
            <rFont val="ＭＳ Ｐゴシック"/>
            <family val="3"/>
            <charset val="128"/>
          </rPr>
          <t>担当者を入力して下さい。</t>
        </r>
      </text>
    </comment>
    <comment ref="K6" authorId="0" shapeId="0">
      <text>
        <r>
          <rPr>
            <sz val="9"/>
            <color indexed="10"/>
            <rFont val="ＭＳ Ｐゴシック"/>
            <family val="3"/>
            <charset val="128"/>
          </rPr>
          <t>担当者を入力して下さい。</t>
        </r>
      </text>
    </comment>
  </commentList>
</comments>
</file>

<file path=xl/comments2.xml><?xml version="1.0" encoding="utf-8"?>
<comments xmlns="http://schemas.openxmlformats.org/spreadsheetml/2006/main">
  <authors>
    <author>a3612</author>
  </authors>
  <commentList>
    <comment ref="AE3" authorId="0" shapeId="0">
      <text>
        <r>
          <rPr>
            <sz val="9"/>
            <color indexed="10"/>
            <rFont val="ＭＳ Ｐゴシック"/>
            <family val="3"/>
            <charset val="128"/>
          </rPr>
          <t>入力は円単位で行って下さい。表示 は百万円単位でされます。</t>
        </r>
      </text>
    </comment>
    <comment ref="O4" authorId="0" shapeId="0">
      <text>
        <r>
          <rPr>
            <sz val="9"/>
            <color indexed="81"/>
            <rFont val="ＭＳ Ｐゴシック"/>
            <family val="3"/>
            <charset val="128"/>
          </rPr>
          <t>上段：　2016年6月末時点の残高
中段：　最新残高（7月末8月提出データの場合は7月末時点の残高）
　　　　(13)売掛金残高には7月分以降の売掛金が含まれる。</t>
        </r>
      </text>
    </comment>
    <comment ref="P4" authorId="0" shapeId="0">
      <text>
        <r>
          <rPr>
            <sz val="9"/>
            <color indexed="81"/>
            <rFont val="ＭＳ Ｐゴシック"/>
            <family val="3"/>
            <charset val="128"/>
          </rPr>
          <t xml:space="preserve">Advance Paymentの償還前の円相当額。
通貨毎の内訳はＡF～ＡJ列参照ください。
</t>
        </r>
      </text>
    </comment>
    <comment ref="T4" authorId="0" shapeId="0">
      <text>
        <r>
          <rPr>
            <sz val="9"/>
            <color indexed="81"/>
            <rFont val="ＭＳ Ｐゴシック"/>
            <family val="3"/>
            <charset val="128"/>
          </rPr>
          <t>未請求の最新情報（(17)の中段）：　2016年6月期以前完成案件はシステムデータを持っていないため、非表示としています。</t>
        </r>
      </text>
    </comment>
    <comment ref="W4" authorId="0" shapeId="0">
      <text>
        <r>
          <rPr>
            <sz val="9"/>
            <color indexed="81"/>
            <rFont val="ＭＳ Ｐゴシック"/>
            <family val="3"/>
            <charset val="128"/>
          </rPr>
          <t>上段：　2016年6月末の残高（(13)の上段）に対する入金予定
中段：　2016年6月末の残高（(13)の上段）に対する入金実績
　　　　</t>
        </r>
      </text>
    </comment>
    <comment ref="AD4" authorId="0" shapeId="0">
      <text>
        <r>
          <rPr>
            <sz val="9"/>
            <color indexed="10"/>
            <rFont val="ＭＳ Ｐゴシック"/>
            <family val="3"/>
            <charset val="128"/>
          </rPr>
          <t>2017年1月以降になる場合は、備考に入金予定時期を入力してください。（入力すると黄色表示に変わります）</t>
        </r>
        <r>
          <rPr>
            <u/>
            <sz val="9"/>
            <color indexed="10"/>
            <rFont val="ＭＳ Ｐゴシック"/>
            <family val="3"/>
            <charset val="128"/>
          </rPr>
          <t>なお、向こう半年で回収できない理由を備考に入力して下さい。</t>
        </r>
      </text>
    </comment>
    <comment ref="AE4" authorId="0" shapeId="0">
      <text>
        <r>
          <rPr>
            <sz val="9"/>
            <color indexed="10"/>
            <rFont val="ＭＳ Ｐゴシック"/>
            <family val="3"/>
            <charset val="128"/>
          </rPr>
          <t>回収予定の合計（28)が2016年6月末時点の売掛金（(13)の上段）と一致していない場合、黄色で表示されます。</t>
        </r>
        <r>
          <rPr>
            <u/>
            <sz val="9"/>
            <color indexed="10"/>
            <rFont val="ＭＳ Ｐゴシック"/>
            <family val="3"/>
            <charset val="128"/>
          </rPr>
          <t>回収予定額を見直して下さい。</t>
        </r>
      </text>
    </comment>
    <comment ref="J6" authorId="0" shapeId="0">
      <text>
        <r>
          <rPr>
            <sz val="9"/>
            <color indexed="10"/>
            <rFont val="ＭＳ Ｐゴシック"/>
            <family val="3"/>
            <charset val="128"/>
          </rPr>
          <t>担当者を入力して下さい。</t>
        </r>
      </text>
    </comment>
    <comment ref="K6" authorId="0" shapeId="0">
      <text>
        <r>
          <rPr>
            <sz val="9"/>
            <color indexed="10"/>
            <rFont val="ＭＳ Ｐゴシック"/>
            <family val="3"/>
            <charset val="128"/>
          </rPr>
          <t>担当者を入力して下さい。</t>
        </r>
      </text>
    </comment>
  </commentList>
</comments>
</file>

<file path=xl/comments3.xml><?xml version="1.0" encoding="utf-8"?>
<comments xmlns="http://schemas.openxmlformats.org/spreadsheetml/2006/main">
  <authors>
    <author>a3612</author>
  </authors>
  <commentList>
    <comment ref="AE3" authorId="0" shapeId="0">
      <text>
        <r>
          <rPr>
            <sz val="9"/>
            <color indexed="10"/>
            <rFont val="ＭＳ Ｐゴシック"/>
            <family val="3"/>
            <charset val="128"/>
          </rPr>
          <t>入力は円単位で行って下さい。表示 は百万円単位でされます。</t>
        </r>
      </text>
    </comment>
    <comment ref="O4" authorId="0" shapeId="0">
      <text>
        <r>
          <rPr>
            <sz val="9"/>
            <color indexed="81"/>
            <rFont val="ＭＳ Ｐゴシック"/>
            <family val="3"/>
            <charset val="128"/>
          </rPr>
          <t>上段：　2016年6月末時点の残高
中段：　最新残高（7月末8月提出データの場合は7月末時点の残高）
　　　　(13)売掛金残高には7月分以降の売掛金が含まれる。</t>
        </r>
      </text>
    </comment>
    <comment ref="P4" authorId="0" shapeId="0">
      <text>
        <r>
          <rPr>
            <sz val="9"/>
            <color indexed="81"/>
            <rFont val="ＭＳ Ｐゴシック"/>
            <family val="3"/>
            <charset val="128"/>
          </rPr>
          <t xml:space="preserve">Advance Paymentの償還前の円相当額。
通貨毎の内訳はＡF～ＡJ列参照ください。
</t>
        </r>
      </text>
    </comment>
    <comment ref="T4" authorId="0" shapeId="0">
      <text>
        <r>
          <rPr>
            <sz val="9"/>
            <color indexed="81"/>
            <rFont val="ＭＳ Ｐゴシック"/>
            <family val="3"/>
            <charset val="128"/>
          </rPr>
          <t>未請求の最新情報（(17)の中段）：　2016年6月期以前完成案件はシステムデータを持っていないため、非表示としています。</t>
        </r>
      </text>
    </comment>
    <comment ref="W4" authorId="0" shapeId="0">
      <text>
        <r>
          <rPr>
            <sz val="9"/>
            <color indexed="81"/>
            <rFont val="ＭＳ Ｐゴシック"/>
            <family val="3"/>
            <charset val="128"/>
          </rPr>
          <t>上段：　2016年6月末の残高（(13)の上段）に対する入金予定
中段：　2016年6月末の残高（(13)の上段）に対する入金実績
　　　　</t>
        </r>
      </text>
    </comment>
    <comment ref="AD4" authorId="0" shapeId="0">
      <text>
        <r>
          <rPr>
            <sz val="9"/>
            <color indexed="10"/>
            <rFont val="ＭＳ Ｐゴシック"/>
            <family val="3"/>
            <charset val="128"/>
          </rPr>
          <t>2017年1月以降になる場合は、備考に入金予定時期を入力してください。（入力すると黄色表示に変わります）</t>
        </r>
        <r>
          <rPr>
            <u/>
            <sz val="9"/>
            <color indexed="10"/>
            <rFont val="ＭＳ Ｐゴシック"/>
            <family val="3"/>
            <charset val="128"/>
          </rPr>
          <t>なお、向こう半年で回収できない理由を備考に入力して下さい。</t>
        </r>
      </text>
    </comment>
    <comment ref="AE4" authorId="0" shapeId="0">
      <text>
        <r>
          <rPr>
            <sz val="9"/>
            <color indexed="10"/>
            <rFont val="ＭＳ Ｐゴシック"/>
            <family val="3"/>
            <charset val="128"/>
          </rPr>
          <t>回収予定の合計（28)が2016年6月末時点の売掛金（(13)の上段）と一致していない場合、黄色で表示されます。</t>
        </r>
        <r>
          <rPr>
            <u/>
            <sz val="9"/>
            <color indexed="10"/>
            <rFont val="ＭＳ Ｐゴシック"/>
            <family val="3"/>
            <charset val="128"/>
          </rPr>
          <t>回収予定額を見直して下さい。</t>
        </r>
      </text>
    </comment>
    <comment ref="J6" authorId="0" shapeId="0">
      <text>
        <r>
          <rPr>
            <sz val="9"/>
            <color indexed="10"/>
            <rFont val="ＭＳ Ｐゴシック"/>
            <family val="3"/>
            <charset val="128"/>
          </rPr>
          <t>担当者を入力して下さい。</t>
        </r>
      </text>
    </comment>
    <comment ref="K6" authorId="0" shapeId="0">
      <text>
        <r>
          <rPr>
            <sz val="9"/>
            <color indexed="10"/>
            <rFont val="ＭＳ Ｐゴシック"/>
            <family val="3"/>
            <charset val="128"/>
          </rPr>
          <t>担当者を入力して下さい。</t>
        </r>
      </text>
    </comment>
  </commentList>
</comments>
</file>

<file path=xl/comments4.xml><?xml version="1.0" encoding="utf-8"?>
<comments xmlns="http://schemas.openxmlformats.org/spreadsheetml/2006/main">
  <authors>
    <author>a3612</author>
  </authors>
  <commentList>
    <comment ref="AE3" authorId="0" shapeId="0">
      <text>
        <r>
          <rPr>
            <sz val="9"/>
            <color indexed="10"/>
            <rFont val="ＭＳ Ｐゴシック"/>
            <family val="3"/>
            <charset val="128"/>
          </rPr>
          <t>入力は円単位で行って下さい。表示 は百万円単位でされます。</t>
        </r>
      </text>
    </comment>
    <comment ref="O4" authorId="0" shapeId="0">
      <text>
        <r>
          <rPr>
            <sz val="9"/>
            <color indexed="81"/>
            <rFont val="ＭＳ Ｐゴシック"/>
            <family val="3"/>
            <charset val="128"/>
          </rPr>
          <t>上段：　2016年6月末時点の残高
中段：　最新残高（7月末8月提出データの場合は7月末時点の残高）
　　　　(13)売掛金残高には7月分以降の売掛金が含まれる。</t>
        </r>
      </text>
    </comment>
    <comment ref="P4" authorId="0" shapeId="0">
      <text>
        <r>
          <rPr>
            <sz val="9"/>
            <color indexed="81"/>
            <rFont val="ＭＳ Ｐゴシック"/>
            <family val="3"/>
            <charset val="128"/>
          </rPr>
          <t xml:space="preserve">Advance Paymentの償還前の円相当額。
通貨毎の内訳はＡF～ＡJ列参照ください。
</t>
        </r>
      </text>
    </comment>
    <comment ref="T4" authorId="0" shapeId="0">
      <text>
        <r>
          <rPr>
            <sz val="9"/>
            <color indexed="81"/>
            <rFont val="ＭＳ Ｐゴシック"/>
            <family val="3"/>
            <charset val="128"/>
          </rPr>
          <t>未請求の最新情報（(17)の中段）：　2016年6月期以前完成案件はシステムデータを持っていないため、非表示としています。</t>
        </r>
      </text>
    </comment>
    <comment ref="W4" authorId="0" shapeId="0">
      <text>
        <r>
          <rPr>
            <sz val="9"/>
            <color indexed="81"/>
            <rFont val="ＭＳ Ｐゴシック"/>
            <family val="3"/>
            <charset val="128"/>
          </rPr>
          <t>上段：　2016年6月末の残高（(13)の上段）に対する入金予定
中段：　2016年6月末の残高（(13)の上段）に対する入金実績
　　　　</t>
        </r>
      </text>
    </comment>
    <comment ref="AD4" authorId="0" shapeId="0">
      <text>
        <r>
          <rPr>
            <sz val="9"/>
            <color indexed="10"/>
            <rFont val="ＭＳ Ｐゴシック"/>
            <family val="3"/>
            <charset val="128"/>
          </rPr>
          <t>2017年1月以降になる場合は、備考に入金予定時期を入力してください。（入力すると黄色表示に変わります）</t>
        </r>
        <r>
          <rPr>
            <u/>
            <sz val="9"/>
            <color indexed="10"/>
            <rFont val="ＭＳ Ｐゴシック"/>
            <family val="3"/>
            <charset val="128"/>
          </rPr>
          <t>なお、向こう半年で回収できない理由を備考に入力して下さい。</t>
        </r>
      </text>
    </comment>
    <comment ref="AE4" authorId="0" shapeId="0">
      <text>
        <r>
          <rPr>
            <sz val="9"/>
            <color indexed="10"/>
            <rFont val="ＭＳ Ｐゴシック"/>
            <family val="3"/>
            <charset val="128"/>
          </rPr>
          <t>回収予定の合計（28)が2016年6月末時点の売掛金（(13)の上段）と一致していない場合、黄色で表示されます。</t>
        </r>
        <r>
          <rPr>
            <u/>
            <sz val="9"/>
            <color indexed="10"/>
            <rFont val="ＭＳ Ｐゴシック"/>
            <family val="3"/>
            <charset val="128"/>
          </rPr>
          <t>回収予定額を見直して下さい。</t>
        </r>
      </text>
    </comment>
    <comment ref="J6" authorId="0" shapeId="0">
      <text>
        <r>
          <rPr>
            <sz val="9"/>
            <color indexed="10"/>
            <rFont val="ＭＳ Ｐゴシック"/>
            <family val="3"/>
            <charset val="128"/>
          </rPr>
          <t>担当者を入力して下さい。</t>
        </r>
      </text>
    </comment>
    <comment ref="K6" authorId="0" shapeId="0">
      <text>
        <r>
          <rPr>
            <sz val="9"/>
            <color indexed="10"/>
            <rFont val="ＭＳ Ｐゴシック"/>
            <family val="3"/>
            <charset val="128"/>
          </rPr>
          <t>担当者を入力して下さい。</t>
        </r>
      </text>
    </comment>
  </commentList>
</comments>
</file>

<file path=xl/comments5.xml><?xml version="1.0" encoding="utf-8"?>
<comments xmlns="http://schemas.openxmlformats.org/spreadsheetml/2006/main">
  <authors>
    <author>a3612</author>
  </authors>
  <commentList>
    <comment ref="AE3" authorId="0" shapeId="0">
      <text>
        <r>
          <rPr>
            <sz val="9"/>
            <color indexed="10"/>
            <rFont val="ＭＳ Ｐゴシック"/>
            <family val="3"/>
            <charset val="128"/>
          </rPr>
          <t>入力は円単位で行って下さい。表示 は百万円単位でされます。</t>
        </r>
      </text>
    </comment>
    <comment ref="O4" authorId="0" shapeId="0">
      <text>
        <r>
          <rPr>
            <sz val="9"/>
            <color indexed="81"/>
            <rFont val="ＭＳ Ｐゴシック"/>
            <family val="3"/>
            <charset val="128"/>
          </rPr>
          <t>上段：　2016年6月末時点の残高
中段：　最新残高（7月末8月提出データの場合は7月末時点の残高）
　　　　(13)売掛金残高には7月分以降の売掛金が含まれる。</t>
        </r>
      </text>
    </comment>
    <comment ref="P4" authorId="0" shapeId="0">
      <text>
        <r>
          <rPr>
            <sz val="9"/>
            <color indexed="81"/>
            <rFont val="ＭＳ Ｐゴシック"/>
            <family val="3"/>
            <charset val="128"/>
          </rPr>
          <t xml:space="preserve">Advance Paymentの償還前の円相当額。
通貨毎の内訳はＡF～ＡJ列参照ください。
</t>
        </r>
      </text>
    </comment>
    <comment ref="T4" authorId="0" shapeId="0">
      <text>
        <r>
          <rPr>
            <sz val="9"/>
            <color indexed="81"/>
            <rFont val="ＭＳ Ｐゴシック"/>
            <family val="3"/>
            <charset val="128"/>
          </rPr>
          <t>未請求の最新情報（(17)の中段）：　2016年6月期以前完成案件はシステムデータを持っていないため、非表示としています。</t>
        </r>
      </text>
    </comment>
    <comment ref="W4" authorId="0" shapeId="0">
      <text>
        <r>
          <rPr>
            <sz val="9"/>
            <color indexed="81"/>
            <rFont val="ＭＳ Ｐゴシック"/>
            <family val="3"/>
            <charset val="128"/>
          </rPr>
          <t>上段：　2016年6月末の残高（(13)の上段）に対する入金予定
中段：　2016年6月末の残高（(13)の上段）に対する入金実績
　　　　</t>
        </r>
      </text>
    </comment>
    <comment ref="AD4" authorId="0" shapeId="0">
      <text>
        <r>
          <rPr>
            <sz val="9"/>
            <color indexed="10"/>
            <rFont val="ＭＳ Ｐゴシック"/>
            <family val="3"/>
            <charset val="128"/>
          </rPr>
          <t>2017年1月以降になる場合は、備考に入金予定時期を入力してください。（入力すると黄色表示に変わります）</t>
        </r>
        <r>
          <rPr>
            <u/>
            <sz val="9"/>
            <color indexed="10"/>
            <rFont val="ＭＳ Ｐゴシック"/>
            <family val="3"/>
            <charset val="128"/>
          </rPr>
          <t>なお、向こう半年で回収できない理由を備考に入力して下さい。</t>
        </r>
      </text>
    </comment>
    <comment ref="AE4" authorId="0" shapeId="0">
      <text>
        <r>
          <rPr>
            <sz val="9"/>
            <color indexed="10"/>
            <rFont val="ＭＳ Ｐゴシック"/>
            <family val="3"/>
            <charset val="128"/>
          </rPr>
          <t>回収予定の合計（28)が2016年6月末時点の売掛金（(13)の上段）と一致していない場合、黄色で表示されます。</t>
        </r>
        <r>
          <rPr>
            <u/>
            <sz val="9"/>
            <color indexed="10"/>
            <rFont val="ＭＳ Ｐゴシック"/>
            <family val="3"/>
            <charset val="128"/>
          </rPr>
          <t>回収予定額を見直して下さい。</t>
        </r>
      </text>
    </comment>
    <comment ref="J6" authorId="0" shapeId="0">
      <text>
        <r>
          <rPr>
            <sz val="9"/>
            <color indexed="10"/>
            <rFont val="ＭＳ Ｐゴシック"/>
            <family val="3"/>
            <charset val="128"/>
          </rPr>
          <t>担当者を入力して下さい。</t>
        </r>
      </text>
    </comment>
    <comment ref="K6" authorId="0" shapeId="0">
      <text>
        <r>
          <rPr>
            <sz val="9"/>
            <color indexed="10"/>
            <rFont val="ＭＳ Ｐゴシック"/>
            <family val="3"/>
            <charset val="128"/>
          </rPr>
          <t>担当者を入力して下さい。</t>
        </r>
      </text>
    </comment>
  </commentList>
</comments>
</file>

<file path=xl/comments6.xml><?xml version="1.0" encoding="utf-8"?>
<comments xmlns="http://schemas.openxmlformats.org/spreadsheetml/2006/main">
  <authors>
    <author>a3612</author>
  </authors>
  <commentList>
    <comment ref="S2" authorId="0" shapeId="0">
      <text>
        <r>
          <rPr>
            <sz val="9"/>
            <color indexed="10"/>
            <rFont val="ＭＳ Ｐゴシック"/>
            <family val="3"/>
            <charset val="128"/>
          </rPr>
          <t>入力は円単位で行って下さい。表示 は百万円単位でされます。</t>
        </r>
      </text>
    </comment>
    <comment ref="C3" authorId="0" shapeId="0">
      <text>
        <r>
          <rPr>
            <sz val="9"/>
            <color indexed="81"/>
            <rFont val="ＭＳ Ｐゴシック"/>
            <family val="3"/>
            <charset val="128"/>
          </rPr>
          <t>上段：　2016年6月末時点の残高
中段：　最新残高（7月末8月提出データの場合は7月末時点の残高）
　　　　(13)売掛金残高には7月分以降の売掛金が含まれる。</t>
        </r>
      </text>
    </comment>
    <comment ref="D3" authorId="0" shapeId="0">
      <text>
        <r>
          <rPr>
            <sz val="9"/>
            <color indexed="81"/>
            <rFont val="ＭＳ Ｐゴシック"/>
            <family val="3"/>
            <charset val="128"/>
          </rPr>
          <t xml:space="preserve">Advance Paymentの償還前の円相当額。
通貨毎の内訳はＡF～ＡJ列参照ください。
</t>
        </r>
      </text>
    </comment>
    <comment ref="H3" authorId="0" shapeId="0">
      <text>
        <r>
          <rPr>
            <sz val="9"/>
            <color indexed="81"/>
            <rFont val="ＭＳ Ｐゴシック"/>
            <family val="3"/>
            <charset val="128"/>
          </rPr>
          <t>未請求の最新情報（(17)の中段）：　2016年6月期以前完成案件はシステムデータを持っていないため、非表示としています。</t>
        </r>
      </text>
    </comment>
    <comment ref="K3" authorId="0" shapeId="0">
      <text>
        <r>
          <rPr>
            <sz val="9"/>
            <color indexed="81"/>
            <rFont val="ＭＳ Ｐゴシック"/>
            <family val="3"/>
            <charset val="128"/>
          </rPr>
          <t>上段：　2016年6月末の残高（(13)の上段）に対する入金予定
中段：　2016年6月末の残高（(13)の上段）に対する入金実績
　　　　</t>
        </r>
      </text>
    </comment>
    <comment ref="R3" authorId="0" shapeId="0">
      <text>
        <r>
          <rPr>
            <sz val="9"/>
            <color indexed="10"/>
            <rFont val="ＭＳ Ｐゴシック"/>
            <family val="3"/>
            <charset val="128"/>
          </rPr>
          <t>2017年1月以降になる場合は、備考に入金予定時期を入力してください。（入力すると黄色表示に変わります）</t>
        </r>
        <r>
          <rPr>
            <u/>
            <sz val="9"/>
            <color indexed="10"/>
            <rFont val="ＭＳ Ｐゴシック"/>
            <family val="3"/>
            <charset val="128"/>
          </rPr>
          <t>なお、向こう半年で回収できない理由を備考に入力して下さい。</t>
        </r>
      </text>
    </comment>
    <comment ref="S3" authorId="0" shapeId="0">
      <text>
        <r>
          <rPr>
            <sz val="9"/>
            <color indexed="10"/>
            <rFont val="ＭＳ Ｐゴシック"/>
            <family val="3"/>
            <charset val="128"/>
          </rPr>
          <t>回収予定の合計（28)が2016年6月末時点の売掛金（(13)の上段）と一致していない場合、黄色で表示されます。</t>
        </r>
        <r>
          <rPr>
            <u/>
            <sz val="9"/>
            <color indexed="10"/>
            <rFont val="ＭＳ Ｐゴシック"/>
            <family val="3"/>
            <charset val="128"/>
          </rPr>
          <t>回収予定額を見直して下さい。</t>
        </r>
      </text>
    </comment>
  </commentList>
</comments>
</file>

<file path=xl/sharedStrings.xml><?xml version="1.0" encoding="utf-8"?>
<sst xmlns="http://schemas.openxmlformats.org/spreadsheetml/2006/main" count="20209" uniqueCount="1869">
  <si>
    <t xml:space="preserve">
</t>
    <phoneticPr fontId="3"/>
  </si>
  <si>
    <t>担当者</t>
    <rPh sb="0" eb="3">
      <t>タントウシャ</t>
    </rPh>
    <phoneticPr fontId="3"/>
  </si>
  <si>
    <t>2016年6月末残高／最新残高</t>
    <rPh sb="4" eb="5">
      <t>ネン</t>
    </rPh>
    <rPh sb="6" eb="7">
      <t>ツキ</t>
    </rPh>
    <rPh sb="7" eb="8">
      <t>マツ</t>
    </rPh>
    <phoneticPr fontId="3"/>
  </si>
  <si>
    <t>2016年6月末売掛金 回収予定/実績</t>
    <rPh sb="4" eb="5">
      <t>ネン</t>
    </rPh>
    <rPh sb="6" eb="7">
      <t>ツキ</t>
    </rPh>
    <rPh sb="7" eb="8">
      <t>マツ</t>
    </rPh>
    <rPh sb="8" eb="10">
      <t>ウリカケ</t>
    </rPh>
    <rPh sb="10" eb="11">
      <t>キン</t>
    </rPh>
    <rPh sb="12" eb="14">
      <t>カイシュウ</t>
    </rPh>
    <rPh sb="14" eb="16">
      <t>ヨテイ</t>
    </rPh>
    <rPh sb="17" eb="19">
      <t>ジッセキ</t>
    </rPh>
    <phoneticPr fontId="3"/>
  </si>
  <si>
    <t>参考）売掛金残高(13)の通貨別内訳</t>
    <rPh sb="0" eb="2">
      <t>サンコウ</t>
    </rPh>
    <rPh sb="6" eb="8">
      <t>ザンダカ</t>
    </rPh>
    <rPh sb="13" eb="15">
      <t>ツウカ</t>
    </rPh>
    <rPh sb="15" eb="16">
      <t>ベツ</t>
    </rPh>
    <rPh sb="16" eb="18">
      <t>ウチワケ</t>
    </rPh>
    <phoneticPr fontId="3"/>
  </si>
  <si>
    <t>並び順</t>
    <rPh sb="0" eb="1">
      <t>ナラ</t>
    </rPh>
    <rPh sb="2" eb="3">
      <t>ジュン</t>
    </rPh>
    <phoneticPr fontId="3"/>
  </si>
  <si>
    <t>国順
コード</t>
    <rPh sb="0" eb="1">
      <t>クニ</t>
    </rPh>
    <rPh sb="1" eb="2">
      <t>ジュン</t>
    </rPh>
    <phoneticPr fontId="3"/>
  </si>
  <si>
    <t>国
コード</t>
    <rPh sb="0" eb="1">
      <t>クニ</t>
    </rPh>
    <phoneticPr fontId="3"/>
  </si>
  <si>
    <t>国名</t>
    <rPh sb="0" eb="1">
      <t>クニ</t>
    </rPh>
    <rPh sb="1" eb="2">
      <t>メイ</t>
    </rPh>
    <phoneticPr fontId="3"/>
  </si>
  <si>
    <t>プロジェクト
コード</t>
  </si>
  <si>
    <r>
      <rPr>
        <b/>
        <sz val="12"/>
        <rFont val="ＭＳ Ｐゴシック"/>
        <family val="3"/>
        <charset val="128"/>
      </rPr>
      <t>プロジェクト名称</t>
    </r>
    <r>
      <rPr>
        <b/>
        <sz val="9"/>
        <rFont val="ＭＳ Ｐゴシック"/>
        <family val="3"/>
        <charset val="128"/>
      </rPr>
      <t xml:space="preserve">
</t>
    </r>
    <phoneticPr fontId="3"/>
  </si>
  <si>
    <t>資金源</t>
    <rPh sb="0" eb="3">
      <t>シキンゲン</t>
    </rPh>
    <phoneticPr fontId="3"/>
  </si>
  <si>
    <t>主管事業部</t>
    <rPh sb="0" eb="2">
      <t>シュカン</t>
    </rPh>
    <rPh sb="2" eb="4">
      <t>ジギョウ</t>
    </rPh>
    <rPh sb="4" eb="5">
      <t>ブ</t>
    </rPh>
    <phoneticPr fontId="3"/>
  </si>
  <si>
    <t>主管部</t>
    <rPh sb="0" eb="2">
      <t>シュカン</t>
    </rPh>
    <rPh sb="2" eb="3">
      <t>ブ</t>
    </rPh>
    <phoneticPr fontId="3"/>
  </si>
  <si>
    <t>事業部・部</t>
    <rPh sb="0" eb="2">
      <t>ジギョウ</t>
    </rPh>
    <rPh sb="2" eb="3">
      <t>ブ</t>
    </rPh>
    <rPh sb="4" eb="5">
      <t>ブ</t>
    </rPh>
    <phoneticPr fontId="3"/>
  </si>
  <si>
    <t>営業部</t>
    <rPh sb="0" eb="2">
      <t>エイギョウ</t>
    </rPh>
    <rPh sb="2" eb="3">
      <t>ブ</t>
    </rPh>
    <phoneticPr fontId="3"/>
  </si>
  <si>
    <t>海外事務所</t>
    <rPh sb="0" eb="2">
      <t>カイガイ</t>
    </rPh>
    <rPh sb="2" eb="4">
      <t>ジム</t>
    </rPh>
    <rPh sb="4" eb="5">
      <t>ショ</t>
    </rPh>
    <phoneticPr fontId="3"/>
  </si>
  <si>
    <t>業務部(事務担当)</t>
    <rPh sb="0" eb="2">
      <t>ギョウム</t>
    </rPh>
    <rPh sb="2" eb="3">
      <t>ブ</t>
    </rPh>
    <rPh sb="4" eb="6">
      <t>ジム</t>
    </rPh>
    <rPh sb="6" eb="8">
      <t>タントウ</t>
    </rPh>
    <phoneticPr fontId="3"/>
  </si>
  <si>
    <t>作業終了／継続</t>
    <rPh sb="0" eb="2">
      <t>サギョウ</t>
    </rPh>
    <rPh sb="2" eb="4">
      <t>シュウリョウ</t>
    </rPh>
    <rPh sb="5" eb="7">
      <t>ケイゾク</t>
    </rPh>
    <phoneticPr fontId="3"/>
  </si>
  <si>
    <t>売掛金
残高</t>
    <phoneticPr fontId="3"/>
  </si>
  <si>
    <t>うち2015年12月以前の売掛金</t>
  </si>
  <si>
    <t>うち2016年1月から6月までの売掛金</t>
  </si>
  <si>
    <t>うち2016年7月以降の売掛金</t>
    <rPh sb="9" eb="11">
      <t>イコウ</t>
    </rPh>
    <phoneticPr fontId="3"/>
  </si>
  <si>
    <t>うち
未請求</t>
    <rPh sb="3" eb="6">
      <t>ミセイキュウ</t>
    </rPh>
    <phoneticPr fontId="3"/>
  </si>
  <si>
    <t>前受金
残高</t>
    <phoneticPr fontId="3"/>
  </si>
  <si>
    <t>未収残高（売掛－前受）</t>
    <phoneticPr fontId="3"/>
  </si>
  <si>
    <t>2016年
7月</t>
    <rPh sb="4" eb="5">
      <t>ネン</t>
    </rPh>
    <rPh sb="7" eb="8">
      <t>ツキ</t>
    </rPh>
    <phoneticPr fontId="3"/>
  </si>
  <si>
    <t>2016年
8月</t>
    <rPh sb="4" eb="5">
      <t>ネン</t>
    </rPh>
    <rPh sb="7" eb="8">
      <t>ツキ</t>
    </rPh>
    <phoneticPr fontId="3"/>
  </si>
  <si>
    <t>2016年
9月</t>
    <rPh sb="4" eb="5">
      <t>ネン</t>
    </rPh>
    <rPh sb="7" eb="8">
      <t>ツキ</t>
    </rPh>
    <phoneticPr fontId="3"/>
  </si>
  <si>
    <t>2016年
10月</t>
    <rPh sb="4" eb="5">
      <t>ネン</t>
    </rPh>
    <rPh sb="8" eb="9">
      <t>ツキ</t>
    </rPh>
    <phoneticPr fontId="3"/>
  </si>
  <si>
    <t>2016年
11月</t>
    <rPh sb="4" eb="5">
      <t>ネン</t>
    </rPh>
    <rPh sb="8" eb="9">
      <t>ツキ</t>
    </rPh>
    <phoneticPr fontId="3"/>
  </si>
  <si>
    <t>2016年
12月</t>
    <rPh sb="4" eb="5">
      <t>ネン</t>
    </rPh>
    <rPh sb="8" eb="9">
      <t>ツキ</t>
    </rPh>
    <phoneticPr fontId="3"/>
  </si>
  <si>
    <t>2017年
1月以降</t>
    <rPh sb="4" eb="5">
      <t>ネン</t>
    </rPh>
    <rPh sb="7" eb="8">
      <t>ツキ</t>
    </rPh>
    <rPh sb="8" eb="10">
      <t>イコウ</t>
    </rPh>
    <phoneticPr fontId="3"/>
  </si>
  <si>
    <t>計</t>
    <rPh sb="0" eb="1">
      <t>ケイ</t>
    </rPh>
    <phoneticPr fontId="3"/>
  </si>
  <si>
    <t>備考</t>
    <rPh sb="0" eb="2">
      <t>ビコウ</t>
    </rPh>
    <phoneticPr fontId="3"/>
  </si>
  <si>
    <t>円貨</t>
    <rPh sb="0" eb="2">
      <t>エンカ</t>
    </rPh>
    <phoneticPr fontId="3"/>
  </si>
  <si>
    <t>通貨
コード</t>
    <rPh sb="0" eb="2">
      <t>ツウカ</t>
    </rPh>
    <phoneticPr fontId="3"/>
  </si>
  <si>
    <t>外貨／
現地貨</t>
    <rPh sb="0" eb="2">
      <t>ガイカ</t>
    </rPh>
    <rPh sb="4" eb="6">
      <t>ゲンチ</t>
    </rPh>
    <rPh sb="6" eb="7">
      <t>カ</t>
    </rPh>
    <phoneticPr fontId="3"/>
  </si>
  <si>
    <t>外貨／
現地貨
円相当</t>
    <rPh sb="0" eb="2">
      <t>ガイカ</t>
    </rPh>
    <rPh sb="4" eb="6">
      <t>ゲンチ</t>
    </rPh>
    <rPh sb="6" eb="7">
      <t>カ</t>
    </rPh>
    <rPh sb="8" eb="9">
      <t>エン</t>
    </rPh>
    <rPh sb="9" eb="11">
      <t>ソウトウ</t>
    </rPh>
    <phoneticPr fontId="3"/>
  </si>
  <si>
    <t>円相当
合計</t>
    <rPh sb="0" eb="1">
      <t>エン</t>
    </rPh>
    <rPh sb="1" eb="3">
      <t>ソウトウ</t>
    </rPh>
    <rPh sb="4" eb="6">
      <t>ゴウケイ</t>
    </rPh>
    <phoneticPr fontId="3"/>
  </si>
  <si>
    <t>項目番号(1)</t>
    <rPh sb="0" eb="2">
      <t>コウモク</t>
    </rPh>
    <rPh sb="2" eb="4">
      <t>バンゴウ</t>
    </rPh>
    <phoneticPr fontId="3"/>
  </si>
  <si>
    <t>(2)</t>
    <phoneticPr fontId="3"/>
  </si>
  <si>
    <t>(3)</t>
    <phoneticPr fontId="3"/>
  </si>
  <si>
    <t>(4)</t>
    <phoneticPr fontId="3"/>
  </si>
  <si>
    <t>(5)</t>
    <phoneticPr fontId="3"/>
  </si>
  <si>
    <t>(6)</t>
    <phoneticPr fontId="3"/>
  </si>
  <si>
    <t>(7)</t>
    <phoneticPr fontId="3"/>
  </si>
  <si>
    <t>(8)</t>
    <phoneticPr fontId="3"/>
  </si>
  <si>
    <t>(9)</t>
    <phoneticPr fontId="3"/>
  </si>
  <si>
    <t>(10)</t>
  </si>
  <si>
    <t>(11)</t>
  </si>
  <si>
    <t>(12)</t>
  </si>
  <si>
    <t>(13)</t>
  </si>
  <si>
    <t>(14)</t>
  </si>
  <si>
    <t>(15)</t>
  </si>
  <si>
    <t>(16)</t>
  </si>
  <si>
    <t>(17)</t>
  </si>
  <si>
    <t>(18)</t>
  </si>
  <si>
    <t>(19)</t>
  </si>
  <si>
    <t>(20)</t>
  </si>
  <si>
    <t>(21)</t>
  </si>
  <si>
    <t>(22)</t>
  </si>
  <si>
    <t>(23)</t>
  </si>
  <si>
    <t>(24)</t>
  </si>
  <si>
    <t>(25)</t>
  </si>
  <si>
    <t>(26)</t>
  </si>
  <si>
    <t>(27)</t>
  </si>
  <si>
    <t>(28)</t>
    <phoneticPr fontId="3"/>
  </si>
  <si>
    <t>(29)</t>
    <phoneticPr fontId="3"/>
  </si>
  <si>
    <t>b1</t>
    <phoneticPr fontId="3"/>
  </si>
  <si>
    <t>b2</t>
    <phoneticPr fontId="3"/>
  </si>
  <si>
    <t>b2'</t>
    <phoneticPr fontId="3"/>
  </si>
  <si>
    <t>b1+b2'=(13)</t>
    <phoneticPr fontId="3"/>
  </si>
  <si>
    <t>16/6末</t>
    <rPh sb="4" eb="5">
      <t>マツ</t>
    </rPh>
    <phoneticPr fontId="3"/>
  </si>
  <si>
    <t>予定</t>
    <rPh sb="0" eb="2">
      <t>ヨテイ</t>
    </rPh>
    <phoneticPr fontId="3"/>
  </si>
  <si>
    <t>最新</t>
    <rPh sb="0" eb="2">
      <t>サイシン</t>
    </rPh>
    <phoneticPr fontId="3"/>
  </si>
  <si>
    <t>実績</t>
    <rPh sb="0" eb="2">
      <t>ジッセキ</t>
    </rPh>
    <phoneticPr fontId="3"/>
  </si>
  <si>
    <t>差</t>
    <rPh sb="0" eb="1">
      <t>サ</t>
    </rPh>
    <phoneticPr fontId="3"/>
  </si>
  <si>
    <t>16/6末</t>
  </si>
  <si>
    <t>予定</t>
  </si>
  <si>
    <t>BDT:66.9百万タカ(95.7百万円相当）&amp; USD:0.03百万ドル（3.7百万円相当）</t>
  </si>
  <si>
    <t>最新</t>
  </si>
  <si>
    <t>実績</t>
  </si>
  <si>
    <t>差</t>
  </si>
  <si>
    <t>IDR:16.6百万ルピー（0.1百万円相当）&amp; USD:0.03百万ドル（4百万円相当）</t>
  </si>
  <si>
    <t>INR:0.18百万ルピー（0.3百万円相当）&amp; USD:0.07百万ドル（8.4百万円相当）</t>
    <phoneticPr fontId="3"/>
  </si>
  <si>
    <t>INR:0.05百万ルピー（0.1百万円相当）&amp; USD:0.02百万ドル（2.3百万円相当）</t>
  </si>
  <si>
    <t>MNT:2,058.7百万トゥグルグ（129.2百万円相当）&amp; USD:2.8百万ドル（287.8百万円相当）</t>
  </si>
  <si>
    <t>MNT:1,964.2百万トゥグルグ（127.2百万円相当）&amp; USD:0.5百万ドル（60.1百万円相当）</t>
  </si>
  <si>
    <t>USD:0.1ドル（18.1百万円相当）&amp; VND8,598.6百万ドン（48.9百万円相当）</t>
  </si>
  <si>
    <t>USD:0.2百万ドル(19.4百万円相当）&amp; VND401.6百万ドン(2.2百万円相当）</t>
  </si>
  <si>
    <t>CVE:7.3百万エスクード（8.8百万円相当）&amp; USD:0.1百万ドル（17.8百万円相当）</t>
  </si>
  <si>
    <t>KES:6.4百万シリング（7.3百万円相当）&amp; USD0.01百万ドル（1.5百万円相当）</t>
  </si>
  <si>
    <t>EUR:0.08ユーロ（10.5百万円相当）&amp; MAD:0.5百万ディルハム（6.1百万円相当）</t>
    <rPh sb="31" eb="32">
      <t>ヒャク</t>
    </rPh>
    <phoneticPr fontId="3"/>
  </si>
  <si>
    <t>EUR:0.03ユーロ（4.3百万円相当）&amp; MAD:0.5百万ディルハム（6.1百万円相当）</t>
  </si>
  <si>
    <t>総計</t>
    <rPh sb="0" eb="1">
      <t>ソウ</t>
    </rPh>
    <rPh sb="1" eb="2">
      <t>ケイ</t>
    </rPh>
    <phoneticPr fontId="3"/>
  </si>
  <si>
    <t>KE</t>
  </si>
  <si>
    <t>KH</t>
    <phoneticPr fontId="3"/>
  </si>
  <si>
    <t>KG</t>
    <phoneticPr fontId="3"/>
  </si>
  <si>
    <t>KW</t>
    <phoneticPr fontId="3"/>
  </si>
  <si>
    <t>KD</t>
    <phoneticPr fontId="3"/>
  </si>
  <si>
    <t>KR</t>
    <phoneticPr fontId="3"/>
  </si>
  <si>
    <t>KX</t>
    <phoneticPr fontId="3"/>
  </si>
  <si>
    <t>KQ</t>
    <phoneticPr fontId="3"/>
  </si>
  <si>
    <t>KL</t>
    <phoneticPr fontId="3"/>
  </si>
  <si>
    <t>KT</t>
    <phoneticPr fontId="3"/>
  </si>
  <si>
    <t>M</t>
    <phoneticPr fontId="3"/>
  </si>
  <si>
    <t>（単位：百万）</t>
    <rPh sb="1" eb="3">
      <t>タンイ</t>
    </rPh>
    <rPh sb="4" eb="6">
      <t>ヒャクマン</t>
    </rPh>
    <phoneticPr fontId="3"/>
  </si>
  <si>
    <r>
      <t>200</t>
    </r>
    <r>
      <rPr>
        <sz val="11"/>
        <rFont val="ＭＳ Ｐゴシック"/>
        <family val="3"/>
        <charset val="128"/>
      </rPr>
      <t>9</t>
    </r>
    <r>
      <rPr>
        <sz val="11"/>
        <rFont val="ＭＳ Ｐゴシック"/>
        <family val="3"/>
        <charset val="128"/>
      </rPr>
      <t>年</t>
    </r>
    <r>
      <rPr>
        <sz val="11"/>
        <rFont val="ＭＳ Ｐゴシック"/>
        <family val="3"/>
        <charset val="128"/>
      </rPr>
      <t>3月期</t>
    </r>
    <rPh sb="4" eb="5">
      <t>ネン</t>
    </rPh>
    <rPh sb="6" eb="7">
      <t>ツキ</t>
    </rPh>
    <rPh sb="7" eb="8">
      <t>キ</t>
    </rPh>
    <phoneticPr fontId="3"/>
  </si>
  <si>
    <r>
      <t>2010</t>
    </r>
    <r>
      <rPr>
        <sz val="11"/>
        <rFont val="ＭＳ Ｐゴシック"/>
        <family val="3"/>
        <charset val="128"/>
      </rPr>
      <t>年</t>
    </r>
    <r>
      <rPr>
        <sz val="11"/>
        <rFont val="ＭＳ Ｐゴシック"/>
        <family val="3"/>
        <charset val="128"/>
      </rPr>
      <t>3月期</t>
    </r>
    <rPh sb="4" eb="5">
      <t>ネン</t>
    </rPh>
    <rPh sb="6" eb="7">
      <t>ツキ</t>
    </rPh>
    <rPh sb="7" eb="8">
      <t>キ</t>
    </rPh>
    <phoneticPr fontId="3"/>
  </si>
  <si>
    <r>
      <t>2011</t>
    </r>
    <r>
      <rPr>
        <sz val="11"/>
        <rFont val="ＭＳ Ｐゴシック"/>
        <family val="3"/>
        <charset val="128"/>
      </rPr>
      <t>年</t>
    </r>
    <r>
      <rPr>
        <sz val="11"/>
        <rFont val="ＭＳ Ｐゴシック"/>
        <family val="3"/>
        <charset val="128"/>
      </rPr>
      <t>3月期</t>
    </r>
    <rPh sb="4" eb="5">
      <t>ネン</t>
    </rPh>
    <rPh sb="6" eb="7">
      <t>ツキ</t>
    </rPh>
    <rPh sb="7" eb="8">
      <t>キ</t>
    </rPh>
    <phoneticPr fontId="3"/>
  </si>
  <si>
    <r>
      <t>2012</t>
    </r>
    <r>
      <rPr>
        <sz val="11"/>
        <rFont val="ＭＳ Ｐゴシック"/>
        <family val="3"/>
        <charset val="128"/>
      </rPr>
      <t>年</t>
    </r>
    <r>
      <rPr>
        <sz val="11"/>
        <rFont val="ＭＳ Ｐゴシック"/>
        <family val="3"/>
        <charset val="128"/>
      </rPr>
      <t>3月期</t>
    </r>
    <rPh sb="4" eb="5">
      <t>ネン</t>
    </rPh>
    <rPh sb="6" eb="7">
      <t>ツキ</t>
    </rPh>
    <rPh sb="7" eb="8">
      <t>キ</t>
    </rPh>
    <phoneticPr fontId="3"/>
  </si>
  <si>
    <r>
      <t>2013</t>
    </r>
    <r>
      <rPr>
        <sz val="11"/>
        <rFont val="ＭＳ Ｐゴシック"/>
        <family val="3"/>
        <charset val="128"/>
      </rPr>
      <t>年</t>
    </r>
    <r>
      <rPr>
        <sz val="11"/>
        <rFont val="ＭＳ Ｐゴシック"/>
        <family val="3"/>
        <charset val="128"/>
      </rPr>
      <t>3月期</t>
    </r>
    <rPh sb="4" eb="5">
      <t>ネン</t>
    </rPh>
    <rPh sb="6" eb="7">
      <t>ツキ</t>
    </rPh>
    <rPh sb="7" eb="8">
      <t>キ</t>
    </rPh>
    <phoneticPr fontId="3"/>
  </si>
  <si>
    <t>2013年6月期</t>
    <rPh sb="4" eb="5">
      <t>ネン</t>
    </rPh>
    <rPh sb="6" eb="7">
      <t>ツキ</t>
    </rPh>
    <rPh sb="7" eb="8">
      <t>キ</t>
    </rPh>
    <phoneticPr fontId="3"/>
  </si>
  <si>
    <t>2014年6月期</t>
    <rPh sb="4" eb="5">
      <t>ネン</t>
    </rPh>
    <rPh sb="6" eb="7">
      <t>ツキ</t>
    </rPh>
    <rPh sb="7" eb="8">
      <t>キ</t>
    </rPh>
    <phoneticPr fontId="3"/>
  </si>
  <si>
    <t>2014年6月期迄小計</t>
    <rPh sb="4" eb="5">
      <t>ネン</t>
    </rPh>
    <rPh sb="6" eb="7">
      <t>ツキ</t>
    </rPh>
    <rPh sb="7" eb="8">
      <t>キ</t>
    </rPh>
    <rPh sb="8" eb="9">
      <t>マデ</t>
    </rPh>
    <rPh sb="9" eb="11">
      <t>コバカリ</t>
    </rPh>
    <phoneticPr fontId="3"/>
  </si>
  <si>
    <t>2015年6月期</t>
    <rPh sb="4" eb="5">
      <t>ネン</t>
    </rPh>
    <rPh sb="6" eb="7">
      <t>ツキ</t>
    </rPh>
    <rPh sb="7" eb="8">
      <t>キ</t>
    </rPh>
    <phoneticPr fontId="3"/>
  </si>
  <si>
    <t>2015年6月期迄小計</t>
    <rPh sb="4" eb="5">
      <t>ネン</t>
    </rPh>
    <rPh sb="6" eb="7">
      <t>ツキ</t>
    </rPh>
    <rPh sb="7" eb="8">
      <t>キ</t>
    </rPh>
    <rPh sb="8" eb="9">
      <t>マデ</t>
    </rPh>
    <rPh sb="9" eb="11">
      <t>コバカリ</t>
    </rPh>
    <phoneticPr fontId="3"/>
  </si>
  <si>
    <t>2016年6月期上期</t>
    <rPh sb="4" eb="5">
      <t>ネン</t>
    </rPh>
    <rPh sb="6" eb="7">
      <t>ツキ</t>
    </rPh>
    <rPh sb="7" eb="8">
      <t>キ</t>
    </rPh>
    <rPh sb="8" eb="10">
      <t>カミキ</t>
    </rPh>
    <phoneticPr fontId="3"/>
  </si>
  <si>
    <t>2016年6月期上期迄小計</t>
    <rPh sb="4" eb="5">
      <t>ネン</t>
    </rPh>
    <rPh sb="6" eb="7">
      <t>ツキ</t>
    </rPh>
    <rPh sb="7" eb="8">
      <t>キ</t>
    </rPh>
    <rPh sb="8" eb="10">
      <t>カミキ</t>
    </rPh>
    <rPh sb="10" eb="11">
      <t>マデ</t>
    </rPh>
    <rPh sb="11" eb="13">
      <t>コバカリ</t>
    </rPh>
    <phoneticPr fontId="3"/>
  </si>
  <si>
    <t>2016年6月期下期</t>
    <rPh sb="4" eb="5">
      <t>ネン</t>
    </rPh>
    <rPh sb="6" eb="8">
      <t>ガツキ</t>
    </rPh>
    <rPh sb="8" eb="10">
      <t>シモキ</t>
    </rPh>
    <phoneticPr fontId="3"/>
  </si>
  <si>
    <t>2016年6月期</t>
    <rPh sb="4" eb="5">
      <t>ネン</t>
    </rPh>
    <rPh sb="6" eb="7">
      <t>ツキ</t>
    </rPh>
    <rPh sb="7" eb="8">
      <t>キ</t>
    </rPh>
    <phoneticPr fontId="3"/>
  </si>
  <si>
    <t>2016年6月期迄小計</t>
    <rPh sb="4" eb="5">
      <t>ネン</t>
    </rPh>
    <rPh sb="6" eb="7">
      <t>ツキ</t>
    </rPh>
    <rPh sb="7" eb="8">
      <t>キ</t>
    </rPh>
    <rPh sb="8" eb="9">
      <t>マデ</t>
    </rPh>
    <rPh sb="9" eb="11">
      <t>コバカリ</t>
    </rPh>
    <phoneticPr fontId="3"/>
  </si>
  <si>
    <t>2017年6月期上期</t>
    <rPh sb="4" eb="5">
      <t>ネン</t>
    </rPh>
    <rPh sb="6" eb="7">
      <t>ツキ</t>
    </rPh>
    <rPh sb="7" eb="8">
      <t>キ</t>
    </rPh>
    <rPh sb="8" eb="10">
      <t>カミキ</t>
    </rPh>
    <phoneticPr fontId="3"/>
  </si>
  <si>
    <t>2017年6月期上期迄小計</t>
    <rPh sb="4" eb="5">
      <t>ネン</t>
    </rPh>
    <rPh sb="6" eb="7">
      <t>ツキ</t>
    </rPh>
    <rPh sb="7" eb="8">
      <t>キ</t>
    </rPh>
    <rPh sb="8" eb="10">
      <t>カミキ</t>
    </rPh>
    <rPh sb="10" eb="11">
      <t>マデ</t>
    </rPh>
    <rPh sb="11" eb="13">
      <t>コバカリ</t>
    </rPh>
    <phoneticPr fontId="3"/>
  </si>
  <si>
    <t>2017年6月期下期</t>
    <rPh sb="4" eb="5">
      <t>ネン</t>
    </rPh>
    <rPh sb="6" eb="8">
      <t>ガツキ</t>
    </rPh>
    <rPh sb="8" eb="10">
      <t>シモキ</t>
    </rPh>
    <phoneticPr fontId="3"/>
  </si>
  <si>
    <t>2017年6月期</t>
    <rPh sb="4" eb="5">
      <t>ネン</t>
    </rPh>
    <rPh sb="6" eb="7">
      <t>ツキ</t>
    </rPh>
    <rPh sb="7" eb="8">
      <t>キ</t>
    </rPh>
    <phoneticPr fontId="3"/>
  </si>
  <si>
    <t>2017年6月期迄小計</t>
    <rPh sb="4" eb="5">
      <t>ネン</t>
    </rPh>
    <rPh sb="6" eb="7">
      <t>ツキ</t>
    </rPh>
    <rPh sb="7" eb="8">
      <t>キ</t>
    </rPh>
    <rPh sb="8" eb="9">
      <t>マデ</t>
    </rPh>
    <rPh sb="9" eb="11">
      <t>コバカリ</t>
    </rPh>
    <phoneticPr fontId="3"/>
  </si>
  <si>
    <t>合計</t>
    <rPh sb="0" eb="2">
      <t>ゴウケイ</t>
    </rPh>
    <phoneticPr fontId="3"/>
  </si>
  <si>
    <t>プロジェクト</t>
    <phoneticPr fontId="3"/>
  </si>
  <si>
    <t>売掛金</t>
    <rPh sb="0" eb="2">
      <t>ウリカケ</t>
    </rPh>
    <rPh sb="2" eb="3">
      <t>キン</t>
    </rPh>
    <phoneticPr fontId="3"/>
  </si>
  <si>
    <t>売掛金（一年以上滞留）</t>
    <rPh sb="0" eb="2">
      <t>ウリカケ</t>
    </rPh>
    <rPh sb="2" eb="3">
      <t>キン</t>
    </rPh>
    <rPh sb="4" eb="6">
      <t>イチネン</t>
    </rPh>
    <rPh sb="6" eb="8">
      <t>イジョウ</t>
    </rPh>
    <rPh sb="8" eb="10">
      <t>タイリュウ</t>
    </rPh>
    <phoneticPr fontId="3"/>
  </si>
  <si>
    <t>売掛金（期首売掛金残）</t>
    <rPh sb="0" eb="2">
      <t>ウリカケ</t>
    </rPh>
    <rPh sb="2" eb="3">
      <t>キン</t>
    </rPh>
    <rPh sb="4" eb="6">
      <t>キシュ</t>
    </rPh>
    <rPh sb="6" eb="8">
      <t>ウリカケ</t>
    </rPh>
    <rPh sb="8" eb="9">
      <t>キン</t>
    </rPh>
    <rPh sb="9" eb="10">
      <t>ザン</t>
    </rPh>
    <phoneticPr fontId="3"/>
  </si>
  <si>
    <t>売掛金（A）</t>
    <rPh sb="0" eb="2">
      <t>ウリカケ</t>
    </rPh>
    <rPh sb="2" eb="3">
      <t>キン</t>
    </rPh>
    <phoneticPr fontId="3"/>
  </si>
  <si>
    <t>前受金残（B）</t>
    <rPh sb="0" eb="2">
      <t>マエウケ</t>
    </rPh>
    <rPh sb="2" eb="3">
      <t>キン</t>
    </rPh>
    <rPh sb="3" eb="4">
      <t>ザン</t>
    </rPh>
    <phoneticPr fontId="3"/>
  </si>
  <si>
    <t>（C=A+B）</t>
    <phoneticPr fontId="3"/>
  </si>
  <si>
    <t>ｿｰﾄ①</t>
    <phoneticPr fontId="3"/>
  </si>
  <si>
    <t>ｿｰﾄ②</t>
    <phoneticPr fontId="3"/>
  </si>
  <si>
    <t>ｿｰﾄ③</t>
    <phoneticPr fontId="3"/>
  </si>
  <si>
    <t>売掛対象月</t>
    <rPh sb="0" eb="2">
      <t>ウリカケ</t>
    </rPh>
    <rPh sb="2" eb="4">
      <t>タイショウ</t>
    </rPh>
    <rPh sb="4" eb="5">
      <t>ツキ</t>
    </rPh>
    <phoneticPr fontId="3"/>
  </si>
  <si>
    <t>リンクコード(入力可）</t>
    <rPh sb="7" eb="9">
      <t>ニュウリョク</t>
    </rPh>
    <rPh sb="9" eb="10">
      <t>カ</t>
    </rPh>
    <phoneticPr fontId="3"/>
  </si>
  <si>
    <t>事業部</t>
  </si>
  <si>
    <t>主管部</t>
  </si>
  <si>
    <t>コード</t>
    <phoneticPr fontId="3"/>
  </si>
  <si>
    <t>案件名</t>
  </si>
  <si>
    <t>客先</t>
    <rPh sb="0" eb="2">
      <t>キャクサキ</t>
    </rPh>
    <phoneticPr fontId="3"/>
  </si>
  <si>
    <t>通貨</t>
    <rPh sb="0" eb="2">
      <t>ツウカ</t>
    </rPh>
    <phoneticPr fontId="3"/>
  </si>
  <si>
    <t>円</t>
    <rPh sb="0" eb="1">
      <t>エン</t>
    </rPh>
    <phoneticPr fontId="3"/>
  </si>
  <si>
    <t>現地貨</t>
    <rPh sb="0" eb="2">
      <t>ゲンチ</t>
    </rPh>
    <rPh sb="2" eb="3">
      <t>カ</t>
    </rPh>
    <phoneticPr fontId="3"/>
  </si>
  <si>
    <t>円相当</t>
    <rPh sb="0" eb="1">
      <t>エン</t>
    </rPh>
    <rPh sb="1" eb="3">
      <t>ソウトウ</t>
    </rPh>
    <phoneticPr fontId="3"/>
  </si>
  <si>
    <t>対象月</t>
    <rPh sb="0" eb="2">
      <t>タイショウ</t>
    </rPh>
    <rPh sb="2" eb="3">
      <t>ツキ</t>
    </rPh>
    <phoneticPr fontId="3"/>
  </si>
  <si>
    <t>国コード</t>
    <rPh sb="0" eb="1">
      <t>クニ</t>
    </rPh>
    <phoneticPr fontId="3"/>
  </si>
  <si>
    <t>JA11E1008P-JPY-CVN0000000</t>
  </si>
  <si>
    <t>JA12E1004P-INR-CIN0000000</t>
  </si>
  <si>
    <t>JA12E1005P-JPY-CVN0000000</t>
  </si>
  <si>
    <t>JA12E1005P-VND-CVN0000000</t>
  </si>
  <si>
    <t>JA13E1004P-JPY-G501100000</t>
  </si>
  <si>
    <t>JA14E1024P-JPY-G501100000</t>
  </si>
  <si>
    <t>JA15E1025P-JPY-M000265200</t>
  </si>
  <si>
    <t>JA15E1031P-JPY-G501100000</t>
  </si>
  <si>
    <t>JA15E1035P-JPY-G501100000</t>
  </si>
  <si>
    <t>JA15E1037P-JPY-G501100000</t>
  </si>
  <si>
    <t>JA16E1001P-JPY-G501100000</t>
  </si>
  <si>
    <t>JA16E1007P-JPY-G501100000</t>
  </si>
  <si>
    <t>JA16E1008P-JPY-G501100000</t>
  </si>
  <si>
    <t>JA16E1010P-JPY-G501100000</t>
  </si>
  <si>
    <t>JA16E1019P-JPY-G501100000</t>
  </si>
  <si>
    <t>JA16E1020P-JPY-G501100000</t>
  </si>
  <si>
    <t>JA16E1023P-JPY-G501100000</t>
  </si>
  <si>
    <t>JA16E1031P-JPY-G501100000</t>
  </si>
  <si>
    <t>JA16E1021P-JPY-NJP0010700</t>
  </si>
  <si>
    <t>JA16E1015P-USD-NJP0008700</t>
  </si>
  <si>
    <t>JA15E1052P-USD-B001600000</t>
  </si>
  <si>
    <t>JA16E1011P-USD-NJP0010300</t>
  </si>
  <si>
    <t>JA14E1021P-USD-C021000000</t>
  </si>
  <si>
    <t>JA16E1029P-USD-CMV0000000</t>
  </si>
  <si>
    <t>JA16E1030P-JPY-M000284100</t>
  </si>
  <si>
    <t>JA16E1030P-JPY-M000284300</t>
  </si>
  <si>
    <t>JA15G1006P-JPY-CBO0000000</t>
  </si>
  <si>
    <t>JA15G1012P-JPY-G501100000</t>
  </si>
  <si>
    <t>JA15G1014P-JPY-G501100000</t>
  </si>
  <si>
    <t>JA16G1001P-JPY-G501100000</t>
  </si>
  <si>
    <t>JA16G1002P-JPY-G501100000</t>
  </si>
  <si>
    <t>JA16G1006P-JPY-G501100000</t>
  </si>
  <si>
    <t>JA16G1007P-JPY-G501100000</t>
  </si>
  <si>
    <t>JA16G1008P-JPY-G501100000</t>
  </si>
  <si>
    <t>JA16G1010P-JPY-G501100000</t>
  </si>
  <si>
    <t>JA16G1013P-JPY-G501100000</t>
  </si>
  <si>
    <t>JA11G1010P-JPY-CPK0000000</t>
  </si>
  <si>
    <t>JA15G1017P-USD-C080000000</t>
  </si>
  <si>
    <t>JA07H1010P-INR-CIN0000000</t>
  </si>
  <si>
    <t>JA08H1025P-IDR-CID0000000</t>
  </si>
  <si>
    <t>JA08H1025P-JPY-CID0000000</t>
  </si>
  <si>
    <t>JA10H1015P-JPY-CKE0000000</t>
  </si>
  <si>
    <t>JA10H1015P-KES-CKE0000000</t>
  </si>
  <si>
    <t>JA11H1022P-JPY-CKH0000000</t>
  </si>
  <si>
    <t>JA11H1022P-USD-CKH0000000</t>
  </si>
  <si>
    <t>JA12H1011P-JPY-CPH0000000</t>
  </si>
  <si>
    <t>JA12H1011P-PHP-CPH0000000</t>
  </si>
  <si>
    <t>JA12H1016P-JPY-CPH0000000</t>
  </si>
  <si>
    <t>JA14H1002P-JPY-CTZ0000000</t>
  </si>
  <si>
    <t>JA14H1002P-TZS-CTZ0000000</t>
  </si>
  <si>
    <t>JA14H1002P-USD-CTZ0000000</t>
  </si>
  <si>
    <t>JA15H1022P-JPY-CMM0000000</t>
  </si>
  <si>
    <t>JA13H1008P-JPY-G501100000</t>
  </si>
  <si>
    <t>JA14F1010P-JPY-G501100000</t>
  </si>
  <si>
    <t>JA14H1016P-JPY-G501100000</t>
  </si>
  <si>
    <t>JA15F1003P-JPY-G501100000</t>
  </si>
  <si>
    <t>JA15H1002P-JPY-G501100000</t>
  </si>
  <si>
    <t>JA15H1008P-JPY-G501100000</t>
  </si>
  <si>
    <t>JA15H1011P-JPY-G501100000</t>
  </si>
  <si>
    <t>JA15H1034P-JPY-G501100000</t>
  </si>
  <si>
    <t>JA15H1036P-JPY-G501100000</t>
  </si>
  <si>
    <t>JA15H1037P-JPY-G501100000</t>
  </si>
  <si>
    <t>JA15H1039P-JPY-G501100000</t>
  </si>
  <si>
    <t>JA16F1001P-JPY-G501100000</t>
  </si>
  <si>
    <t>JA16H1003P-JPY-G501100000</t>
  </si>
  <si>
    <t>JA16H1004P-JPY-G501100000</t>
  </si>
  <si>
    <t>JA16H1009P-JPY-G501100000</t>
  </si>
  <si>
    <t>JA16H1013P-JPY-G501100000</t>
  </si>
  <si>
    <t>JA16H1023P-JPY-G501100000</t>
  </si>
  <si>
    <t>JA16H1025P-JPY-G501100000</t>
  </si>
  <si>
    <t>JA16H1026P-JPY-G501100000</t>
  </si>
  <si>
    <t>JA10H1027P-USD-CLA0000000</t>
  </si>
  <si>
    <t>JA14H1018P-USD-CLA0000000</t>
  </si>
  <si>
    <t>JA05W1005P-IDR-CID0000000</t>
  </si>
  <si>
    <t>JA05W1005P-JPY-CID0000000</t>
  </si>
  <si>
    <t>JA06S1003P-KES-CKE0000000</t>
  </si>
  <si>
    <t>JA06S1016P-IDR-CID0000000</t>
  </si>
  <si>
    <t>JA06S1016P-JPY-CID0000000</t>
  </si>
  <si>
    <t>JA07S1007P-IDR-CID0000000</t>
  </si>
  <si>
    <t>JA07S1007P-JPY-CID0000000</t>
  </si>
  <si>
    <t>JA08W1004P-JPY-CPH0000000</t>
  </si>
  <si>
    <t>JA08W1004P-PHP-CPH0000000</t>
  </si>
  <si>
    <t>JA09W1006P-IDR-CID0000000</t>
  </si>
  <si>
    <t>JA09W1006P-JPY-CID0000000</t>
  </si>
  <si>
    <t>JA10S1014P-JPY-CVN0000000</t>
  </si>
  <si>
    <t>JA13S1005P-JPY-CLA0000000</t>
  </si>
  <si>
    <t>JA13S1005P-USD-CLA0000000</t>
  </si>
  <si>
    <t>JA15S1007P-JPY-CVN0000000</t>
  </si>
  <si>
    <t>JA15S1007P-VND-CVN0000000</t>
  </si>
  <si>
    <t>JA15W1002P-JPY-CPH0000000</t>
  </si>
  <si>
    <t>JA15W1007P-BDT-CBD0000000</t>
  </si>
  <si>
    <t>JA15W1007P-JPY-CBD0000000</t>
  </si>
  <si>
    <t>JA16W1001P-IDR-CID0000000</t>
  </si>
  <si>
    <t>JA16W1001P-JPY-CID0000000</t>
  </si>
  <si>
    <t>JA15W1008P-JPY-G501100000</t>
  </si>
  <si>
    <t>JA15W1016P-JPY-G501100000</t>
  </si>
  <si>
    <t>JA14S1002P-USD-NJP0006600</t>
  </si>
  <si>
    <t>JA15S1034P-USD-NJP0009500</t>
  </si>
  <si>
    <t>JA15S1029P-USD-NJP0009300</t>
  </si>
  <si>
    <t>JA15S1024P-USD-NJP0004000</t>
  </si>
  <si>
    <t>JA15S1019P-USD-NJP0002600</t>
  </si>
  <si>
    <t>JA15S1013P-JPY-CKE0000000</t>
  </si>
  <si>
    <t>JA15S1013P-USD-CKE0000000</t>
  </si>
  <si>
    <t>JA15S1016P-USD-CZM0000000</t>
  </si>
  <si>
    <t>JA12S1014P-IDR-N999999999</t>
  </si>
  <si>
    <t>JA12S1014P-USD-N999999999</t>
  </si>
  <si>
    <t>JA14S1017P-JPY-CPG0000000</t>
  </si>
  <si>
    <t>JA09S1005P-JPY-CPK0000000</t>
  </si>
  <si>
    <t>JA16S1008P-USD-B000300000</t>
  </si>
  <si>
    <t>JA07C1004P-VND-CVN0000000</t>
  </si>
  <si>
    <t>JA13D1011P-JPY-G501100000</t>
  </si>
  <si>
    <t>JA13D1013P-JPY-G501100000</t>
  </si>
  <si>
    <t>JA15D1001P-JPY-G501100000</t>
  </si>
  <si>
    <t>JA15D1012P-JPY-G501100000</t>
  </si>
  <si>
    <t>JA15D1022P-JPY-G501100000</t>
  </si>
  <si>
    <t>JA15D1035P-JPY-G501100000</t>
  </si>
  <si>
    <t>JA16C1001P-JPY-G501100000</t>
  </si>
  <si>
    <t>JA16D1002P-JPY-G501100000</t>
  </si>
  <si>
    <t>JA16D1004P-JPY-G501100000</t>
  </si>
  <si>
    <t>JA16D1006P-JPY-G501100000</t>
  </si>
  <si>
    <t>JA16D1008P-JPY-G501100000</t>
  </si>
  <si>
    <t>JA16D1009P-JPY-G501100000</t>
  </si>
  <si>
    <t>JA16D1019P-JPY-G501100000</t>
  </si>
  <si>
    <t>JA15D1004P-JPY-CTJ0000000</t>
  </si>
  <si>
    <t>JA15D1005P-JPY-CKG0000000</t>
  </si>
  <si>
    <t>JA16U1014P-VND-B001700000</t>
  </si>
  <si>
    <t>JA16D1027P-JPY-NJP0006700</t>
  </si>
  <si>
    <t>JA16U1002P-JPY-NJP0006700</t>
  </si>
  <si>
    <t>JA16U1003P-JPY-NJP0006700</t>
  </si>
  <si>
    <t>JA16U1004P-JPY-NJP0008800</t>
  </si>
  <si>
    <t>JA12D1019P-USD-N999999999</t>
  </si>
  <si>
    <t>JA14U1009P-VND-CVN0000000</t>
  </si>
  <si>
    <t>JA16D1020P-JPY-M000076900</t>
  </si>
  <si>
    <t>JA16D1021P-JPY-M000076900</t>
  </si>
  <si>
    <t>JA16D1024P-JPY-M000076900</t>
  </si>
  <si>
    <t>JA16J1001P-JPY-G501100000</t>
  </si>
  <si>
    <t>JA16J1002P-JPY-G501100000</t>
  </si>
  <si>
    <t>JA16J1003P-JPY-G501100000</t>
  </si>
  <si>
    <t>JA16J1004P-JPY-G501100000</t>
  </si>
  <si>
    <t>JA15Q1028P-JPY-M000019700</t>
  </si>
  <si>
    <t>JA04Q1013P-INR-CIN0000000</t>
  </si>
  <si>
    <t>JA06Q1017P-JPY-CVN0000000</t>
  </si>
  <si>
    <t>JA06Q1017P-VND-CVN0000000</t>
  </si>
  <si>
    <t>JA06Q1019P-MAD-CMA0000000</t>
  </si>
  <si>
    <t>JA07Q1018P-USD-CPA0000000</t>
  </si>
  <si>
    <t>JA07Q1024P-JPY-CPE0000000</t>
  </si>
  <si>
    <t>JA07Q1024P-PEN-CPE0000000</t>
  </si>
  <si>
    <t>JA07Q1025P-VND-CVN0000000</t>
  </si>
  <si>
    <t>JA08Q1008P-MAD-CMA0000000</t>
  </si>
  <si>
    <t>JA08Q1012P-INR-CIN0000000</t>
  </si>
  <si>
    <t>JA08Q1012P-JPY-CIN0000000</t>
  </si>
  <si>
    <t>JA08Q1027P-JPY-CMA0000000</t>
  </si>
  <si>
    <t>JA08Q1027P-MAD-CMA0000000</t>
  </si>
  <si>
    <t>JA09Q1016P-JPY-CPE0000000</t>
  </si>
  <si>
    <t>JA10Q1011P-JPY-CVN0000000</t>
  </si>
  <si>
    <t>JA10Q1011P-VND-CVN0000000</t>
  </si>
  <si>
    <t>JA10Q1019P-JPY-CVN0000000</t>
  </si>
  <si>
    <t>JA10Q1032P-EUR-CMA0000000</t>
  </si>
  <si>
    <t>JA10Q1032P-MAD-CMA0000000</t>
  </si>
  <si>
    <t>JA11Q1013P-JPY-CMA0000000</t>
  </si>
  <si>
    <t>JA11Q1013P-MAD-CMA0000000</t>
  </si>
  <si>
    <t>JA11Q1017P-BRL-CBR0000000</t>
  </si>
  <si>
    <t>JA14Q1003P-MAD-CMA0000000</t>
  </si>
  <si>
    <t>JA15Q1012P-CVE-CCV0000000</t>
  </si>
  <si>
    <t>JA15Q1012P-JPY-CCV0000000</t>
  </si>
  <si>
    <t>JA15Q1012P-USD-CCV0000000</t>
  </si>
  <si>
    <t>JA16Q1007P-JPY-CVN0000000</t>
  </si>
  <si>
    <t>JA16Q1007P-VND-CVN0000000</t>
  </si>
  <si>
    <t>JA15Q1006P-JPY-G501100000</t>
  </si>
  <si>
    <t>JA15Q1016P-JPY-G501100000</t>
  </si>
  <si>
    <t>JA15Q1022P-JPY-G501100000</t>
  </si>
  <si>
    <t>JA15Q1025P-JPY-G501100000</t>
  </si>
  <si>
    <t>JA15Q1026P-JPY-G501100000</t>
  </si>
  <si>
    <t>JA15Q1027P-JPY-G501100000</t>
  </si>
  <si>
    <t>JA16Q1002P-JPY-G501100000</t>
  </si>
  <si>
    <t>JA16Q1006P-JPY-G501100000</t>
  </si>
  <si>
    <t>JA16Q1008P-JPY-G501100000</t>
  </si>
  <si>
    <t>JA15Q1024P-USD-CLA0000000</t>
  </si>
  <si>
    <t>JA15Q1019P-USD-CPA0000000</t>
  </si>
  <si>
    <t>JA16Q1009P-USD-CVN0000000</t>
  </si>
  <si>
    <t>JA16Q1016P-USD-B000300000</t>
  </si>
  <si>
    <t>JA16Q1017P-USD-B000300000</t>
  </si>
  <si>
    <t>JA16Q1019P-JPY-B000300000</t>
  </si>
  <si>
    <t>JA02O1013P-JPY-CVN0000000</t>
  </si>
  <si>
    <t>JA02O1013P-VND-CVN0000000</t>
  </si>
  <si>
    <t>JA02O1017P-JPY-CMA0000000</t>
  </si>
  <si>
    <t>JA02O1017P-MAD-CMA0000000</t>
  </si>
  <si>
    <t>JA04O1048P-JPY-CVN0000000</t>
  </si>
  <si>
    <t>JA05O1010P-IDR-CID0000000</t>
  </si>
  <si>
    <t>JA05O1010P-JPY-CID0000000</t>
  </si>
  <si>
    <t>JA07O1037P-INR-CIN0000000</t>
  </si>
  <si>
    <t>JA07O1037P-USD-CIN0000000</t>
  </si>
  <si>
    <t>JA08O1009P-JPY-CVN0000000</t>
  </si>
  <si>
    <t>JA08O1009P-VND-CVN0000000</t>
  </si>
  <si>
    <t>JA11R1016P-JPY-CVN0000000</t>
  </si>
  <si>
    <t>JA11R1029P-JPY-CVN0000000</t>
  </si>
  <si>
    <t>JA11R1029P-VND-CVN0000000</t>
  </si>
  <si>
    <t>JA12R1007P-JPY-CTP0000000</t>
  </si>
  <si>
    <t>JA12R1009P-USD-CZM0000000</t>
  </si>
  <si>
    <t>JA14R1011P-JPY-CMM0000000</t>
  </si>
  <si>
    <t>JA14R1011P-USD-CMM0000000</t>
  </si>
  <si>
    <t>JA15R1003P-JPY-CVN0000000</t>
  </si>
  <si>
    <t>JA16R1016P-USD-B001700000</t>
  </si>
  <si>
    <t>JA16U1019P-VND-B001700000</t>
  </si>
  <si>
    <t>JA14R1009P-JPY-G501100000</t>
  </si>
  <si>
    <t>JA14R1014P-JPY-G501100000</t>
  </si>
  <si>
    <t>JA14R1018P-JPY-G501100000</t>
  </si>
  <si>
    <t>JA15R1006P-JPY-G501100000</t>
  </si>
  <si>
    <t>JA15R1013P-JPY-G501100000</t>
  </si>
  <si>
    <t>JA16R1003P-JPY-G501100000</t>
  </si>
  <si>
    <t>JA16R1017P-JPY-G501100000</t>
  </si>
  <si>
    <t>JA16R1018P-JPY-G501100000</t>
  </si>
  <si>
    <t>JA10R1003P-JPY-CNP0000000</t>
  </si>
  <si>
    <t>JA14R1021P-JPY-CMM0000000</t>
  </si>
  <si>
    <t>JA14R1024P-USD-NJP0006500</t>
  </si>
  <si>
    <t>JA14R1005P-USD-NJP0006500</t>
  </si>
  <si>
    <t>JA14R1005P-VND-NJP0006500</t>
  </si>
  <si>
    <t>JA15U1009P-USD-NJP0006500</t>
  </si>
  <si>
    <t>JA15U1009P-VND-NJP0006500</t>
  </si>
  <si>
    <t>JA16U1001P-USD-NJP0006500</t>
  </si>
  <si>
    <t>JA10R1006P-USD-CPE0000000</t>
  </si>
  <si>
    <t>JA16R1025P-USD-B001900000</t>
  </si>
  <si>
    <t>JA14R1012P-USD-NJP0002900</t>
  </si>
  <si>
    <t>JA16R1005P-JPY-NJP0007300</t>
  </si>
  <si>
    <t>JA16R1005P-USD-NJP0007300</t>
  </si>
  <si>
    <t>JA14R1016P-USD-CUG0000000</t>
  </si>
  <si>
    <t>JA08O1057P-JPY-CVN0000000</t>
  </si>
  <si>
    <t>JA08O1057P-USD-CVN0000000</t>
  </si>
  <si>
    <t>JA16R1024P-USD-B000300000</t>
  </si>
  <si>
    <t>JA09O1039P-JPY-CKH0000000</t>
  </si>
  <si>
    <t>JA09O1039P-USD-CKH0000000</t>
  </si>
  <si>
    <t>JA10X1017P-JPY-CVN0000000</t>
  </si>
  <si>
    <t>JA11X1011P-JPY-CLK0000000</t>
  </si>
  <si>
    <t>JA13X1003P-JPY-CMM0000000</t>
  </si>
  <si>
    <t>JA13X1003P-USD-CMM0000000</t>
  </si>
  <si>
    <t>JA14X1007P-JPY-CIQ0000000</t>
  </si>
  <si>
    <t>JA14X1007P-USD-CIQ0000000</t>
  </si>
  <si>
    <t>JA14X1008P-JPY-CLA0000000</t>
  </si>
  <si>
    <t>JA14X1008P-USD-CLA0000000</t>
  </si>
  <si>
    <t>JA14X1022P-BDT-CBD0000000</t>
  </si>
  <si>
    <t>JA14X1022P-JPY-CBD0000000</t>
  </si>
  <si>
    <t>JA14X1016P-JPY-G501100000</t>
  </si>
  <si>
    <t>JA15U1005P-JPY-M000260200</t>
  </si>
  <si>
    <t>JA15X1004P-JPY-G501100000</t>
  </si>
  <si>
    <t>JA16V1005P-JPY-G501100000</t>
  </si>
  <si>
    <t>JA16V1008P-JPY-G501100000</t>
  </si>
  <si>
    <t>JA16V1009P-JPY-G501100000</t>
  </si>
  <si>
    <t>JA16X1007P-JPY-K000000000</t>
  </si>
  <si>
    <t>JA16X1011P-JPY-G501100000</t>
  </si>
  <si>
    <t>JA15U1028P-USD-NJP0009700</t>
  </si>
  <si>
    <t>JA15U1020P-USD-NJP0008700</t>
  </si>
  <si>
    <t>JA15X1006P-JPY-B000600000</t>
  </si>
  <si>
    <t>JA16U1008P-USD-NJP0010500</t>
  </si>
  <si>
    <t>JA07X1014P-VND-N999999999</t>
  </si>
  <si>
    <t>JA16V1006P-USD-CMM0000000</t>
  </si>
  <si>
    <t>JA12X1002P-USD-M000150300</t>
  </si>
  <si>
    <t>JA00O1001P-JPY-CTN0000000</t>
  </si>
  <si>
    <t>JA00O1001P-TND-CTN0000000</t>
  </si>
  <si>
    <t>JA07T1007P-JPY-CVN0000000</t>
  </si>
  <si>
    <t>JA07T1007P-VND-CVN0000000</t>
  </si>
  <si>
    <t>JA08T1015P-INR-CIN0000000</t>
  </si>
  <si>
    <t>JA08T1015P-JPY-CIN0000000</t>
  </si>
  <si>
    <t>JA10T1004P-INR-CIN0000000</t>
  </si>
  <si>
    <t>JA10T1004P-JPY-CIN0000000</t>
  </si>
  <si>
    <t>JA11T1003P-JPY-CTH0000000</t>
  </si>
  <si>
    <t>JA11T1003P-THB-CTH0000000</t>
  </si>
  <si>
    <t>JA12T1004P-BDT-CBD0000000</t>
  </si>
  <si>
    <t>JA12T1004P-JPY-CBD0000000</t>
  </si>
  <si>
    <t>JA12T1004P-USD-CBD0000000</t>
  </si>
  <si>
    <t>JA13L1005P-INR-CIN0000000</t>
  </si>
  <si>
    <t>JA13L1005P-JPY-CIN0000000</t>
  </si>
  <si>
    <t>JA16T1003P-INR-CIN0000000</t>
  </si>
  <si>
    <t>JA16T1003P-JPY-CIN0000000</t>
  </si>
  <si>
    <t>JA14L1005P-JPY-G501100000</t>
  </si>
  <si>
    <t>JA14L1008P-JPY-G501100000</t>
  </si>
  <si>
    <t>JA14T1002P-JPY-G501100000</t>
  </si>
  <si>
    <t>JA15L1006P-JPY-G501100000</t>
  </si>
  <si>
    <t>JA15T1007P-JPY-G501100000</t>
  </si>
  <si>
    <t>JA16L1008P-JPY-G501100000</t>
  </si>
  <si>
    <t>JA16L1009P-JPY-G501100000</t>
  </si>
  <si>
    <t>JA16L1010P-JPY-G501100000</t>
  </si>
  <si>
    <t>JA16L1011P-JPY-G501100000</t>
  </si>
  <si>
    <t>JA16L1014P-JPY-G501100000</t>
  </si>
  <si>
    <t>JA16L1017P-JPY-M000172700</t>
  </si>
  <si>
    <t>JA16T1006P-JPY-G501100000</t>
  </si>
  <si>
    <t>JA16T1008P-JPY-NJP0011500</t>
  </si>
  <si>
    <t>JA12T1001P-USD-CVN0000000</t>
  </si>
  <si>
    <t>JA06T1006P-USD-CKH0000000</t>
  </si>
  <si>
    <t>JA15T1006P-USD-CKH0000000</t>
  </si>
  <si>
    <t>JA10T1007P-THB-CTH0000000</t>
  </si>
  <si>
    <t>JA12L1005P-MNT-CMN0000000</t>
  </si>
  <si>
    <t>JA12L1005P-USD-CMN0000000</t>
  </si>
  <si>
    <t>JA15L1008P-MNT-CMN0000000</t>
  </si>
  <si>
    <t>JA15L1008P-USD-CMN0000000</t>
  </si>
  <si>
    <t>JA12T1002P-JPY-CVN0000000</t>
  </si>
  <si>
    <t>JA12T1002P-VND-CVN0000000</t>
  </si>
  <si>
    <t>JA09M1014P-USD-CZM0000000</t>
  </si>
  <si>
    <t>JA10M1010P-JPY-CKE0000000</t>
  </si>
  <si>
    <t>JA10M1010P-KES-CKE0000000</t>
  </si>
  <si>
    <t>JA10M1010P-USD-CKE0000000</t>
  </si>
  <si>
    <t>JA12M1002P-JPY-CIQ0000000</t>
  </si>
  <si>
    <t>JA12M1002P-USD-CIQ0000000</t>
  </si>
  <si>
    <t>JA12M1005P-JPY-CLK0000000</t>
  </si>
  <si>
    <t>JA12M1005P-LKR-CLK0000000</t>
  </si>
  <si>
    <t>JA12M1007P-JPY-CLA0000000</t>
  </si>
  <si>
    <t>JA12M1007P-USD-CLA0000000</t>
  </si>
  <si>
    <t>JA12M1016P-BDT-CBD0000000</t>
  </si>
  <si>
    <t>JA12M1016P-JPY-CBD0000000</t>
  </si>
  <si>
    <t>JA14M1004P-JPY-CMM0000000</t>
  </si>
  <si>
    <t>JA14M1005P-JPY-CLK0000000</t>
  </si>
  <si>
    <t>JA15M1001P-JPY-CKH0000000</t>
  </si>
  <si>
    <t>JA15M1001P-USD-CKH0000000</t>
  </si>
  <si>
    <t>JA15M1004P-JPY-CIQ0000000</t>
  </si>
  <si>
    <t>JA15M1004P-USD-CIQ0000000</t>
  </si>
  <si>
    <t>JA15M1007P-JPY-CMM0000000</t>
  </si>
  <si>
    <t>JA15M1007P-USD-CMM0000000</t>
  </si>
  <si>
    <t>JA15M1010P-JPY-CMM0000000</t>
  </si>
  <si>
    <t>JA15M1010P-USD-CMM0000000</t>
  </si>
  <si>
    <t>JA15M1013P-INR-CIN0000000</t>
  </si>
  <si>
    <t>JA15M1013P-JPY-CIN0000000</t>
  </si>
  <si>
    <t>JA14M1001P-JPY-G501100000</t>
  </si>
  <si>
    <t>JA15M1011P-JPY-G501100000</t>
  </si>
  <si>
    <t>JA15M1014P-JPY-M000215900</t>
  </si>
  <si>
    <t>JA15M1017P-JPY-G501100000</t>
  </si>
  <si>
    <t>JA16M1002P-JPY-G501100000</t>
  </si>
  <si>
    <t>JA16M1004P-JPY-G501100000</t>
  </si>
  <si>
    <t>JA16M1008P-JPY-G501100000</t>
  </si>
  <si>
    <t>JA16M1009P-JPY-G501100000</t>
  </si>
  <si>
    <t>JA16M1012P-JPY-G501100000</t>
  </si>
  <si>
    <t>JA16M1016P-JPY-G501100000</t>
  </si>
  <si>
    <t>JA13M1001P-JPY-CMM0000000</t>
  </si>
  <si>
    <t>JA15M1018P-JPY-F000008000</t>
  </si>
  <si>
    <t>JA15M1018P-JPY-M000026700</t>
  </si>
  <si>
    <t>JA11M1018P-JPY-F000018801</t>
  </si>
  <si>
    <t>JA15M1003P-JPY-F000018801</t>
  </si>
  <si>
    <t>JA16M1017P-JPY-F000018801</t>
  </si>
  <si>
    <t>資金源（営業管理）</t>
    <rPh sb="0" eb="3">
      <t>シキンゲン</t>
    </rPh>
    <rPh sb="4" eb="6">
      <t>エイギョウ</t>
    </rPh>
    <rPh sb="6" eb="8">
      <t>カンリ</t>
    </rPh>
    <phoneticPr fontId="3"/>
  </si>
  <si>
    <t>資金源グループ</t>
    <rPh sb="0" eb="3">
      <t>シキンゲン</t>
    </rPh>
    <phoneticPr fontId="3"/>
  </si>
  <si>
    <t>国順コード</t>
    <rPh sb="0" eb="1">
      <t>クニ</t>
    </rPh>
    <rPh sb="1" eb="2">
      <t>ジュン</t>
    </rPh>
    <phoneticPr fontId="3"/>
  </si>
  <si>
    <t xml:space="preserve"> (独)日本貿易振興機構ハノイ事務所</t>
  </si>
  <si>
    <t>JETRO</t>
    <phoneticPr fontId="3"/>
  </si>
  <si>
    <t>AU</t>
    <phoneticPr fontId="3"/>
  </si>
  <si>
    <t>A01</t>
    <phoneticPr fontId="3"/>
  </si>
  <si>
    <t>ｵｰｽﾄﾗﾘｱ</t>
    <phoneticPr fontId="3"/>
  </si>
  <si>
    <t xml:space="preserve"> (独)国際協力機構　円借款</t>
  </si>
  <si>
    <t>JICA円借款</t>
  </si>
  <si>
    <t>BD</t>
  </si>
  <si>
    <t>A02</t>
    <phoneticPr fontId="3"/>
  </si>
  <si>
    <t>ﾊﾞﾝｸﾞﾗﾃﾞｼｭ</t>
  </si>
  <si>
    <t xml:space="preserve"> (独)国際協力機構　調査</t>
  </si>
  <si>
    <t>JICA調査</t>
  </si>
  <si>
    <t>ID</t>
  </si>
  <si>
    <t>A03</t>
    <phoneticPr fontId="3"/>
  </si>
  <si>
    <t>ｲﾝﾄﾞﾈｼｱ</t>
  </si>
  <si>
    <t xml:space="preserve"> (独)国際協力機構　無償</t>
  </si>
  <si>
    <t>JICA無償</t>
    <rPh sb="4" eb="6">
      <t>ムショウ</t>
    </rPh>
    <phoneticPr fontId="3"/>
  </si>
  <si>
    <t>IN</t>
  </si>
  <si>
    <t>A04</t>
  </si>
  <si>
    <t>ｲﾝﾄﾞ</t>
  </si>
  <si>
    <t xml:space="preserve"> (独)新エネルギー・産業技術総合開発機構</t>
  </si>
  <si>
    <t>NEDO</t>
    <phoneticPr fontId="3"/>
  </si>
  <si>
    <t>KH</t>
  </si>
  <si>
    <t>A05</t>
  </si>
  <si>
    <t>ｶﾝﾎﾞｼﾞｱ</t>
  </si>
  <si>
    <t xml:space="preserve"> 環境省</t>
  </si>
  <si>
    <t>KR</t>
    <phoneticPr fontId="3"/>
  </si>
  <si>
    <t>A06</t>
  </si>
  <si>
    <t>韓国</t>
    <rPh sb="0" eb="2">
      <t>カンコク</t>
    </rPh>
    <phoneticPr fontId="3"/>
  </si>
  <si>
    <t xml:space="preserve"> 経済産業省</t>
  </si>
  <si>
    <t>経済産業省</t>
    <phoneticPr fontId="3"/>
  </si>
  <si>
    <t>LA</t>
  </si>
  <si>
    <t>A07</t>
  </si>
  <si>
    <t>ﾗｵｽ</t>
  </si>
  <si>
    <t xml:space="preserve"> 世界銀行</t>
  </si>
  <si>
    <t>世界銀行</t>
  </si>
  <si>
    <t>LK</t>
  </si>
  <si>
    <t>A08</t>
  </si>
  <si>
    <t>ｽﾘﾗﾝｶ</t>
  </si>
  <si>
    <t xml:space="preserve"> 第一世界銀行</t>
  </si>
  <si>
    <t>MM</t>
  </si>
  <si>
    <t>A09</t>
  </si>
  <si>
    <t>ﾐｬﾝﾏｰ</t>
  </si>
  <si>
    <t xml:space="preserve"> アジア開発銀行</t>
  </si>
  <si>
    <t>ｱｼﾞｱ開発銀行</t>
    <phoneticPr fontId="3"/>
  </si>
  <si>
    <t>MN</t>
  </si>
  <si>
    <t>A10</t>
  </si>
  <si>
    <t>ﾓﾝｺﾞﾙ</t>
  </si>
  <si>
    <t xml:space="preserve"> アジア開発銀行Ｔ／Ａ</t>
  </si>
  <si>
    <t>MV</t>
    <phoneticPr fontId="3"/>
  </si>
  <si>
    <t>A11</t>
  </si>
  <si>
    <t>ﾓﾙﾃﾞｨﾌﾞ</t>
    <phoneticPr fontId="3"/>
  </si>
  <si>
    <t xml:space="preserve"> アジア開発銀行ローン</t>
  </si>
  <si>
    <t>NP</t>
    <phoneticPr fontId="3"/>
  </si>
  <si>
    <t>A12</t>
  </si>
  <si>
    <t>ﾈﾊﾟｰﾙ</t>
    <phoneticPr fontId="3"/>
  </si>
  <si>
    <t xml:space="preserve"> クラウンエイジェンツ日本事務所（無償）</t>
  </si>
  <si>
    <t>ｸﾗｳﾝｴｲｼﾞｪﾝﾂ</t>
    <phoneticPr fontId="3"/>
  </si>
  <si>
    <t>PG</t>
  </si>
  <si>
    <t>A13</t>
  </si>
  <si>
    <t>ﾊﾟﾌﾟｱﾆｭｰｷﾞﾆｱ</t>
  </si>
  <si>
    <t xml:space="preserve"> ウガンダ政府</t>
  </si>
  <si>
    <t>ｳｶﾞﾝﾀﾞ政府</t>
    <phoneticPr fontId="3"/>
  </si>
  <si>
    <t>PH</t>
  </si>
  <si>
    <t>A14</t>
  </si>
  <si>
    <t>ﾌｨﾘﾋﾟﾝ</t>
  </si>
  <si>
    <t>ウガンダ政府</t>
  </si>
  <si>
    <t>PK</t>
  </si>
  <si>
    <t>A15</t>
  </si>
  <si>
    <t>ﾊﾟｷｽﾀﾝ</t>
  </si>
  <si>
    <t xml:space="preserve"> カンボジア政府</t>
  </si>
  <si>
    <t>カンボジア政府</t>
    <phoneticPr fontId="3"/>
  </si>
  <si>
    <t>TH</t>
  </si>
  <si>
    <t>A16</t>
  </si>
  <si>
    <t>ﾀｲ</t>
  </si>
  <si>
    <t xml:space="preserve"> ケニア政府</t>
  </si>
  <si>
    <t>ｹﾆｱ政府</t>
    <phoneticPr fontId="3"/>
  </si>
  <si>
    <t>TP</t>
  </si>
  <si>
    <t>A17</t>
  </si>
  <si>
    <t>東ﾃｨﾓｰﾙ</t>
  </si>
  <si>
    <t>ケニア政府</t>
  </si>
  <si>
    <t>TV</t>
  </si>
  <si>
    <t>A18</t>
  </si>
  <si>
    <t>ﾂﾊﾞﾙ</t>
  </si>
  <si>
    <t xml:space="preserve"> ザンビア政府</t>
  </si>
  <si>
    <t>ｻﾞﾝﾋﾞｱ政府</t>
    <rPh sb="6" eb="8">
      <t>セイフ</t>
    </rPh>
    <phoneticPr fontId="3"/>
  </si>
  <si>
    <t>VN</t>
  </si>
  <si>
    <t>A19</t>
  </si>
  <si>
    <t>ﾍﾞﾄﾅﾑ</t>
  </si>
  <si>
    <t xml:space="preserve"> タイ政府</t>
  </si>
  <si>
    <t>ﾀｲ政府</t>
    <phoneticPr fontId="3"/>
  </si>
  <si>
    <t>AM</t>
  </si>
  <si>
    <t>B01</t>
    <phoneticPr fontId="3"/>
  </si>
  <si>
    <t>ｱﾙﾒﾆｱ</t>
  </si>
  <si>
    <t>タイ政府</t>
  </si>
  <si>
    <t>AZ</t>
    <phoneticPr fontId="3"/>
  </si>
  <si>
    <t>B02</t>
    <phoneticPr fontId="3"/>
  </si>
  <si>
    <t>ｱｾﾞﾙﾊﾞｲｼﾞｬﾝ</t>
    <phoneticPr fontId="3"/>
  </si>
  <si>
    <t xml:space="preserve"> パキスタン政府</t>
  </si>
  <si>
    <t>ﾊﾟｷｽﾀﾝ政府</t>
    <phoneticPr fontId="3"/>
  </si>
  <si>
    <t>BA</t>
  </si>
  <si>
    <t>B03</t>
  </si>
  <si>
    <t>ﾎﾞｽﾆｱﾍﾙﾂｪｺﾋﾞﾅ</t>
  </si>
  <si>
    <t>パキスタン政府</t>
  </si>
  <si>
    <t>EG</t>
  </si>
  <si>
    <t>B04</t>
  </si>
  <si>
    <t>ｴｼﾞﾌﾟﾄ</t>
  </si>
  <si>
    <t xml:space="preserve"> パナマ政府</t>
  </si>
  <si>
    <t>ﾊﾟﾅﾏ政府</t>
    <phoneticPr fontId="3"/>
  </si>
  <si>
    <t>IQ</t>
  </si>
  <si>
    <t>B05</t>
  </si>
  <si>
    <t>ｲﾗｸ</t>
  </si>
  <si>
    <t xml:space="preserve"> パプア・ニューギニア政府</t>
  </si>
  <si>
    <t>ﾊﾟﾌｱﾆｭｰｷﾞﾆｱ政府</t>
    <phoneticPr fontId="3"/>
  </si>
  <si>
    <t>IR</t>
  </si>
  <si>
    <t>B06</t>
  </si>
  <si>
    <t>ｲﾗﾝ</t>
  </si>
  <si>
    <t>パプアニューギニア政府</t>
  </si>
  <si>
    <t>JO</t>
    <phoneticPr fontId="3"/>
  </si>
  <si>
    <t>B07</t>
  </si>
  <si>
    <t>ﾖﾙﾀﾞﾝ</t>
    <phoneticPr fontId="3"/>
  </si>
  <si>
    <t xml:space="preserve"> ベトナム政府</t>
  </si>
  <si>
    <t>ﾍﾞﾄﾅﾑ政府</t>
    <phoneticPr fontId="3"/>
  </si>
  <si>
    <t>KG</t>
  </si>
  <si>
    <t>B08</t>
  </si>
  <si>
    <t>ｷﾙｷﾞｽ</t>
  </si>
  <si>
    <t>ベトナム政府</t>
  </si>
  <si>
    <t>OM</t>
    <phoneticPr fontId="3"/>
  </si>
  <si>
    <t>B09</t>
  </si>
  <si>
    <t>ｵﾏｰﾝ</t>
    <phoneticPr fontId="3"/>
  </si>
  <si>
    <t xml:space="preserve"> ミャンマー(旧ビルマ)政府</t>
    <phoneticPr fontId="3"/>
  </si>
  <si>
    <t>ﾐｬﾝﾏｰ政府</t>
    <phoneticPr fontId="3"/>
  </si>
  <si>
    <t>PS</t>
  </si>
  <si>
    <t>B10</t>
  </si>
  <si>
    <t>ﾊﾟﾚｽﾁﾅ</t>
  </si>
  <si>
    <t xml:space="preserve"> モンゴル政府</t>
  </si>
  <si>
    <t>ﾓﾝｺﾞﾙ政府</t>
    <phoneticPr fontId="3"/>
  </si>
  <si>
    <t>RU</t>
  </si>
  <si>
    <t>B11</t>
  </si>
  <si>
    <t>ﾛｼｱ</t>
  </si>
  <si>
    <t>モンゴル政府</t>
  </si>
  <si>
    <t>UZ</t>
  </si>
  <si>
    <t>B12</t>
  </si>
  <si>
    <t>ｳｽﾞﾍﾞｷｽﾀﾝ</t>
  </si>
  <si>
    <t xml:space="preserve"> (株)レイメイ</t>
  </si>
  <si>
    <t>民間</t>
    <rPh sb="0" eb="2">
      <t>ミンカン</t>
    </rPh>
    <phoneticPr fontId="3"/>
  </si>
  <si>
    <t>CO</t>
    <phoneticPr fontId="3"/>
  </si>
  <si>
    <t>C01</t>
    <phoneticPr fontId="3"/>
  </si>
  <si>
    <t>ｺﾛﾝﾋﾞｱ</t>
    <phoneticPr fontId="3"/>
  </si>
  <si>
    <t xml:space="preserve"> (株)レーサム</t>
  </si>
  <si>
    <t>CV</t>
  </si>
  <si>
    <t>C02</t>
    <phoneticPr fontId="3"/>
  </si>
  <si>
    <t>ｶｰﾎﾞﾍﾞﾙﾃﾞ</t>
    <phoneticPr fontId="3"/>
  </si>
  <si>
    <t xml:space="preserve"> (株)海外交通・都市開発事業支援機構</t>
  </si>
  <si>
    <t>DJ</t>
    <phoneticPr fontId="3"/>
  </si>
  <si>
    <t>C03</t>
  </si>
  <si>
    <t>ｼﾞﾌﾞｼﾞ</t>
    <phoneticPr fontId="3"/>
  </si>
  <si>
    <t xml:space="preserve"> (株)商船三井</t>
  </si>
  <si>
    <t>ET</t>
  </si>
  <si>
    <t>C04</t>
  </si>
  <si>
    <t>ｴﾁｵﾋﾟｱ</t>
  </si>
  <si>
    <t xml:space="preserve"> (株)上組 東京本社</t>
  </si>
  <si>
    <t>C05</t>
  </si>
  <si>
    <t>ｹﾆｱ</t>
  </si>
  <si>
    <t xml:space="preserve"> (株)日立製作所</t>
  </si>
  <si>
    <t>MA</t>
  </si>
  <si>
    <t>C06</t>
  </si>
  <si>
    <t>ﾓﾛｯｺ</t>
  </si>
  <si>
    <t xml:space="preserve"> Apave International</t>
  </si>
  <si>
    <t>MG</t>
    <phoneticPr fontId="3"/>
  </si>
  <si>
    <t>C07</t>
  </si>
  <si>
    <t>ﾏﾀﾞｶﾞｽｶﾙ</t>
    <phoneticPr fontId="3"/>
  </si>
  <si>
    <t xml:space="preserve"> Axia Power Holdings B.V.</t>
  </si>
  <si>
    <t>MU</t>
  </si>
  <si>
    <t>C08</t>
  </si>
  <si>
    <t>ﾓｰﾘｼｬｽ</t>
  </si>
  <si>
    <t xml:space="preserve"> Binh Duong Producing and Trad</t>
  </si>
  <si>
    <t>MW</t>
  </si>
  <si>
    <t>C09</t>
  </si>
  <si>
    <t>ﾏﾗｳｨ</t>
  </si>
  <si>
    <t xml:space="preserve"> Deo Ca Investment Joint Stock</t>
  </si>
  <si>
    <t>MZ</t>
  </si>
  <si>
    <t>C10</t>
  </si>
  <si>
    <t>ﾓｻﾞﾝﾋﾞｰｸ</t>
  </si>
  <si>
    <t xml:space="preserve"> DOWAエコシステム(株)</t>
  </si>
  <si>
    <t>NA</t>
  </si>
  <si>
    <t>C11</t>
  </si>
  <si>
    <t>ﾅﾐﾋﾞｱ</t>
  </si>
  <si>
    <t xml:space="preserve"> EEI Corporation</t>
  </si>
  <si>
    <t>RW</t>
    <phoneticPr fontId="3"/>
  </si>
  <si>
    <t>C12</t>
  </si>
  <si>
    <t>ﾙﾜﾝﾀﾞ</t>
    <phoneticPr fontId="3"/>
  </si>
  <si>
    <t xml:space="preserve"> Goden DOWA Eco-system Myanmar</t>
  </si>
  <si>
    <t>SN</t>
    <phoneticPr fontId="3"/>
  </si>
  <si>
    <t>C13</t>
  </si>
  <si>
    <t>ｾﾈｶﾞﾙ</t>
    <phoneticPr fontId="3"/>
  </si>
  <si>
    <t xml:space="preserve"> High Tech Concrete Technology</t>
  </si>
  <si>
    <t>TN</t>
  </si>
  <si>
    <t>C14</t>
  </si>
  <si>
    <t>ﾁｭﾆｼﾞｱ</t>
    <phoneticPr fontId="3"/>
  </si>
  <si>
    <t xml:space="preserve"> ISAN Corporation Co.,Ltd.</t>
  </si>
  <si>
    <t>TZ</t>
  </si>
  <si>
    <t>C15</t>
  </si>
  <si>
    <t>ﾀﾝｻﾞﾆｱ</t>
  </si>
  <si>
    <t xml:space="preserve"> LINEA AMARILLA  S.A.C.</t>
  </si>
  <si>
    <t>UG</t>
  </si>
  <si>
    <t>C16</t>
  </si>
  <si>
    <t>ｳｶﾞﾝﾀﾞ</t>
  </si>
  <si>
    <t xml:space="preserve"> Long Duc Investment Co.,Ltd</t>
  </si>
  <si>
    <t>ZA</t>
    <phoneticPr fontId="3"/>
  </si>
  <si>
    <t>C17</t>
  </si>
  <si>
    <t>南ｱﾌﾘｶ</t>
    <rPh sb="0" eb="1">
      <t>ミナミ</t>
    </rPh>
    <phoneticPr fontId="3"/>
  </si>
  <si>
    <t xml:space="preserve"> MC-Jalux Airport Services</t>
  </si>
  <si>
    <t>ZM</t>
  </si>
  <si>
    <t>C18</t>
  </si>
  <si>
    <t>ｻﾞﾝﾋﾞｱ</t>
  </si>
  <si>
    <t xml:space="preserve"> Myanmar International Termina</t>
  </si>
  <si>
    <t>BO</t>
  </si>
  <si>
    <t>D01</t>
    <phoneticPr fontId="3"/>
  </si>
  <si>
    <t>ﾎﾞﾘﾋﾞｱ</t>
  </si>
  <si>
    <t xml:space="preserve"> Myanmer Japan Thilawa Develop</t>
  </si>
  <si>
    <t>BR</t>
  </si>
  <si>
    <t>D02</t>
    <phoneticPr fontId="3"/>
  </si>
  <si>
    <t>ﾌﾞﾗｼﾞﾙ</t>
  </si>
  <si>
    <t>CL</t>
  </si>
  <si>
    <t>D03</t>
  </si>
  <si>
    <t>ﾁﾘ</t>
  </si>
  <si>
    <t xml:space="preserve"> Nippon Koei Mozambique, Ltd.</t>
  </si>
  <si>
    <t>CU</t>
    <phoneticPr fontId="3"/>
  </si>
  <si>
    <t>D04</t>
  </si>
  <si>
    <t>ｷｭｰﾊﾞ</t>
    <phoneticPr fontId="3"/>
  </si>
  <si>
    <t xml:space="preserve"> P.T. Puradelta Lestari</t>
  </si>
  <si>
    <t>DO</t>
  </si>
  <si>
    <t>D05</t>
  </si>
  <si>
    <t>ﾄﾞﾐﾆｶ</t>
  </si>
  <si>
    <t xml:space="preserve"> P.T. Samuel International</t>
  </si>
  <si>
    <t>JM</t>
    <phoneticPr fontId="3"/>
  </si>
  <si>
    <t>D06</t>
  </si>
  <si>
    <t>ｼﾞｬﾏｲｶ</t>
    <phoneticPr fontId="3"/>
  </si>
  <si>
    <t xml:space="preserve"> P.T.Jaya Dinamika Geohidroene</t>
  </si>
  <si>
    <t>MX</t>
  </si>
  <si>
    <t>D07</t>
  </si>
  <si>
    <t>ﾒｷｼｺ</t>
  </si>
  <si>
    <t xml:space="preserve"> POLIMEKS CONSTRUCTION COMPANY</t>
  </si>
  <si>
    <t>NI</t>
    <phoneticPr fontId="3"/>
  </si>
  <si>
    <t>D08</t>
  </si>
  <si>
    <t>ﾆｶﾗｸﾞｱ</t>
    <phoneticPr fontId="3"/>
  </si>
  <si>
    <t xml:space="preserve"> PowerSource Philippines Inc.</t>
  </si>
  <si>
    <t>PA</t>
  </si>
  <si>
    <t>D09</t>
  </si>
  <si>
    <t>ﾊﾟﾅﾏ</t>
  </si>
  <si>
    <t xml:space="preserve"> PT WIJAYA KARYA (Persero) Tbk</t>
  </si>
  <si>
    <t>PE</t>
  </si>
  <si>
    <t>D10</t>
  </si>
  <si>
    <t>ﾍﾟﾙｰ</t>
  </si>
  <si>
    <t xml:space="preserve"> PT. Berlian Manyar Sejahtera</t>
  </si>
  <si>
    <t>PY</t>
  </si>
  <si>
    <t>D11</t>
  </si>
  <si>
    <t>ﾊﾟﾗｸﾞｱｲ</t>
  </si>
  <si>
    <t xml:space="preserve"> PT. Bumi Global Energy</t>
  </si>
  <si>
    <t>SV</t>
  </si>
  <si>
    <t>D12</t>
  </si>
  <si>
    <t>ｴﾙｻﾙﾊﾞﾄﾞﾙ</t>
  </si>
  <si>
    <t xml:space="preserve"> PT. Titan Multi Power</t>
  </si>
  <si>
    <t>UY</t>
  </si>
  <si>
    <t>D13</t>
  </si>
  <si>
    <t>ｳﾙｸﾞｱｲ</t>
  </si>
  <si>
    <t xml:space="preserve"> PT.Indonesia Asahan Aluminium</t>
  </si>
  <si>
    <t>VC</t>
    <phoneticPr fontId="3"/>
  </si>
  <si>
    <t>D14</t>
  </si>
  <si>
    <t>ｾﾝﾄﾋﾞﾝｾﾝﾄ</t>
    <phoneticPr fontId="3"/>
  </si>
  <si>
    <t xml:space="preserve"> PT.Jakarta International Cont</t>
  </si>
  <si>
    <t>JP</t>
    <phoneticPr fontId="3"/>
  </si>
  <si>
    <t>E1</t>
    <phoneticPr fontId="3"/>
  </si>
  <si>
    <t>日本</t>
    <rPh sb="0" eb="2">
      <t>ニホン</t>
    </rPh>
    <phoneticPr fontId="3"/>
  </si>
  <si>
    <t xml:space="preserve"> SK E&amp;C</t>
  </si>
  <si>
    <t/>
  </si>
  <si>
    <t>E2</t>
    <phoneticPr fontId="3"/>
  </si>
  <si>
    <t>その他</t>
    <rPh sb="2" eb="3">
      <t>タ</t>
    </rPh>
    <phoneticPr fontId="3"/>
  </si>
  <si>
    <t xml:space="preserve"> Star Energy</t>
  </si>
  <si>
    <t xml:space="preserve"> Thanh Binh Phu My Joint stock</t>
  </si>
  <si>
    <t xml:space="preserve"> Velcan Energy Holdings (Dubai</t>
  </si>
  <si>
    <t xml:space="preserve"> Virtue Land Co.ltd.</t>
  </si>
  <si>
    <t xml:space="preserve"> Wilmar Myanmar Port Terminals</t>
  </si>
  <si>
    <t xml:space="preserve"> Yanmar Asia (Singapore) Corpo</t>
  </si>
  <si>
    <t xml:space="preserve"> エースコック(株)</t>
  </si>
  <si>
    <t xml:space="preserve"> オリックス(株)</t>
  </si>
  <si>
    <t xml:space="preserve"> その他海外民間</t>
  </si>
  <si>
    <t xml:space="preserve"> 伊藤忠商事(株)</t>
  </si>
  <si>
    <t xml:space="preserve"> 丸紅</t>
  </si>
  <si>
    <t xml:space="preserve"> 五洋建設(株)</t>
  </si>
  <si>
    <t xml:space="preserve"> 三菱樹脂(株)</t>
  </si>
  <si>
    <t xml:space="preserve"> 三菱商事(株)</t>
  </si>
  <si>
    <t xml:space="preserve"> 住友商事(株)</t>
  </si>
  <si>
    <t xml:space="preserve"> 前田建設工業(株)</t>
  </si>
  <si>
    <t xml:space="preserve"> 双日(株)</t>
  </si>
  <si>
    <t xml:space="preserve"> 大阪ガス(株)</t>
  </si>
  <si>
    <t xml:space="preserve"> 中南米工営(株)</t>
  </si>
  <si>
    <t xml:space="preserve"> 東京地下鉄(株)(旧帝都高速度交通営団)</t>
  </si>
  <si>
    <t xml:space="preserve"> 日揮(株)</t>
  </si>
  <si>
    <t>J1</t>
  </si>
  <si>
    <t>ベトナム国ハイフォン市環境改善事業（Ⅰ）</t>
  </si>
  <si>
    <t>JPY</t>
  </si>
  <si>
    <t>インド国ラジャスタン森林・生物多様性事業</t>
  </si>
  <si>
    <t>インド政府</t>
  </si>
  <si>
    <t>INR</t>
  </si>
  <si>
    <t>ベトナム国保全林回復・持続的管理事業（円</t>
  </si>
  <si>
    <t>VND</t>
  </si>
  <si>
    <t>ミャンマー国用地取得及び住民移転に係る法</t>
  </si>
  <si>
    <t>(独)国際協力機構　調査</t>
  </si>
  <si>
    <t>ミャンマー国非自発的住民移転に伴う生計回</t>
  </si>
  <si>
    <t>ベトナム国簡易測定法を用いた省エネ診断技</t>
  </si>
  <si>
    <t>(株)オオスミ</t>
  </si>
  <si>
    <t>イラン国アンザリ湿原環境管理プロジェクト</t>
  </si>
  <si>
    <t>パプアニューギニア国生物多様性保全のため</t>
  </si>
  <si>
    <t>ミャンマー国水環境管理及び環境影響評価制</t>
  </si>
  <si>
    <t>ベトナム国クアンニン省ハロン湾の持続可能</t>
  </si>
  <si>
    <t>ベトナム国流域水環境管理能力向上プロジェ</t>
  </si>
  <si>
    <t>インド国REDD+に関する情報収集･確認</t>
  </si>
  <si>
    <t>ベトナム国持続的自然資源管理プロジェクト</t>
  </si>
  <si>
    <t>ペルー国森林保全及びREDD+メカニズム</t>
  </si>
  <si>
    <t>ベトナム国北西部持続的森林管理事業準備調</t>
  </si>
  <si>
    <t>エルサルバドル国オロメガ湖・ホコタル湖統</t>
  </si>
  <si>
    <t>ミャンマー国用地取得及び非自発的住民移転</t>
  </si>
  <si>
    <t>ミャンマー国ティラワ経済特区ゾーンA廃棄</t>
  </si>
  <si>
    <t>Goden DOWA Eco-syste</t>
  </si>
  <si>
    <t>ミャンマー国ティラワSEZ Zone A</t>
  </si>
  <si>
    <t>Myanmer Japan Thilaw</t>
  </si>
  <si>
    <t>USD</t>
  </si>
  <si>
    <t>ミャンマー国クンジャンゴン多目的港湾建設</t>
  </si>
  <si>
    <t>Myanmar Koei International Ltd.</t>
  </si>
  <si>
    <t>ミャンマー国ティラワ港構内工場ESIA資</t>
  </si>
  <si>
    <t>Wilmar Myanmar Port</t>
  </si>
  <si>
    <t>ベトナム国森林の生態系サービスに対する支</t>
  </si>
  <si>
    <t>アジア開発銀行</t>
  </si>
  <si>
    <t>モルディブ国アッドゥ環礁におけるスマート</t>
  </si>
  <si>
    <t>モルディブ政府</t>
  </si>
  <si>
    <t>JCM設備補助事業提案書作成</t>
  </si>
  <si>
    <t>ニチバン(株)</t>
  </si>
  <si>
    <t>キリンホールディングス(株)</t>
  </si>
  <si>
    <t>ボリビア国ラグナ・コロラダ地熱発電所建設</t>
  </si>
  <si>
    <t>ボリヴィア政府</t>
  </si>
  <si>
    <t>ブラジル国統合自然災害リスク管理国家戦略</t>
  </si>
  <si>
    <t>セントビンセント及びグレナダ地熱開発に係</t>
  </si>
  <si>
    <t>アルメニア国地すべり災害管理対策プロジェ</t>
  </si>
  <si>
    <t>エチオピア国地熱開発に係る情報収集･確認</t>
  </si>
  <si>
    <t>ジブチ国地熱開発のための情報収集･確認調</t>
  </si>
  <si>
    <t>中米地域(エルサルバドル他)広域防災能力</t>
  </si>
  <si>
    <t>スリランカ国土砂災害対策強化プロジェクト</t>
  </si>
  <si>
    <t>ホンジュラス国国道6号線地すべり防止計画</t>
  </si>
  <si>
    <t>コロンビア国地熱発電開発にかかる情報収集</t>
  </si>
  <si>
    <t>パキスタン国ムンダ水力詳細設計</t>
  </si>
  <si>
    <t>道路防災対策ハンドブック作成業務(全世界</t>
  </si>
  <si>
    <t>インド国アンドラプラデシュ州灌漑・農家生</t>
  </si>
  <si>
    <t>インドネシア国参加型灌漑施設改修計画設計</t>
  </si>
  <si>
    <t>インドネシア政府</t>
  </si>
  <si>
    <t>IDR</t>
  </si>
  <si>
    <t>ケニア国ムエア灌漑開発事業設計・監督</t>
  </si>
  <si>
    <t>KES</t>
  </si>
  <si>
    <t>カンボジア国トンレサップ西部流域灌漑施設</t>
  </si>
  <si>
    <t>カンボジア政府</t>
  </si>
  <si>
    <t>フィリピン国灌漑セクター改修改善事業（N</t>
  </si>
  <si>
    <t>フィリピン政府</t>
  </si>
  <si>
    <t>PHP</t>
  </si>
  <si>
    <t>フィリピン国ミンダナオ持続的入植地農業開</t>
  </si>
  <si>
    <t>タンザニア国小規模灌漑事業</t>
  </si>
  <si>
    <t>タンザニア政府</t>
  </si>
  <si>
    <t>TZS</t>
  </si>
  <si>
    <t>ミャンマー国バゴー地域西部灌漑開発事業</t>
  </si>
  <si>
    <t>ミャンマー（旧ビルマ）政府</t>
  </si>
  <si>
    <t>ケニア国半乾燥地小規模灌漑開発管理プロジ</t>
  </si>
  <si>
    <t>ペルー国固形廃棄物処理事業（Ⅱ）準備調査</t>
  </si>
  <si>
    <t>ミャンマー国薬用植物生産・加工を通じた日</t>
  </si>
  <si>
    <t>モザンビーク国マプト市における持続可能な</t>
  </si>
  <si>
    <t>ペルー国カハマルカ州小規模農家生計向上プ</t>
  </si>
  <si>
    <t>ミャンマー国分散型鶏卵生産販売事業(BO</t>
  </si>
  <si>
    <t>セネガル国天水稲作持続的生産支援プロジェ</t>
  </si>
  <si>
    <t>ナミビア国北部農業開発マスタープラン策定</t>
  </si>
  <si>
    <t>マダガスカル国アロチャ湖南西部灌漑整備・</t>
  </si>
  <si>
    <t>バングラデシュ国地方行政強化事業案件実施</t>
  </si>
  <si>
    <t>ケニア国不確実性下における気候変動適応対</t>
  </si>
  <si>
    <t>ブラジル国E-wasteリバースロジステ</t>
  </si>
  <si>
    <t>ベトナム国北西部6省対象農業生産性向上に</t>
  </si>
  <si>
    <t>インド国アンドラ・プラデシュ州における農</t>
  </si>
  <si>
    <t>ルワンダ国小規模農家市場志向型農業プロジ</t>
  </si>
  <si>
    <t>インド国ラジャスタン州水資源セクター生計</t>
  </si>
  <si>
    <t>バングラデシュ国小規模水資源開発情報収集</t>
  </si>
  <si>
    <t>ラオス国北部農村インフラ開発事業</t>
  </si>
  <si>
    <t>ラオス政府</t>
  </si>
  <si>
    <t>ラオス国メコン東西回廊農業インフラ整備事</t>
  </si>
  <si>
    <t>KW</t>
  </si>
  <si>
    <t>ロワーソロ河川改修フェーズⅡ設計・監督</t>
  </si>
  <si>
    <t>ケニア国サンゴロ水力発電計画監督</t>
  </si>
  <si>
    <t>インドネシア国アサハンNo.3水力発電計</t>
  </si>
  <si>
    <t>インドネシア国プサンガン水力発電計画監督</t>
  </si>
  <si>
    <t>フィリピン国ピナツボ火山緊急災害復旧計画</t>
  </si>
  <si>
    <t>インドネシア国ウォノギリダム推砂対策事業</t>
  </si>
  <si>
    <t>ベトナム国タクモ水力増設事業</t>
  </si>
  <si>
    <t>ラオス国ナムグム第一水力発電所拡張事業　</t>
  </si>
  <si>
    <t>ベトナム国ダニム水力発電所増設事業</t>
  </si>
  <si>
    <t>フィリピン国洪水リスク管理事業(カガヤン</t>
  </si>
  <si>
    <t>バングラデシュ国ハオール地域洪水対策・生</t>
  </si>
  <si>
    <t>バングラディシュ政府</t>
  </si>
  <si>
    <t>BDT</t>
  </si>
  <si>
    <t>インドネシア国スマラン統合水資源・洪水管</t>
  </si>
  <si>
    <t>タンザニア国中央鉄道洪水対策事業準備調査</t>
  </si>
  <si>
    <t>フィリピン国産業集積地(カビテ州)洪水対</t>
  </si>
  <si>
    <t>インドネシア国チアンテン小水力発電事業ア</t>
  </si>
  <si>
    <t>P.T. Samuel Internat</t>
  </si>
  <si>
    <t>インドネシア国ラハト-1水力発電F/S調</t>
  </si>
  <si>
    <t>PT. Bumi Global Ener</t>
  </si>
  <si>
    <t>インドネシア国ラリアン7水力発電簡易実現</t>
  </si>
  <si>
    <t>PT. Titan Multi Powe</t>
  </si>
  <si>
    <t>インドネシア国アサハン２増設FS</t>
  </si>
  <si>
    <t>PT.Indonesia Asahan Aluminium</t>
  </si>
  <si>
    <t>ラオス国セピアンセノムノイ水力施工監理ア</t>
  </si>
  <si>
    <t>SK E&amp;C</t>
  </si>
  <si>
    <t>ケニア国ソンドゥ・ミリウ水力発電所放水路</t>
  </si>
  <si>
    <t>ザンビア国チリンガ小水力発電事業　計画設</t>
  </si>
  <si>
    <t>ザンビア政府</t>
  </si>
  <si>
    <t>インドネシア国ハサン水力IPP・Ｆ/Ｓレ</t>
  </si>
  <si>
    <t>その他海外民間</t>
  </si>
  <si>
    <t>パプアニューギニア国水力発電セクターアド</t>
  </si>
  <si>
    <t>パプア・ニューギニア政府</t>
  </si>
  <si>
    <t>パキスタン国ダス水力発電計画詳細設計</t>
  </si>
  <si>
    <t>ペルー国マヘス・シグアス灌漑整備事業Ⅱ(</t>
  </si>
  <si>
    <t>中南米工営(株)</t>
  </si>
  <si>
    <t>J2</t>
  </si>
  <si>
    <t>KD</t>
  </si>
  <si>
    <t>ベトナム国ビンフック投資環境整備計画設計</t>
  </si>
  <si>
    <t>東ティモール国ディリ都市計画策定プロジェ</t>
  </si>
  <si>
    <t>インド国南部インフラマスタープラン策定協</t>
  </si>
  <si>
    <t>ミャンマー国地域観光開発のためのパイロッ</t>
  </si>
  <si>
    <t>ミャンマー国ティラワ経済特別区管理委員会</t>
  </si>
  <si>
    <t>アフリカ地域北部回廊物流網整備マスタープ</t>
  </si>
  <si>
    <t>ラオス国都市開発管理プロジェクト(2年次</t>
  </si>
  <si>
    <t>ベトナム国日越友好病院(チョーライ第二病</t>
  </si>
  <si>
    <t>ベトナム国衛星情報の活用による災害・気候</t>
  </si>
  <si>
    <t>アジア地域ASEAN地域強靭な都市づくり</t>
  </si>
  <si>
    <t>ミャンマー国都市再開発手法にかかる情報収</t>
  </si>
  <si>
    <t>ヨルダン国コミュニティ重視型のペトラ地域</t>
  </si>
  <si>
    <t>ミャンマー国地方都市開発計画整備にかかる</t>
  </si>
  <si>
    <t>ラオス国ルアンパバーン地域開発情報収集･</t>
  </si>
  <si>
    <t>タジキスタン国ドゥシャンベ国際空港整備計</t>
  </si>
  <si>
    <t>タジキスタン政府</t>
  </si>
  <si>
    <t>キルギス国マナス国際空港機材整備計画</t>
  </si>
  <si>
    <t>キルギス政府</t>
  </si>
  <si>
    <t>ベトナム国ビンズン省リバーサイド工業団地</t>
  </si>
  <si>
    <t>Nippon Koei Vietnam</t>
  </si>
  <si>
    <t>インドネシア国グリーンランド工業団地技術</t>
  </si>
  <si>
    <t>P.T. Puradelta Lesta</t>
  </si>
  <si>
    <t>インドネシア国グリーンランド国際工業団地</t>
  </si>
  <si>
    <t>ベトナム国フーミー第３工業団地施工監理支</t>
  </si>
  <si>
    <t>Thanh Binh Phu My Jo</t>
  </si>
  <si>
    <t>インド国双日チェンナイ工業団地設計アドバ</t>
  </si>
  <si>
    <t>ベトナム国クワンニン省ホアンモー・ドンバ</t>
  </si>
  <si>
    <t>メキシコ国工業団地事業化調査（測量・地質</t>
  </si>
  <si>
    <t>双日(株)</t>
  </si>
  <si>
    <t>メキシコ国工業団地事業化調査（電力申請）</t>
  </si>
  <si>
    <t>ベトナム国ロンドウック工業団地2期Pre</t>
  </si>
  <si>
    <t>KJ</t>
  </si>
  <si>
    <t>インド国チェンナイ都市圏ITSに係る情報</t>
  </si>
  <si>
    <t>ニカラグア国マナグア市都市開発マスタープ</t>
  </si>
  <si>
    <t>カンボジア国プノンペン都公共バス交通改善</t>
  </si>
  <si>
    <t>ベトナム国ハノイ市首都圏BRT情報収集･</t>
  </si>
  <si>
    <t>KQ</t>
  </si>
  <si>
    <t>南アフリカ国海水淡水化･水再利用統合シス</t>
  </si>
  <si>
    <t>(株)日立製作所</t>
  </si>
  <si>
    <t>ビシャプール・ジャイプール水供給計画設計</t>
  </si>
  <si>
    <t>ベトナム国ハノイ市排水環境改善計画設計・</t>
  </si>
  <si>
    <t>モロッコ国３都市下水開発計画設計・監督</t>
  </si>
  <si>
    <t>モロッコ政府</t>
  </si>
  <si>
    <t>MAD</t>
  </si>
  <si>
    <t>パナマ湾浄化事業監督</t>
  </si>
  <si>
    <t>パナマ政府</t>
  </si>
  <si>
    <t>ペルー国リマ市首都圏周辺居住域衛生改善計</t>
  </si>
  <si>
    <t>ペルー政府</t>
  </si>
  <si>
    <t>PEN</t>
  </si>
  <si>
    <t>ベトナム国ノンチャック給水計画設計・監督</t>
  </si>
  <si>
    <t>モロッコ国４都市下水道整備計画設計・監督</t>
  </si>
  <si>
    <t>インド国ホゲナカル上水道事業設計・監督</t>
  </si>
  <si>
    <t>モロッコ国地方給水計画Ⅲ監督</t>
  </si>
  <si>
    <t>ペルー国リマ首都圏北部上下水道最適化計画</t>
  </si>
  <si>
    <t>ベトナム国ハイフォン下水排水改善事業（第</t>
  </si>
  <si>
    <t>ベトナム国ホーチミン市水環境（下水・排水</t>
  </si>
  <si>
    <t>モロッコ国地方給水計画（Ⅳ）</t>
  </si>
  <si>
    <t>EUR</t>
  </si>
  <si>
    <t>モロッコ国フェズ・メクネス地域上水道整備</t>
  </si>
  <si>
    <t>ブラジル国サンタカタリーナ州沿岸部衛生改</t>
  </si>
  <si>
    <t>ブラジル政府</t>
  </si>
  <si>
    <t>BRL</t>
  </si>
  <si>
    <t>モロッコ国3都市下水開発事業設計・監督(</t>
  </si>
  <si>
    <t>カーボベルデ国サンチャゴ島給水事業</t>
  </si>
  <si>
    <t>カーボヴェルデ政府</t>
  </si>
  <si>
    <t>CVE</t>
  </si>
  <si>
    <t>ベトナム国ヌエ川左岸流域排水計画プレフィ</t>
  </si>
  <si>
    <t>カンボジア国プノンペン都下水・排水改善プ</t>
  </si>
  <si>
    <t>インド国チェンナイ海水淡水化プラント建設</t>
  </si>
  <si>
    <t>ミャンマー国ヤンゴン都市圏上水道整備事業</t>
  </si>
  <si>
    <t>ベトナム国ダナン市水環境改善事業準備調査</t>
  </si>
  <si>
    <t>ウクライナ国ボルトニッチ下水処理場改修事</t>
  </si>
  <si>
    <t>ザンビア国ルサカ上水道改善事業準備調査</t>
  </si>
  <si>
    <t>インド国ガンジス川浄化事業準備調査</t>
  </si>
  <si>
    <t>プロジェクト研究「海水淡水化プロジェクト</t>
  </si>
  <si>
    <t>フィリピン国マニラ西首都圏下水にかかる情</t>
  </si>
  <si>
    <t>ラオス国上水道セクター事業</t>
  </si>
  <si>
    <t>パナマ国パナマ湾下水処理場拡張事業</t>
  </si>
  <si>
    <t>ベトナム国ホーチミン衛生環境事業（2期）</t>
  </si>
  <si>
    <t>カーボベルデ国サンチャゴ島給水事業(NK</t>
  </si>
  <si>
    <t>パナマ国パナマ湾下水処理場拡張事業(NK</t>
  </si>
  <si>
    <t>カーボベルデ国サンチャゴ島給水事業(Wo</t>
  </si>
  <si>
    <t>KR</t>
  </si>
  <si>
    <t>カントー橋建設計画監督</t>
  </si>
  <si>
    <t>モロッコ地中海バイパス道路建設計画監督</t>
  </si>
  <si>
    <t>ベトナム国道3号線新設計画設計・監督</t>
  </si>
  <si>
    <t>タンジュン・プリオク・アクセス道路建設計</t>
  </si>
  <si>
    <t>インド国ハイデラバード市外環状高速道路整</t>
  </si>
  <si>
    <t>ベトナム国南北高速道路建設事業（ホーチミ</t>
  </si>
  <si>
    <t>ベトナム国ラックフェン港アクセス道路建設</t>
  </si>
  <si>
    <t>ベトナム国カントー橋建設事業インターチェ</t>
  </si>
  <si>
    <t>東ティモール国国道１号線整備事業</t>
  </si>
  <si>
    <t>東チモール政府</t>
  </si>
  <si>
    <t>ボツワナ国/ザンビア国カズングラ橋建設計</t>
  </si>
  <si>
    <t>ミャンマー国ティラワ地区インフラ開発事業</t>
  </si>
  <si>
    <t>ベトナム国ハノイ市環状３号線整備事業(マ</t>
  </si>
  <si>
    <t>ベトナム国ハノイ市環状３号線整備事業(N</t>
  </si>
  <si>
    <t>ベトナム国ハノイ環状3号線整備事業(マイ</t>
  </si>
  <si>
    <t>ミャンマー国メコン国際幹線道路連結強化事</t>
  </si>
  <si>
    <t>バングラデシュ国ダッカ都市交通マネジメン</t>
  </si>
  <si>
    <t>ネパール国カトマンズ盆地都市交通改善プロ</t>
  </si>
  <si>
    <t>インド国北東州道路網改善事業準備調査</t>
  </si>
  <si>
    <t>インド国ムンバイ湾横断道路建設事業準備調</t>
  </si>
  <si>
    <t>ケニア国ナイロビ高架橋建設・道路拡幅事業</t>
  </si>
  <si>
    <t>ミャンマー国道路橋梁技術能力強化プロジェ</t>
  </si>
  <si>
    <t>セントルシア国カルデサック流域橋梁改修計</t>
  </si>
  <si>
    <t>ネパール国コミュニティアクセス改善計画</t>
  </si>
  <si>
    <t>ネパール政府</t>
  </si>
  <si>
    <t>ミャンマー国新タケタ橋建設計画ターム2</t>
  </si>
  <si>
    <t>ベトナム国カー峠道路トンネル施工監理業務</t>
  </si>
  <si>
    <t>Deo Ca Investment Joint</t>
  </si>
  <si>
    <t>ベトナム国カー峠トンネル設計業務</t>
  </si>
  <si>
    <t>ベトナム国クモン峠トンネルフィージビリテ</t>
  </si>
  <si>
    <t>ベトナム国ハイバントンネル２期工事フィー</t>
  </si>
  <si>
    <t>ペルー国環状線道路イエローライン建設コン</t>
  </si>
  <si>
    <t>モザンビーク国マサングロ－リチンガ道路改</t>
  </si>
  <si>
    <t>Nippon Koei Mozambiq</t>
  </si>
  <si>
    <t>インドネシア国ジャカルタ国際コンテナター</t>
  </si>
  <si>
    <t>PT.Jakarta International ContainerTerminal</t>
  </si>
  <si>
    <t>アゼルバイジャン国南部回廊建設事業</t>
  </si>
  <si>
    <t>NIPPON KOEI LAC, INC</t>
  </si>
  <si>
    <t>ウガンダ国カンパラ・フライオーバー建設計</t>
  </si>
  <si>
    <t>ベトナム国ダナン-クワンガイ高速道路詳細</t>
  </si>
  <si>
    <t>ペルー国リマ南部高速道路建設事業(NK管</t>
  </si>
  <si>
    <t>KX</t>
  </si>
  <si>
    <t>カンボジア国シハヌークビル港多目的ターミ</t>
  </si>
  <si>
    <t>ベトナム国ラックフェン国際港インフラ建設</t>
  </si>
  <si>
    <t>スリランカ国バンダラナイケ国際空港開発フ</t>
  </si>
  <si>
    <t>スリランカ政府</t>
  </si>
  <si>
    <t>ミャンマー国ティラワ地区ヤンゴン港拡張事</t>
  </si>
  <si>
    <t>イラク国港湾復興事業Phase-2</t>
  </si>
  <si>
    <t>イラク政府</t>
  </si>
  <si>
    <t>ラオス国ビエンチャン国際空港ターミナルビ</t>
  </si>
  <si>
    <t>バングラデシュ国マタバリ石炭火力発電所設</t>
  </si>
  <si>
    <t>ミャンマー国少数民族のための南東部地域総</t>
  </si>
  <si>
    <t>ミャンマー国イラワジ川における低吃水軽量</t>
  </si>
  <si>
    <t>SAマリン(有)</t>
  </si>
  <si>
    <t>ツバル国沿岸災害のための礫養浜パイロット</t>
  </si>
  <si>
    <t>キューバ国運輸交通セクター情報収集･確認</t>
  </si>
  <si>
    <t>中米地域（パナマ他６カ国）物流ロジスティ</t>
  </si>
  <si>
    <t>バングラデシュ国ダッカ国際空港拡張に係る</t>
  </si>
  <si>
    <t>バングラデシュ国電力マスタープラン改訂に</t>
  </si>
  <si>
    <t>東京電力ﾊﾟﾜｰｸﾞﾘｯﾄﾞ(株)本社</t>
  </si>
  <si>
    <t>カンボジア国シハヌークビル港新コンテナタ</t>
  </si>
  <si>
    <t>ミャンマー国ハチソン(MITT)コンテナ</t>
  </si>
  <si>
    <t>Myanmar Internationa</t>
  </si>
  <si>
    <t>ミャンマー国ティラワ経済特別区住民移転地</t>
  </si>
  <si>
    <t>インドネシア国マンヤー・グレシック港ター</t>
  </si>
  <si>
    <t>P.T.INDOKOEIINTERNATIONAL</t>
  </si>
  <si>
    <t>ミャンマー国新興国における舶用機器市場調</t>
  </si>
  <si>
    <t>Yanmar Asia (Singapo</t>
  </si>
  <si>
    <t>ベトナム国バサック河航路付替事業詳細設計</t>
  </si>
  <si>
    <t>ミャンマー国全国空港整備マスタープラン調</t>
  </si>
  <si>
    <t xml:space="preserve"> ミャンマー(旧ビルマ)政府</t>
  </si>
  <si>
    <t>インドネシア国ドンギスノロLNG海象条件</t>
  </si>
  <si>
    <t>日揮(株)</t>
  </si>
  <si>
    <t>J3</t>
  </si>
  <si>
    <t>KL</t>
  </si>
  <si>
    <t>ラデス・グーレット橋建設計画設計・監督</t>
  </si>
  <si>
    <t>チュニジア政府</t>
  </si>
  <si>
    <t>TND</t>
  </si>
  <si>
    <t>ベトナム国ホーチミン市MRT建設計画　設</t>
  </si>
  <si>
    <t>インド国幹線貨物鉄道実施設計・入札補助業</t>
  </si>
  <si>
    <t>インド国貨物専用鉄道建設事業フェーズ2　</t>
  </si>
  <si>
    <t>タイ国バンコク大量輸送網レッドラインⅠ整</t>
  </si>
  <si>
    <t>THB</t>
  </si>
  <si>
    <t>バングラデシュ国ダッカMRT６号線GC</t>
  </si>
  <si>
    <t>インド国幹線貨物鉄道建設事業 Phase</t>
  </si>
  <si>
    <t>インド国幹線貨物鉄道建設事業　Phase</t>
  </si>
  <si>
    <t>ベトナム国主要都市鉄道情報収集・確認調査</t>
  </si>
  <si>
    <t>ミャンマー国ヤンゴン環状鉄道改修事業準備</t>
  </si>
  <si>
    <t>インド国高速鉄道開発計画プロジェクト【有</t>
  </si>
  <si>
    <t>インド国グルガオン・バワル都市鉄道建設事</t>
  </si>
  <si>
    <t>インド国貨物専用鉄道運営・維持管理支援プ</t>
  </si>
  <si>
    <t>パキスタン国カシム港石炭荷揚げターミナル</t>
  </si>
  <si>
    <t>ミャンマー国ヤンゴン環状鉄道改修事業詳細</t>
  </si>
  <si>
    <t>インド国メトロ建設事業補完調査2【有償勘</t>
  </si>
  <si>
    <t>タイ国バンコク～チェンマイ高速鉄道整備事</t>
  </si>
  <si>
    <t>ボリビア国サンタクルス都市圏交通マスター</t>
  </si>
  <si>
    <t>バングラデシュ国ダッカ都市交通戦略計画改</t>
  </si>
  <si>
    <t>株式会社アルメックVPI</t>
  </si>
  <si>
    <t>インド国メトロ建設事業補完調査１</t>
  </si>
  <si>
    <t>ペルー国幹線道路イエローライン建設事業設</t>
  </si>
  <si>
    <t>Consorcio NKLAC-NK</t>
  </si>
  <si>
    <t>ベトナム国ホーチミン市都市鉄道２号線　パ</t>
  </si>
  <si>
    <t>カンボジア国国鉄リハビリテーション事業　</t>
  </si>
  <si>
    <t>カンボジア国鉄道リハビリテーション事業(</t>
  </si>
  <si>
    <t>タイ国バンコク大量輸送網整備事業（ブルー</t>
  </si>
  <si>
    <t>モンゴル国横断鉄道建設計画TA</t>
  </si>
  <si>
    <t>MNT</t>
  </si>
  <si>
    <t>モンゴル国横断鉄道建設計画TA追加契約そ</t>
  </si>
  <si>
    <t>KT</t>
  </si>
  <si>
    <t>ベトナム国ホーチミン市ＭＲＴ建設計画設計</t>
  </si>
  <si>
    <t>M</t>
  </si>
  <si>
    <t>ザンビア国電力アクセス向上計画</t>
  </si>
  <si>
    <t>ケニア国オルカリア－レソス－キスム送電線</t>
  </si>
  <si>
    <t>イラク国主要都市通信網整備事業</t>
  </si>
  <si>
    <t>スリランカ国ハバラナーヴェヤンゴダ送電線</t>
  </si>
  <si>
    <t>LKR</t>
  </si>
  <si>
    <t>ラオス国南部地域電力系統整備事業</t>
  </si>
  <si>
    <t>バングラデシュ国全国送電網整備事業</t>
  </si>
  <si>
    <t>ミャンマー国ティラワ電力施設整備事業</t>
  </si>
  <si>
    <t>スリランカ国大コロンボ圏送配電損失改善事</t>
  </si>
  <si>
    <t>カンボジア国プノンペン市送配電拡張計画</t>
  </si>
  <si>
    <t>イラク国ハルサ火力発電所改修計画</t>
  </si>
  <si>
    <t>ミャンマー国基幹送電網開発計画フェーズ1</t>
  </si>
  <si>
    <t>ミャンマー国通信網改善事業</t>
  </si>
  <si>
    <t>インド国ハイデラバード外環道路施工管理(</t>
  </si>
  <si>
    <t>パキスタン国ラクラ石炭火力発電所建設事業</t>
  </si>
  <si>
    <t>ヨルダン国電力セクターマスタープラン策定</t>
  </si>
  <si>
    <t>コンゴ民主共和国国立職業訓練機構能力強化</t>
  </si>
  <si>
    <t>システム科学コンサルタンツ(株)</t>
  </si>
  <si>
    <t>ザンビア国南部地域送電網整備事業準備調査</t>
  </si>
  <si>
    <t>イラク国電力セクター復興事業に係る案件実</t>
  </si>
  <si>
    <t>ウズベキスタン国コンバインドサイクル発電</t>
  </si>
  <si>
    <t>インド国デリー東部外環道路建設事業に係る</t>
  </si>
  <si>
    <t>インド国ベンガルール都市圏ITS機器供与</t>
  </si>
  <si>
    <t>ペルー国エネルギー効率化インフラ支援プロ</t>
  </si>
  <si>
    <t>イラン国政府系ビルのESCO導入にかかる</t>
  </si>
  <si>
    <t>ミャンマー国バルーチャン第二水力発電補修</t>
  </si>
  <si>
    <t>インド国アンドラ・プラデシュ州発電公社向</t>
  </si>
  <si>
    <t>(財)新エネルギー・産業技術総合開発</t>
  </si>
  <si>
    <t>住友商事(株)</t>
  </si>
  <si>
    <t>フィリピン国ビコール流域洪水予警報システ</t>
  </si>
  <si>
    <t>クラウンエイジェンツ日本事務所（無</t>
  </si>
  <si>
    <t>ボリビア国太陽光を活用したクリーンエネル</t>
  </si>
  <si>
    <t>ウルグアイ国太陽光を活用したクリーンエネ</t>
  </si>
  <si>
    <t>201604-201604</t>
  </si>
  <si>
    <t>201309-201606</t>
  </si>
  <si>
    <t>201601-201606</t>
  </si>
  <si>
    <t>201407-201606</t>
  </si>
  <si>
    <t>201406-201606</t>
  </si>
  <si>
    <t>201507-201606</t>
  </si>
  <si>
    <t>201504-201606</t>
  </si>
  <si>
    <t>201506-201606</t>
  </si>
  <si>
    <t>201505-201605</t>
  </si>
  <si>
    <t>-</t>
  </si>
  <si>
    <t>201512-201606</t>
  </si>
  <si>
    <t>201511-201606</t>
  </si>
  <si>
    <t>201511-201604</t>
  </si>
  <si>
    <t>201508-201606</t>
  </si>
  <si>
    <t>201605-201605</t>
  </si>
  <si>
    <t>MV</t>
  </si>
  <si>
    <t>201605-201606</t>
  </si>
  <si>
    <t>201504-201605</t>
  </si>
  <si>
    <t>201502-201605</t>
  </si>
  <si>
    <t>VC</t>
  </si>
  <si>
    <t>DJ</t>
  </si>
  <si>
    <t>HN</t>
  </si>
  <si>
    <t>CO</t>
  </si>
  <si>
    <t>201303-201308</t>
  </si>
  <si>
    <t>201506-201605</t>
  </si>
  <si>
    <t>201406-201407</t>
  </si>
  <si>
    <t>201603-201606</t>
  </si>
  <si>
    <t>201604-201606</t>
  </si>
  <si>
    <t>201602-201606</t>
  </si>
  <si>
    <t>201606-201606</t>
  </si>
  <si>
    <t>201307-201603</t>
  </si>
  <si>
    <t>201501-201602</t>
  </si>
  <si>
    <t>201403-201605</t>
  </si>
  <si>
    <t>201505-201602</t>
  </si>
  <si>
    <t>201408-201604</t>
  </si>
  <si>
    <t>201409-201606</t>
  </si>
  <si>
    <t>201410-201603</t>
  </si>
  <si>
    <t>SN</t>
  </si>
  <si>
    <t>201507-201605</t>
  </si>
  <si>
    <t>201506-201603</t>
  </si>
  <si>
    <t>MG</t>
  </si>
  <si>
    <t>201509-201606</t>
  </si>
  <si>
    <t>201511-201605</t>
  </si>
  <si>
    <t>RW</t>
  </si>
  <si>
    <t>201405-201606</t>
  </si>
  <si>
    <t>201511-201602</t>
  </si>
  <si>
    <t>201508-201605</t>
  </si>
  <si>
    <t>201507-201603</t>
  </si>
  <si>
    <t>201509-201604</t>
  </si>
  <si>
    <t>201602-201604</t>
  </si>
  <si>
    <t>201604-201605</t>
  </si>
  <si>
    <t>201411-201602</t>
  </si>
  <si>
    <t>201502-201510</t>
  </si>
  <si>
    <t>201506-201511</t>
  </si>
  <si>
    <t>201510-201510</t>
  </si>
  <si>
    <t>201501-201603</t>
  </si>
  <si>
    <t>201507-201604</t>
  </si>
  <si>
    <t>201409-201510</t>
  </si>
  <si>
    <t>201307-201606</t>
  </si>
  <si>
    <t>201301-201604</t>
  </si>
  <si>
    <t>201404-201602</t>
  </si>
  <si>
    <t>201404-201510</t>
  </si>
  <si>
    <t>201408-201603</t>
  </si>
  <si>
    <t>201409-201602</t>
  </si>
  <si>
    <t>201503-201601</t>
  </si>
  <si>
    <t>201510-201605</t>
  </si>
  <si>
    <t>JO</t>
  </si>
  <si>
    <t>TJ</t>
  </si>
  <si>
    <t>201601-201604</t>
  </si>
  <si>
    <t>201603-201604</t>
  </si>
  <si>
    <t>201506-201506</t>
  </si>
  <si>
    <t>201312-201506</t>
  </si>
  <si>
    <t>NI</t>
  </si>
  <si>
    <t>201505-201512</t>
  </si>
  <si>
    <t>ZA</t>
  </si>
  <si>
    <t>200812-200911</t>
  </si>
  <si>
    <t>201406-201503</t>
  </si>
  <si>
    <t>201006-201301</t>
  </si>
  <si>
    <t>201203-201203</t>
  </si>
  <si>
    <t>201205-201404</t>
  </si>
  <si>
    <t>201304-201309</t>
  </si>
  <si>
    <t>201306-201309</t>
  </si>
  <si>
    <t>201501-201606</t>
  </si>
  <si>
    <t>201306-201406</t>
  </si>
  <si>
    <t>201210-201605</t>
  </si>
  <si>
    <t>201404-201606</t>
  </si>
  <si>
    <t>201410-201604</t>
  </si>
  <si>
    <t>201503-201512</t>
  </si>
  <si>
    <t>201505-201606</t>
  </si>
  <si>
    <t>UA</t>
  </si>
  <si>
    <t>201307-201404</t>
  </si>
  <si>
    <t>201311-201311</t>
  </si>
  <si>
    <t>201507-201512</t>
  </si>
  <si>
    <t>201512-201512</t>
  </si>
  <si>
    <t>201202-201208</t>
  </si>
  <si>
    <t>201510-201606</t>
  </si>
  <si>
    <t>201512-201602</t>
  </si>
  <si>
    <t>201601-201602</t>
  </si>
  <si>
    <t>201404-201503</t>
  </si>
  <si>
    <t>201407-201511</t>
  </si>
  <si>
    <t>NP</t>
  </si>
  <si>
    <t>201504-201601</t>
  </si>
  <si>
    <t>LC</t>
  </si>
  <si>
    <t>201006-201606</t>
  </si>
  <si>
    <t>201407-201504</t>
  </si>
  <si>
    <t>201507-201508</t>
  </si>
  <si>
    <t>201410-201606</t>
  </si>
  <si>
    <t>201511-201512</t>
  </si>
  <si>
    <t>AZ</t>
  </si>
  <si>
    <t>201411-201606</t>
  </si>
  <si>
    <t>201108-201406</t>
  </si>
  <si>
    <t>201401-201506</t>
  </si>
  <si>
    <t>CU</t>
  </si>
  <si>
    <t>201506-201512</t>
  </si>
  <si>
    <t>201505-201509</t>
  </si>
  <si>
    <t>201509-201601</t>
  </si>
  <si>
    <t>200909-201003</t>
  </si>
  <si>
    <t>200906-201504</t>
  </si>
  <si>
    <t>201403-201606</t>
  </si>
  <si>
    <t>201603-201605</t>
  </si>
  <si>
    <t>201311-201603</t>
  </si>
  <si>
    <t>201502-201602</t>
  </si>
  <si>
    <t>201501-201510</t>
  </si>
  <si>
    <t>201508-201602</t>
  </si>
  <si>
    <t>201402-201402</t>
  </si>
  <si>
    <t>201508-201601</t>
  </si>
  <si>
    <t>201305-201406</t>
  </si>
  <si>
    <t>201305-201503</t>
  </si>
  <si>
    <t>201412-201506</t>
  </si>
  <si>
    <t>201211-201406</t>
  </si>
  <si>
    <t>201309-201506</t>
  </si>
  <si>
    <t>201502-201603</t>
  </si>
  <si>
    <t>CG</t>
  </si>
  <si>
    <t>OK！</t>
  </si>
  <si>
    <t>ﾊﾞﾝｸﾞﾗﾃﾞｼｭ国ﾀﾞｯｶ都市交通ﾏﾈｼﾞﾒﾝﾄﾌﾟﾛｼﾞｪｸﾄ</t>
  </si>
  <si>
    <t>ﾊﾞﾝｸﾞﾗﾃﾞｼｭ国ﾀﾞｯｶMRT6号線GC</t>
  </si>
  <si>
    <t>ﾊﾞﾝｸﾞﾗﾃﾞｼｭ国ﾊｵｰﾙ地域洪水対策･生活向上事業</t>
  </si>
  <si>
    <t>ﾊﾞﾝｸﾞﾗﾃﾞｼｭ国ﾏﾀﾊﾞﾘ石炭火力発電所設計･施工監理業務</t>
  </si>
  <si>
    <t>ﾊﾞﾝｸﾞﾗﾃﾞｼｭ国送電線整備事業</t>
  </si>
  <si>
    <t>ﾊﾞﾝｸﾞﾗﾃﾞｼｭ国地方行政強化事業案件実施促進支援(SAPI)</t>
  </si>
  <si>
    <t>ﾊﾞﾝｸﾞﾗﾃﾞｼｭ国電力ﾏｽﾀｰﾌﾟﾗﾝ改訂に係る情報収集･確認調査</t>
  </si>
  <si>
    <t>ｲﾝﾄﾞﾈｼｱ国ﾌﾟｻﾝｶﾞﾝ水力発電計画監督</t>
  </si>
  <si>
    <t>ﾛﾜｰｿﾛ河川改修ﾌｪｰｽﾞⅡ設計･監督</t>
  </si>
  <si>
    <t>ｲﾝﾄﾞﾈｼｱ国ｳｫﾉｷﾞﾘﾀﾞﾑ推砂対策事業一期工事</t>
  </si>
  <si>
    <t>ｲﾝﾄﾞﾈｼｱ国ﾗﾘｱﾝ7水力発電簡易実現可能性調査</t>
  </si>
  <si>
    <t>ｲﾝﾄﾞﾈｼｱ国ｱｻﾊﾝNo.3水力発電計画監督</t>
  </si>
  <si>
    <t>ｲﾝﾄﾞﾈｼｱ国ﾏﾝﾔｰ･ｸﾞﾚｼｯｸ港ﾀｰﾐﾅﾙ開発ﾏｽﾀｰﾌﾟﾗﾝﾚﾋﾞｭｰ</t>
  </si>
  <si>
    <t>ﾀﾝｼﾞｭﾝ･ﾌﾟﾘｵｸ･ｱｸｾｽ道路建設計画設計･監督</t>
  </si>
  <si>
    <t>ｲﾝﾄﾞﾈｼｱ国ﾁｱﾝﾃﾝ小水力発電事業ｱﾄﾞﾊﾞｲｻﾞﾘｰ</t>
  </si>
  <si>
    <t>ｲﾝﾄﾞﾈｼｱ国参加型灌漑施設改修計画設計･監督(PIRIMP)</t>
  </si>
  <si>
    <t>ｲﾝﾄﾞﾈｼｱ国ｱｻﾊﾝ2増設FS</t>
  </si>
  <si>
    <t>ｱｼﾞｱ地域ASEAN地域強靭な都市づくりに関する情報収集･確認調査</t>
  </si>
  <si>
    <t>ｲﾝﾄﾞﾈｼｱ国ﾗﾊﾄ-1水力発電F/S調査</t>
  </si>
  <si>
    <t>ｲﾝﾄﾞﾈｼｱ国ｼﾞｬｶﾙﾀ国際ｺﾝﾃﾅﾀｰﾐﾅﾙ(JICT)拡張計画(Phase 6,7,8 &amp; 10)</t>
  </si>
  <si>
    <t>ｲﾝﾄﾞﾈｼｱ国ﾄﾞﾝｷﾞｽﾉﾛLNG海象条件検討業務</t>
  </si>
  <si>
    <t>ｲﾝﾄﾞﾈｼｱ国ｸﾞﾘｰﾝﾗﾝﾄﾞ工業団地技術ｱﾄﾞﾊﾞｲｻﾞﾘｰｻｰﾋﾞｽ(No.10)</t>
  </si>
  <si>
    <t>ｲﾝﾄﾞﾈｼｱ国ｸﾞﾘｰﾝﾗﾝﾄﾞ国際工業団地技術ｱﾄﾞﾊﾞｲｻﾞﾘｰｻｰﾋﾞｽ(No.8)</t>
  </si>
  <si>
    <t>ｲﾝﾄﾞﾈｼｱ国ｸﾞﾘｰﾝﾗﾝﾄﾞ国際工業団地技術ｱﾄﾞﾊﾞｲｻﾞﾘｰｻｰﾋﾞｽ(No.9)</t>
  </si>
  <si>
    <t>ｲﾝﾄﾞﾈｼｱ国ｽﾏﾗﾝ統合水資源･洪水管理計画(追加契約)</t>
  </si>
  <si>
    <t>ｲﾝﾄﾞﾈｼｱ国ﾊｻﾝ水力IPP･F/Sﾚﾋﾞｭｰ</t>
  </si>
  <si>
    <t>ｲﾝﾄﾞ国幹線貨物鉄道建設事業 PhaseⅠCM</t>
  </si>
  <si>
    <t>ｲﾝﾄﾞ国貨物専用鉄道建設事業ﾌｪｰｽﾞ2 E/S</t>
  </si>
  <si>
    <t>ﾋﾞｼｬﾌﾟｰﾙ･ｼﾞｬｲﾌﾟｰﾙ水供給計画設計</t>
  </si>
  <si>
    <t>ｲﾝﾄﾞ国南部ｲﾝﾌﾗﾏｽﾀｰﾌﾟﾗﾝ策定協力準備調査</t>
  </si>
  <si>
    <t>ｲﾝﾄﾞ国ﾎｹﾞﾅｶﾙ上水道事業設計･監督</t>
  </si>
  <si>
    <t>ｲﾝﾄﾞ国幹線貨物鉄道実施設計･入札補助業務</t>
  </si>
  <si>
    <t>ｲﾝﾄﾞ国双日ﾁｪﾝﾅｲ工業団地設計ｱﾄﾞﾊﾞｲｻﾞﾘｰｻｰﾋﾞｽ</t>
  </si>
  <si>
    <t>ｲﾝﾄﾞ国ｸﾞﾙｶﾞｵﾝ･ﾊﾞﾜﾙ都市鉄道建設事業準備調査</t>
  </si>
  <si>
    <t>ｲﾝﾄﾞ国ｱﾝﾄﾞﾗﾌﾟﾗﾃﾞｼｭ州灌漑･農家生計改善計画設計･監督</t>
  </si>
  <si>
    <t>ｲﾝﾄﾞ国ﾗｼﾞｬｽﾀﾝ森林･生物多様性事業ﾌｪｰｽﾞ2</t>
  </si>
  <si>
    <t>ｲﾝﾄﾞ国ｱﾝﾄﾞﾗ･ﾌﾟﾗﾃﾞｼｭ州における農業･食品加工･流通に関する情報収集･確認調査</t>
  </si>
  <si>
    <t>ｲﾝﾄﾞ国ｱﾝﾄﾞﾗ･ﾌﾟﾗﾃﾞｼｭ州発電公社向けｽﾘｶｸﾗﾑ超々臨界石炭火力発電所建設ﾌﾟﾛｼﾞｪｸﾄ案形成調査</t>
  </si>
  <si>
    <t>ｲﾝﾄﾞ国北東州道路網改善事業準備調査</t>
  </si>
  <si>
    <t>ｲﾝﾄﾞ国高速鉄道開発計画ﾌﾟﾛｼﾞｪｸﾄ【有償勘定技術支援】</t>
  </si>
  <si>
    <t>ｲﾝﾄﾞ国ﾑﾝﾊﾞｲ湾横断道路建設事業準備調査</t>
  </si>
  <si>
    <t>ｲﾝﾄﾞ国幹線貨物鉄道建設事業 PhaseⅡCM (DFC PMC-2)</t>
  </si>
  <si>
    <t>ｲﾝﾄﾞ国ﾊｲﾃﾞﾗﾊﾞｰﾄﾞ市外環状高速道路整備事業</t>
  </si>
  <si>
    <t>ｲﾝﾄﾞ国貨物専用鉄道運営･維持管理支援ﾌﾟﾛｼﾞｪｸﾄ</t>
  </si>
  <si>
    <t>ｶﾝﾎﾞｼﾞｱ国鉄道ﾘﾊﾋﾞﾘﾃｰｼｮﾝ事業(政府資金)</t>
  </si>
  <si>
    <t>ｶﾝﾎﾞｼﾞｱ国ﾌﾟﾉﾝﾍﾟﾝ市送配電拡張計画</t>
  </si>
  <si>
    <t>ｶﾝﾎﾞｼﾞｱ国ﾄﾝﾚｻｯﾌﾟ西部流域灌漑施設改修事業</t>
  </si>
  <si>
    <t>ｶﾝﾎﾞｼﾞｱ国ﾌﾟﾉﾝﾍﾟﾝ都下水･排水改善ﾌﾟﾛｼﾞｪｸﾄ</t>
  </si>
  <si>
    <t>ｶﾝﾎﾞｼﾞｱ国ｼﾊﾇｰｸﾋﾞﾙ港多目的ﾀｰﾐﾅﾙ開発事業</t>
  </si>
  <si>
    <t>ｶﾝﾎﾞｼﾞｱ国国鉄ﾘﾊﾋﾞﾘﾃｰｼｮﾝ事業 設計･監督</t>
  </si>
  <si>
    <t>ｶﾝﾎﾞｼﾞｱ国ﾌﾟﾉﾝﾍﾟﾝ交通管制ｼｽﾃﾑ整備計画(その2)</t>
  </si>
  <si>
    <t>韓国住岩多目的ﾀﾞﾑNo.2導水路ﾄﾝﾈﾙ事業ｱﾄﾞﾊﾞｲｻﾞﾘｰ</t>
  </si>
  <si>
    <t>ﾗｵｽ国ﾒｺﾝ東西回廊農業ｲﾝﾌﾗ整備事業</t>
  </si>
  <si>
    <t>ﾗｵｽ国上水道ｾｸﾀｰ事業</t>
  </si>
  <si>
    <t>ﾗｵｽ国南部地域電力系統整備事業</t>
  </si>
  <si>
    <t>ﾗｵｽ国ﾋﾞｴﾝﾁｬﾝ国際空港ﾀｰﾐﾅﾙﾋﾞﾙ拡張整備計画</t>
  </si>
  <si>
    <t>ﾗｵｽ国北部農村ｲﾝﾌﾗ開発事業</t>
  </si>
  <si>
    <t>ﾗｵｽ国ﾅﾑｸﾞﾑ第一水力発電所拡張事業 詳細設計･施工監理</t>
  </si>
  <si>
    <t>ﾗｵｽ国ｾﾋﾟｱﾝｾﾉﾑﾉｲ水力施工監理ｱﾄﾞﾊﾞｲｻﾞﾘｰｻｰﾋﾞｽﾀｽｸ2</t>
  </si>
  <si>
    <t>ｽﾘﾗﾝｶ国ﾊﾞﾝﾀﾞﾗﾅｲｹ国際空港開発ﾌｪｰｽﾞ2-2</t>
  </si>
  <si>
    <t>ｽﾘﾗﾝｶ国ﾊﾊﾞﾗﾅｰヴｪﾔﾝｺﾞﾀﾞ送電線建設事業</t>
  </si>
  <si>
    <t>ｽﾘﾗﾝｶ国大ｺﾛﾝﾎﾞ圏送配電損失改善事業</t>
  </si>
  <si>
    <t>ﾐｬﾝﾏｰ国ﾃｨﾗﾜ地区ｲﾝﾌﾗ開発事業ﾌｪｰｽﾞⅡ(接続道路改修)</t>
  </si>
  <si>
    <t>ﾐｬﾝﾏｰ国ﾃｨﾗﾜ地区ﾔﾝｺﾞﾝ港拡張事業PhaseⅠ</t>
  </si>
  <si>
    <t>ﾐｬﾝﾏｰ国ﾒｺﾝ国際幹線道路連結強化事</t>
  </si>
  <si>
    <t>ﾐｬﾝﾏｰ国ﾊﾞｺﾞｰ地域西部灌漑開発事業</t>
  </si>
  <si>
    <t>ﾐｬﾝﾏｰ国地域観光開発のためのﾊﾟｲﾛｯﾄﾓﾃﾞﾙ構築ﾌﾟﾛｼﾞｪｸﾄ</t>
  </si>
  <si>
    <t>ﾐｬﾝﾏｰ国ﾊﾁｿﾝ(MITT)ｺﾝﾃﾅﾀｰﾐﾅﾙ拡張事業支援業務</t>
  </si>
  <si>
    <t>ﾐｬﾝﾏｰ国ﾃｨﾗﾜ経済特別区管理委員会能力向上支援ﾌﾟﾛｼﾞｪｸﾄ</t>
  </si>
  <si>
    <t>ﾐｬﾝﾏｰ国薬用植物生産･加工を通じた日本の伝統漢方薬普及事業準備調査(BOPﾋﾞｼﾞﾈｽ連携促進)</t>
  </si>
  <si>
    <t>ﾐｬﾝﾏｰ国用地取得及び住民移転に係る法制度､執行体制､実務能力等に係る調査(ﾌｧｽﾄ･ﾄﾗｯｸ制度適用案件)</t>
  </si>
  <si>
    <t>ﾐｬﾝﾏｰ国ﾃｨﾗﾜSEZ Zone A拡張･Zone B開発に係る環境ｱｾｽﾒﾝﾄ業務</t>
  </si>
  <si>
    <t>ﾐｬﾝﾏｰ国新ﾀｹﾀ橋建設計画ﾀｰﾑ2</t>
  </si>
  <si>
    <t>ﾐｬﾝﾏｰ国水環境管理及び環境影響評価制度の能力向上ﾌﾟﾛｼﾞｪｸﾄ(水環境管理分野)第1年次</t>
  </si>
  <si>
    <t>ﾐｬﾝﾏｰ国非自発的住民移転に伴う生計回復支援に係る計画策定</t>
  </si>
  <si>
    <t>ﾐｬﾝﾏｰ国ﾃｨﾗﾜ電力施設整備事業</t>
  </si>
  <si>
    <t>ﾐｬﾝﾏｰ国通信網改善事業</t>
  </si>
  <si>
    <t>ﾐｬﾝﾏｰ国ﾃｨﾗﾜ経済特別区住民移転地改善事業</t>
  </si>
  <si>
    <t>ﾐｬﾝﾏｰ国ﾃｨﾗﾜ経済特区ｿﾞｰﾝA廃棄物処理施設整備操業に係る環境社会配慮支援業務</t>
  </si>
  <si>
    <t>ﾐｬﾝﾏｰ国分散型鶏卵生産販売事業(BOPﾋﾞｼﾞﾈｽ連携促進)</t>
  </si>
  <si>
    <t>ﾐｬﾝﾏｰ国ﾔﾝｺﾞﾝ環状鉄道改修事業準備</t>
  </si>
  <si>
    <t>ﾐｬﾝﾏｰ国ﾏﾝﾀﾞﾚｰ国際空港整備事業にかかる施工監理業務</t>
  </si>
  <si>
    <t>ﾐｬﾝﾏｰ国全国空港整備ﾏｽﾀｰﾌﾟﾗﾝ調査</t>
  </si>
  <si>
    <t>ﾐｬﾝﾏｰ国ﾃｨﾗﾜ経済特区ｿﾞｰﾝA肥料製造工場建設事業環境影響評価業務</t>
  </si>
  <si>
    <t>ﾐｬﾝﾏｰ国基幹送電網開発計画ﾌｪｰｽﾞ1</t>
  </si>
  <si>
    <t>ﾐｬﾝﾏｰ国新興国における舶用機器市場調査技術支援業務</t>
  </si>
  <si>
    <t>ﾓﾝｺﾞﾙ国横断鉄道建設計画TA</t>
  </si>
  <si>
    <t>ﾓﾝｺﾞﾙ国横断鉄道建設計画TA追加契約そ</t>
  </si>
  <si>
    <t>ﾓﾙﾃﾞｨﾌﾞ国ｱｯﾄﾞｩ環礁におけるｽﾏｰﾄﾏｲｸﾛｸﾞﾘｯﾄﾞｼｽﾃﾑ</t>
  </si>
  <si>
    <t>ﾈﾊﾟｰﾙ国ｶﾄﾏﾝｽﾞ盆地都市交通改善ﾌﾟﾛｼﾞｪｸﾄ</t>
  </si>
  <si>
    <t>ﾈﾊﾟｰﾙ国ｺﾐｭﾆﾃｨｱｸｾｽ改善計画</t>
  </si>
  <si>
    <t>ﾊﾟﾌﾟｱﾆｭｰｷﾞﾆｱ国水力発電ｾｸﾀｰｱﾄﾞﾊﾞｲｻﾞｰ(OAA2014-2016)</t>
  </si>
  <si>
    <t>ﾊﾟﾌﾟｱﾆｭｰｷﾞﾆｱ国生物多様性保全のためのPNG保護区政策強化ﾌﾟﾛｼﾞｪｸﾄ</t>
  </si>
  <si>
    <t>ﾌｨﾘﾋﾟﾝ国産業集積地(ｶﾋﾞﾃ州)洪水対策事業準備調査</t>
  </si>
  <si>
    <t>ﾌｨﾘﾋﾟﾝ国洪水ﾘｽｸ管理事業(ｶｶﾞﾔﾝ･ﾀｺﾞﾛｱﾝ･ｲﾑｽ川)施工監理</t>
  </si>
  <si>
    <t>ﾌｨﾘﾋﾟﾝ国ﾋﾟﾅﾂﾎﾞ火山緊急災害復旧計画ﾌｪｰｽﾞ3 設計･監督</t>
  </si>
  <si>
    <t>ﾌｨﾘﾋﾟﾝ国灌漑ｾｸﾀｰ改修改善事業(NISRIP)</t>
  </si>
  <si>
    <t>ﾌｨﾘﾋﾟﾝ国ﾐﾝﾀﾞﾅｵ持続的入植地農業開発事業(ﾌｪｰｽﾞ2)</t>
  </si>
  <si>
    <t>ﾊﾟｷｽﾀﾝ国ﾀﾞｽ水力発電計画詳細設計</t>
  </si>
  <si>
    <t>ﾊﾟｷｽﾀﾝ国ﾑﾝﾀﾞ水力詳細設計</t>
  </si>
  <si>
    <t>ﾊﾟｷｽﾀﾝ国ﾗｸﾗ石炭火力発電所建設事業協力準備調査</t>
  </si>
  <si>
    <t>ﾊﾟｷｽﾀﾝ国ｶｼﾑ港石炭荷揚げﾀｰﾐﾅﾙ･鉄道本線間接続に係る計画策定支援【有償勘定技術支援】</t>
  </si>
  <si>
    <t>ﾊﾟｷｽﾀﾝ国火力発電運営維持管理研修能力強化ﾌﾟﾛｼﾞｪｸﾄ詳細計画策定調査(火力発電/保守)</t>
  </si>
  <si>
    <t>ﾊﾟｷｽﾀﾝ国火力発電運営維持管理研修能力強化ﾌﾟﾛｼﾞｪｸﾄ詳細計画策定調査(火力発電/運転)</t>
  </si>
  <si>
    <t>ﾀｲ国ﾊﾞﾝｺｸ大量輸送網ﾚｯﾄﾞﾗｲﾝⅠ整備事業</t>
  </si>
  <si>
    <t>ﾀｲ国ﾊﾞﾝｺｸ大量輸送網整備事業(ﾌﾞﾙｰﾗｲﾝ延伸 )CSC (Hua Lamphong-Tha Phra)</t>
  </si>
  <si>
    <t>ﾀｲ国ﾊﾞﾝｺｸｺﾝﾃﾅﾀｰﾐﾅﾙ建設事業ｻﾎﾟｰﾄ業務その2</t>
  </si>
  <si>
    <t>東ﾃｨﾓｰﾙ国ﾃﾞｨﾘ都市計画策定ﾌﾟﾛｼﾞｪｸﾄ(第1年次)</t>
  </si>
  <si>
    <t>東ﾃｨﾓｰﾙ国国道1号線整備事業</t>
  </si>
  <si>
    <t>東ﾃｨﾓｰﾙ国持続可能な天然資源管理能力向上ﾌﾟﾛｼﾞｪｸﾄ(第4年次)</t>
  </si>
  <si>
    <t>ﾂﾊﾞﾙ国沿岸災害のための礫養浜ﾊﾟｲﾛｯﾄﾌﾟﾛｼﾞｪｸﾄ(開発計画調査型技術協力)(第2ﾌｪｰｽﾞ及び第3ﾌｪｰｽﾞ)</t>
  </si>
  <si>
    <t>ﾍﾞﾄﾅﾑ国ﾀﾞﾅﾝ-ｸﾜﾝｶﾞｲ高速道路詳細</t>
  </si>
  <si>
    <t>ﾍﾞﾄﾅﾑ国ｶｰ峠道路ﾄﾝﾈﾙ施工監理業務</t>
  </si>
  <si>
    <t>ﾍﾞﾄﾅﾑ国ﾎｰﾁﾐﾝ市MRT建設計画 設計･監督</t>
  </si>
  <si>
    <t>ﾍﾞﾄﾅﾑ国ｸﾓﾝ峠ﾄﾝﾈﾙﾌｨｰｼﾞﾋﾞﾘﾃｨ調査</t>
  </si>
  <si>
    <t>ﾍﾞﾄﾅﾑ国ﾎｰﾁﾐﾝ市MRT建設計画設計</t>
  </si>
  <si>
    <t>ﾍﾞﾄﾅﾑ国ﾋﾞﾝﾌｯｸ投資環境整備計画設計･監督</t>
  </si>
  <si>
    <t>ﾍﾞﾄﾅﾑ国ｶｰ峠ﾄﾝﾈﾙ設計業務</t>
  </si>
  <si>
    <t>ｶﾝﾄｰ橋建設計画監督</t>
  </si>
  <si>
    <t>ﾍﾞﾄﾅﾑ国ﾊｲﾌｫﾝ下水排水改善事業(第1期)施工監理業務</t>
  </si>
  <si>
    <t>ﾍﾞﾄﾅﾑ国道3号線新設計画設計･監督</t>
  </si>
  <si>
    <t>ﾍﾞﾄﾅﾑ国ﾊﾞｻｯｸ河航路付替事業詳細設計</t>
  </si>
  <si>
    <t>ﾍﾞﾄﾅﾑ国ｶﾝﾄｰ橋建設事業ｲﾝﾀｰﾁｪ</t>
  </si>
  <si>
    <t>ﾍﾞﾄﾅﾑ国ﾎｰﾁﾐﾝ市都市鉄道2号線 ﾊﾟｯｹｰｼﾞCSI･ﾌﾟﾛｼﾞｪｸﾄﾏﾈｼﾞﾒﾝﾄ及び実施支援</t>
  </si>
  <si>
    <t>ﾍﾞﾄﾅﾑ国ﾀｸﾓ水力増設事業</t>
  </si>
  <si>
    <t>ﾍﾞﾄﾅﾑ国ﾊﾉｲ市排水環境改善計画設計･監督Ⅱ</t>
  </si>
  <si>
    <t>ﾍﾞﾄﾅﾑ国ｸﾜﾝﾆﾝ省ﾎｱﾝﾓｰ･ﾄﾞﾝﾊﾞ</t>
  </si>
  <si>
    <t>ﾍﾞﾄﾅﾑ国ﾀﾞﾆﾑ水力発電所増設事業</t>
  </si>
  <si>
    <t>ﾍﾞﾄﾅﾑ国ﾀﾞﾅﾝ市水環境改善事業準備調査</t>
  </si>
  <si>
    <t>ﾍﾞﾄﾅﾑ国北西部6省対象農業生産性向上に向けたﾆｰｽﾞ情報収集･確認調査</t>
  </si>
  <si>
    <t>ﾍﾞﾄﾅﾑ国ﾊｲﾊﾞﾝﾄﾝﾈﾙ2期工事ﾌｨｰｼﾞﾋﾞﾘﾃｨ調査</t>
  </si>
  <si>
    <t>ﾍﾞﾄﾅﾑ国ﾇｴ川左岸流域排水計画ﾌﾟﾚﾌｨｰｼﾞﾋﾞﾘﾃｨ調査</t>
  </si>
  <si>
    <t>ﾍﾞﾄﾅﾑ国持続的自然資源管理ﾌﾟﾛｼﾞｪｸﾄ</t>
  </si>
  <si>
    <t>ﾍﾞﾄﾅﾑ国流域水環境管理能力向上ﾌﾟﾛｼﾞｪｸﾄ</t>
  </si>
  <si>
    <t>ﾍﾞﾄﾅﾑ国ﾗｯｸﾌｪﾝ国際港ｲﾝﾌﾗ建設事業 施工監理業務(港湾)</t>
  </si>
  <si>
    <t>ﾍﾞﾄﾅﾑ国ﾗｯｸﾌｪﾝ港ｱｸｾｽ道路建設計画施工監理業務</t>
  </si>
  <si>
    <t>ﾍﾞﾄﾅﾑ国保全林回復･持続的管理事業(円借款)</t>
  </si>
  <si>
    <t>ﾍﾞﾄﾅﾑ国主要都市鉄道情報収集･確認調査</t>
  </si>
  <si>
    <t>ﾍﾞﾄﾅﾑ国南北高速道路建設事業(ﾎｰﾁﾐﾝ-ｿﾞｰｻﾞｲ区間)監督</t>
  </si>
  <si>
    <t>ﾍﾞﾄﾅﾑ国ﾎｰﾁﾐﾝ市水環境(下水･排水)改善事業Ⅱ</t>
  </si>
  <si>
    <t>ﾍﾞﾄﾅﾑ国ﾊﾉｲ市環状3号線整備事業(ﾏｲｼﾞｯｸ-南ﾀﾝﾛﾝ区間)</t>
  </si>
  <si>
    <t>ﾍﾞﾄﾅﾑ国簡易測定法を用いた省ｴﾈ診断技術の普及･省ｴﾈ効果実証事業</t>
  </si>
  <si>
    <t>ﾍﾞﾄﾅﾑ国ﾌｰﾐｰ第3工業団地施工監理支援</t>
  </si>
  <si>
    <t>ﾍﾞﾄﾅﾑ国ﾋﾞﾝｽﾞﾝ省ﾘﾊﾞｰｻｲﾄﾞ工業団地ﾏｽﾀｰﾌﾟﾗﾝﾚﾋﾞｭｰ</t>
  </si>
  <si>
    <t>ﾍﾞﾄﾅﾑ国衛星情報の活用による災害･気候変動対策事業に係る調達支援</t>
  </si>
  <si>
    <t>ﾍﾞﾄﾅﾑ国ﾛﾝﾄﾞｳｯｸ工業団地2期Pre-FS</t>
  </si>
  <si>
    <t>ﾍﾞﾄﾅﾑ国ﾗｸｴﾝ港NO.1,2CT設計ﾚﾋﾞｭｰその3</t>
  </si>
  <si>
    <t>ﾍﾞﾄﾅﾑ国森林の生態系ｻｰﾋﾞｽに対する支払方法の改善</t>
  </si>
  <si>
    <t>ﾍﾞﾄﾅﾑ国ﾊﾉｲ市環状3号線整備事業(NKV→KR徳丸発注分)</t>
  </si>
  <si>
    <t>ﾍﾞﾄﾅﾑ国ﾊｲﾌｫﾝ市環境改善事業(Ⅰ)及び(Ⅱ)</t>
  </si>
  <si>
    <t>ﾍﾞﾄﾅﾑ国ﾊﾉｲ環状3号線整備事業(ﾏｲｼﾞｯｸ-南ﾀﾝﾛﾝ)Chung氏分</t>
  </si>
  <si>
    <t>ｱｾﾞﾙﾊﾞｲｼﾞｬﾝ国南部回廊建設事業</t>
  </si>
  <si>
    <t>ｲﾗｸ国港湾復興事業Phase-2</t>
  </si>
  <si>
    <t>ｲﾗｸ国ﾊﾙｻ火力発電所改修計画</t>
  </si>
  <si>
    <t>ｲﾗｸ国電力ｾｸﾀｰ復興事業に係る案件実施支援調査(SAPI)</t>
  </si>
  <si>
    <t>ｲﾗｸ国主要都市通信網整備事業</t>
  </si>
  <si>
    <t>ｲﾗﾝ国ｱﾝｻﾞﾘ湿原環境管理ﾌﾟﾛｼﾞｪｸﾄ･ﾌｪｰｽﾞⅡ(2年次)</t>
  </si>
  <si>
    <t>ﾖﾙﾀﾞﾝ国ｺﾐｭﾆﾃｨ重視型のﾍﾟﾄﾗ地域観光開発ﾌﾟﾛｼﾞｪｸﾄ</t>
  </si>
  <si>
    <t>ﾖﾙﾀﾞﾝ国電力ｾｸﾀｰﾏｽﾀｰﾌﾟﾗﾝ策定ﾌﾟﾛｼﾞｪｸﾄ</t>
  </si>
  <si>
    <t>ｳｽﾞﾍﾞｷｽﾀﾝ国分散型中･小型ｶﾞｽﾀｰﾋﾞﾝ高効率ｺｼﾞｪﾈﾚｰｼｮﾝｼｽﾃﾑ実証前調査</t>
  </si>
  <si>
    <t>ｶｰﾎﾞﾍﾞﾙﾃﾞ国ｻﾝﾁｬｺﾞ島給水事業</t>
  </si>
  <si>
    <t>ｶｰﾎﾞﾍﾞﾙﾃﾞ国ｻﾝﾁｬｺﾞ島給水事業(Work Orderに基づく技術ｻﾎﾟｰﾄ)</t>
  </si>
  <si>
    <t>ｶｰﾎﾞﾍﾞﾙﾃﾞ国ｻﾝﾁｬｺﾞ島給水事業(NK管理支援･技術監理)</t>
  </si>
  <si>
    <t>ｱﾌﾘｶ地域投資促進支援業務(ｴﾁｵﾋﾟｱ国)</t>
  </si>
  <si>
    <t>ｹﾆｱ国半乾燥地小規模灌漑開発管理ﾌﾟﾛｼﾞｪｸﾄ(第2年次)</t>
  </si>
  <si>
    <t>ｹﾆｱ国ｵﾙｶﾘｱ-ﾚｿｽ-ｷｽﾑ送電線建設事業</t>
  </si>
  <si>
    <t>ｹﾆｱ国ｿﾝﾄﾞｩ･ﾐﾘｳ水力発電所放水路修復</t>
  </si>
  <si>
    <t>ｹﾆｱ国ｻﾝｺﾞﾛ水力発電計画監督</t>
  </si>
  <si>
    <t>ｹﾆｱ国ﾑｴｱ灌漑開発事業設計･監督</t>
  </si>
  <si>
    <t>ｹﾆｱ国半乾燥地小規模灌漑開発管理ﾌﾟﾛｼﾞｪｸﾄ(第3年次)</t>
  </si>
  <si>
    <t>ｱﾌﾘｶ地域北部回廊物流網整備ﾏｽﾀｰﾌﾟﾗﾝ策定支援ﾌﾟﾛｼﾞｪｸﾄ/ﾓﾝﾊﾞｻｹﾞｰﾄｼﾃｨ総合都市開発ﾏｽﾀｰﾌﾟﾗﾝﾌﾟﾛｼﾞｪｸﾄ</t>
  </si>
  <si>
    <t>ﾓﾛｯｺ国地方給水計画Ⅲ監督</t>
  </si>
  <si>
    <t>ﾓﾛｯｺ地中海ﾊﾞｲﾊﾟｽ道路建設計画監督</t>
  </si>
  <si>
    <t>ﾓﾛｯｺ国ﾌｪｽﾞ･ﾒｸﾈｽ地域上水道整備事業</t>
  </si>
  <si>
    <t>ﾓﾛｯｺ国地方給水計画(Ⅳ)</t>
  </si>
  <si>
    <t>ﾓﾛｯｺ国4都市下水道整備計画設計･監督</t>
  </si>
  <si>
    <t>ﾓﾛｯｺ国3都市下水開発事業設計･監督(その2)</t>
  </si>
  <si>
    <t>ﾓﾛｯｺ国3都市下水開発計画設計･監督</t>
  </si>
  <si>
    <t>ﾏﾀﾞｶﾞｽｶﾙ国ｱﾛﾁｬ湖南西部灌漑整備･流域管理計画準備調査</t>
  </si>
  <si>
    <t>ﾏﾀﾞｶﾞｽｶﾙ国ｱﾝﾀﾅﾅﾘﾎﾞ･ﾄｱﾏｼﾅ経済支線(TaToM)開発計画策定ﾌﾟﾛｼﾞｪｸﾄ詳細計画策定調査(都市基礎ｲﾝﾌﾗ計画)</t>
  </si>
  <si>
    <t>ﾓｻﾞﾝﾋﾞｰｸ国ﾏﾌﾟﾄ市における持続可能な3R活動推進ﾌﾟﾛｼﾞｪｸﾄ(第3年次･第4年次)</t>
  </si>
  <si>
    <t>ﾓｻﾞﾝﾋﾞｰｸ国ﾏｻﾝｸﾞﾛ-ﾘﾁﾝｶﾞ道路改修事業(NK管理支援･技術監理)</t>
  </si>
  <si>
    <t>ﾅﾐﾋﾞｱ国北部農業開発ﾏｽﾀｰﾌﾟﾗﾝ策定調査ﾌﾟﾛｼﾞｪｸﾄ(第2年次)</t>
  </si>
  <si>
    <t>ﾙﾜﾝﾀﾞ国小規模農家市場志向型農業ﾌﾟﾛｼﾞｪｸﾄ(第2年次)</t>
  </si>
  <si>
    <t>ｾﾈｶﾞﾙ国天水稲作持続的生産支援ﾌﾟﾛｼﾞｪｸﾄ</t>
  </si>
  <si>
    <t>ﾗﾃﾞｽ･ｸﾞｰﾚｯﾄ橋建設計画設計･監督</t>
  </si>
  <si>
    <t>ﾀﾝｻﾞﾆｱ国中央鉄道洪水対策事業準備調査(その2)</t>
  </si>
  <si>
    <t>ﾀﾝｻﾞﾆｱ国小規模灌漑事業</t>
  </si>
  <si>
    <t>ﾀﾝｻﾞﾆｱ国ﾀﾞﾙｴｽｻﾗｰﾑ都市交通ﾏｽﾀｰﾌﾟﾗﾝ改訂ﾌﾟﾛｼﾞｪｸﾄ詳細計画策定調査(都市計画/土地利用/GIS)</t>
  </si>
  <si>
    <t>ｳｶﾞﾝﾀﾞ国ｶﾝﾊﾟﾗ･ﾌﾗｲｵｰﾊﾞｰ建設計画(詳細設計-入札補助)</t>
  </si>
  <si>
    <t>南ｱﾌﾘｶ国海水淡水化･水再利用統合ｼｽﾃﾑ実証事業に係る調査計画のｱﾄﾞﾊﾞｲｻﾞﾘｰｻｰﾋﾞｽ(NEDO)</t>
  </si>
  <si>
    <t>ﾌﾟﾛｼﾞｪｸﾄ研究｢海水淡水化ﾌﾟﾛｼﾞｪｸﾄ形成の可能性について｣(ｻﾌﾞｻﾊﾗ地域)</t>
  </si>
  <si>
    <t>ｻﾞﾝﾋﾞｱ国ﾙｻｶ上水道改善事業準備調査</t>
  </si>
  <si>
    <t>ｻﾞﾝﾋﾞｱ国電力ｱｸｾｽ向上計画</t>
  </si>
  <si>
    <t>ｻﾞﾝﾋﾞｱ国ﾁﾘﾝｶﾞ小水力発電事業 計画設計業務</t>
  </si>
  <si>
    <t>ｻﾞﾝﾋﾞｱ国南部地域送電網整備事業準備調査</t>
  </si>
  <si>
    <t>ﾎﾞﾘﾋﾞｱ国ﾗｸﾞﾅ･ｺﾛﾗﾀﾞ地熱発電所建設事業(第一段階第一期)</t>
  </si>
  <si>
    <t>ﾌﾞﾗｼﾞﾙ国統合自然災害ﾘｽｸ管理国家戦略強化ﾌﾟﾛｼﾞｪｸﾄ(ﾏﾆｭｱﾙ政策､ﾊﾟｲﾛｯﾄ事業､まとめﾌｪｰｽﾞ)</t>
  </si>
  <si>
    <t>ﾌﾞﾗｼﾞﾙ国ｻﾝﾀｶﾀﾘｰﾅ州沿岸部衛生改善事業</t>
  </si>
  <si>
    <t>ﾄﾞﾐﾆｶ共和国全国廃棄物管理制度･能力強化ﾌﾟﾛｼﾞｪｸﾄ(第二年次)</t>
  </si>
  <si>
    <t>ﾆｶﾗｸﾞｱ国上水･衛生改善ﾌﾟﾛｸﾞﾗﾑ(PISASH)(NK管理支援･技術監理)</t>
  </si>
  <si>
    <t>ﾊﾟﾅﾏ湾浄化事業監督</t>
  </si>
  <si>
    <t>ﾊﾟﾅﾏ国ﾊﾟﾅﾏ湾下水処理場拡張事業</t>
  </si>
  <si>
    <t>ﾊﾟﾅﾏ国ﾊﾟﾅﾏ湾下水処理場拡張事業(NK管理支援･技術監理)</t>
  </si>
  <si>
    <t>ﾍﾟﾙｰ国ﾘﾏ首都圏北部上下水道最適化計画監督</t>
  </si>
  <si>
    <t>ﾍﾟﾙｰ国ｶﾊﾏﾙｶ州小規模農家生計向上ﾌﾟﾛｼﾞｪｸﾄ(第3年次)</t>
  </si>
  <si>
    <t>ﾍﾟﾙｰ国幹線道路ｲｴﾛｰﾗｲﾝ建設事業設計ﾚﾋﾞｭｰ業務</t>
  </si>
  <si>
    <t>ﾍﾟﾙｰ国ﾘﾏ市首都圏周辺居住域衛生改善計画設計監督Ⅲ(ｳｱﾁﾊﾟｼｽﾃﾑ)</t>
  </si>
  <si>
    <t>ﾍﾟﾙｰ国固形廃棄物処理事業(Ⅱ)準備調査</t>
  </si>
  <si>
    <t>ﾍﾟﾙｰ国ﾏﾍｽ･ｼｸﾞｱｽ灌漑整備事業Ⅱ(NK管理支援･技術監理)</t>
  </si>
  <si>
    <t>ﾍﾟﾙｰ国ﾘﾏ南部高速道路建設事業(NK管理支援･技術監理)</t>
  </si>
  <si>
    <t>ｾﾝﾄﾋﾞﾝｾﾝﾄ及びｸﾞﾚﾅﾀﾞ地熱開発に係る情報収集･確認調査</t>
  </si>
  <si>
    <t>道路防災対策ﾊﾝﾄﾞﾌﾞｯｸ作成業務(全世界)</t>
  </si>
  <si>
    <t>売掛金未回収残高一覧（2016年7月）</t>
  </si>
  <si>
    <t>JA14R1014P</t>
  </si>
  <si>
    <t>JA12T1004P</t>
  </si>
  <si>
    <t>JA15W1007P</t>
  </si>
  <si>
    <t>JA14X1022P</t>
  </si>
  <si>
    <t>JA12M1016P</t>
  </si>
  <si>
    <t>JA15H1037P</t>
  </si>
  <si>
    <t>JA16X1007P</t>
  </si>
  <si>
    <t>JA07S1007P</t>
  </si>
  <si>
    <t>JA05W1005P</t>
  </si>
  <si>
    <t>JA09W1006P</t>
  </si>
  <si>
    <t>JA15S1029P</t>
  </si>
  <si>
    <t>JA06S1016P</t>
  </si>
  <si>
    <t>JA15X1006P</t>
  </si>
  <si>
    <t>JA05O1010P</t>
  </si>
  <si>
    <t>JA14S1002P</t>
  </si>
  <si>
    <t>JA08H1025P</t>
  </si>
  <si>
    <t>JA15S1024P</t>
  </si>
  <si>
    <t>JA16D1004P</t>
  </si>
  <si>
    <t>JA15S1034P</t>
  </si>
  <si>
    <t>JA14R1012P</t>
  </si>
  <si>
    <t>JA12X1002P</t>
  </si>
  <si>
    <t>JA16D1027P</t>
  </si>
  <si>
    <t>JA16U1002P</t>
  </si>
  <si>
    <t>JA16U1003P</t>
  </si>
  <si>
    <t>JA16W1001P</t>
  </si>
  <si>
    <t>JA12S1014P</t>
  </si>
  <si>
    <t>JA13L1005P</t>
  </si>
  <si>
    <t>JA10T1004P</t>
  </si>
  <si>
    <t>JA04Q1013P</t>
  </si>
  <si>
    <t>JA13D1013P</t>
  </si>
  <si>
    <t>JA08Q1012P</t>
  </si>
  <si>
    <t>JA08T1015P</t>
  </si>
  <si>
    <t>JA12D1019P</t>
  </si>
  <si>
    <t>JA15L1006P</t>
  </si>
  <si>
    <t>JA07H1010P</t>
  </si>
  <si>
    <t>JA12E1004P</t>
  </si>
  <si>
    <t>JA16H1004P</t>
  </si>
  <si>
    <t>JA15M1018P</t>
  </si>
  <si>
    <t>JA15R1006P</t>
  </si>
  <si>
    <t>JA14T1002P</t>
  </si>
  <si>
    <t>JA15R1013P</t>
  </si>
  <si>
    <t>JA16T1003P</t>
  </si>
  <si>
    <t>JA07O1037P</t>
  </si>
  <si>
    <t>JA15T1007P</t>
  </si>
  <si>
    <t>JA15T1006P</t>
  </si>
  <si>
    <t>JA15M1001P</t>
  </si>
  <si>
    <t>JA11H1022P</t>
  </si>
  <si>
    <t>JA15Q1006P</t>
  </si>
  <si>
    <t>JA09O1039P</t>
  </si>
  <si>
    <t>JA06T1006P</t>
  </si>
  <si>
    <t>JA16M1018P</t>
  </si>
  <si>
    <t>JA16S1002P</t>
  </si>
  <si>
    <t>JA14H1018P</t>
  </si>
  <si>
    <t>JA15Q1024P</t>
  </si>
  <si>
    <t>JA12M1007P</t>
  </si>
  <si>
    <t>JA14X1008P</t>
  </si>
  <si>
    <t>JA10H1027P</t>
  </si>
  <si>
    <t>JA13S1005P</t>
  </si>
  <si>
    <t>JA15S1019P</t>
  </si>
  <si>
    <t>JA11X1011P</t>
  </si>
  <si>
    <t>JA12M1005P</t>
  </si>
  <si>
    <t>JA14M1005P</t>
  </si>
  <si>
    <t>JA14R1011P</t>
  </si>
  <si>
    <t>JA13X1003P</t>
  </si>
  <si>
    <t>JA14R1009P</t>
  </si>
  <si>
    <t>JA15H1022P</t>
  </si>
  <si>
    <t>JA15D1001P</t>
  </si>
  <si>
    <t>JA15U1028P</t>
  </si>
  <si>
    <t>JA15D1012P</t>
  </si>
  <si>
    <t>JA14H1016P</t>
  </si>
  <si>
    <t>JA13E1004P</t>
  </si>
  <si>
    <t>JA16E1015P</t>
  </si>
  <si>
    <t>JA14R1021P</t>
  </si>
  <si>
    <t>JA15E1037P</t>
  </si>
  <si>
    <t>JA14E1024P</t>
  </si>
  <si>
    <t>JA14M1004P</t>
  </si>
  <si>
    <t>JA15M1010P</t>
  </si>
  <si>
    <t>JA15U1020P</t>
  </si>
  <si>
    <t>JA16E1021P</t>
  </si>
  <si>
    <t>JA15H1008P</t>
  </si>
  <si>
    <t>JA14L1008P</t>
  </si>
  <si>
    <t>JA15X1014P</t>
  </si>
  <si>
    <t>JA16V1006P</t>
  </si>
  <si>
    <t>JA15E1042P</t>
  </si>
  <si>
    <t>JA15M1007P</t>
  </si>
  <si>
    <t>JA16U1008P</t>
  </si>
  <si>
    <t>JA12L1005P</t>
  </si>
  <si>
    <t>JA15L1008P</t>
  </si>
  <si>
    <t>JA16E1029P</t>
  </si>
  <si>
    <t>JA14R1018P</t>
  </si>
  <si>
    <t>JA10R1003P</t>
  </si>
  <si>
    <t>JA14S1017P</t>
  </si>
  <si>
    <t>JA15E1035P</t>
  </si>
  <si>
    <t>JA15W1016P</t>
  </si>
  <si>
    <t>JA15W1002P</t>
  </si>
  <si>
    <t>JA08W1004P</t>
  </si>
  <si>
    <t>JA12H1011P</t>
  </si>
  <si>
    <t>JA12H1016P</t>
  </si>
  <si>
    <t>JA09S1005P</t>
  </si>
  <si>
    <t>JA11G1010P</t>
  </si>
  <si>
    <t>JA14M1001P</t>
  </si>
  <si>
    <t>JA16L1008P</t>
  </si>
  <si>
    <t>JA16M1014P</t>
  </si>
  <si>
    <t>JA16M1013P</t>
  </si>
  <si>
    <t>JA11T1003P</t>
  </si>
  <si>
    <t>JA10T1007P</t>
  </si>
  <si>
    <t>JA16X1009P</t>
  </si>
  <si>
    <t>JA13D1011P</t>
  </si>
  <si>
    <t>JA12R1007P</t>
  </si>
  <si>
    <t>JA14E1017P</t>
  </si>
  <si>
    <t>JA15X1004P</t>
  </si>
  <si>
    <t>JA08O1057P</t>
  </si>
  <si>
    <t>JA14R1024P</t>
  </si>
  <si>
    <t>JA07T1007P</t>
  </si>
  <si>
    <t>JA15U1009P</t>
  </si>
  <si>
    <t>JA12T1002P</t>
  </si>
  <si>
    <t>JA07C1004P</t>
  </si>
  <si>
    <t>JA14R1005P</t>
  </si>
  <si>
    <t>JA02O1013P</t>
  </si>
  <si>
    <t>JA10Q1011P</t>
  </si>
  <si>
    <t>JA04O1048P</t>
  </si>
  <si>
    <t>JA07X1014P</t>
  </si>
  <si>
    <t>JA11R1029P</t>
  </si>
  <si>
    <t>JA12T1001P</t>
  </si>
  <si>
    <t>JA10S1014P</t>
  </si>
  <si>
    <t>JA06Q1017P</t>
  </si>
  <si>
    <t>JA14U1009P</t>
  </si>
  <si>
    <t>JA15S1007P</t>
  </si>
  <si>
    <t>JA15Q1025P</t>
  </si>
  <si>
    <t>JA16H1003P</t>
  </si>
  <si>
    <t>JA16U1001P</t>
  </si>
  <si>
    <t>JA16Q1007P</t>
  </si>
  <si>
    <t>JA16E1010P</t>
  </si>
  <si>
    <t>JA16E1007P</t>
  </si>
  <si>
    <t>JA10X1017P</t>
  </si>
  <si>
    <t>JA11R1016P</t>
  </si>
  <si>
    <t>JA12E1005P</t>
  </si>
  <si>
    <t>JA14L1005P</t>
  </si>
  <si>
    <t>JA08O1009P</t>
  </si>
  <si>
    <t>JA10Q1019P</t>
  </si>
  <si>
    <t>JA15R1003P</t>
  </si>
  <si>
    <t>JA15E1025P</t>
  </si>
  <si>
    <t>JA16U1004P</t>
  </si>
  <si>
    <t>JA16U1014P</t>
  </si>
  <si>
    <t>JA16D1002P</t>
  </si>
  <si>
    <t>JA16D1024P</t>
  </si>
  <si>
    <t>JA16X1020P</t>
  </si>
  <si>
    <t>JA14E1021P</t>
  </si>
  <si>
    <t>JA16R1016P</t>
  </si>
  <si>
    <t>JA11E1008P</t>
  </si>
  <si>
    <t>JA16U1019P</t>
  </si>
  <si>
    <t>JA16R1005P</t>
  </si>
  <si>
    <t>JA14X1007P</t>
  </si>
  <si>
    <t>JA15M1004P</t>
  </si>
  <si>
    <t>JA16M1002P</t>
  </si>
  <si>
    <t>JA12M1002P</t>
  </si>
  <si>
    <t>JA15E1031P</t>
  </si>
  <si>
    <t>JA16D1008P</t>
  </si>
  <si>
    <t>JA15M1011P</t>
  </si>
  <si>
    <t>JA16M1010P</t>
  </si>
  <si>
    <t>JA15Q1012P</t>
  </si>
  <si>
    <t>JA16Q1019P</t>
  </si>
  <si>
    <t>JA16Q1016P</t>
  </si>
  <si>
    <t>JA16D1013P</t>
  </si>
  <si>
    <t>JA13H1008P</t>
  </si>
  <si>
    <t>JA10M1010P</t>
  </si>
  <si>
    <t>JA15S1013P</t>
  </si>
  <si>
    <t>JA06S1003P</t>
  </si>
  <si>
    <t>JA10H1015P</t>
  </si>
  <si>
    <t>JA16H1025P</t>
  </si>
  <si>
    <t>JA15D1022P</t>
  </si>
  <si>
    <t>JA08Q1027P</t>
  </si>
  <si>
    <t>JA02O1017P</t>
  </si>
  <si>
    <t>JA11Q1013P</t>
  </si>
  <si>
    <t>JA10Q1032P</t>
  </si>
  <si>
    <t>JA08Q1008P</t>
  </si>
  <si>
    <t>JA14Q1003P</t>
  </si>
  <si>
    <t>JA06Q1019P</t>
  </si>
  <si>
    <t>JA15H1036P</t>
  </si>
  <si>
    <t>JA16D1026P</t>
  </si>
  <si>
    <t>JA15F1003P</t>
  </si>
  <si>
    <t>JA16R1025P</t>
  </si>
  <si>
    <t>JA15H1034P</t>
  </si>
  <si>
    <t>JA16H1009P</t>
  </si>
  <si>
    <t>JA15H1011P</t>
  </si>
  <si>
    <t>JA00O1001P</t>
  </si>
  <si>
    <t>JA15W1008P</t>
  </si>
  <si>
    <t>JA14H1002P</t>
  </si>
  <si>
    <t>JA16D1023P</t>
  </si>
  <si>
    <t>JA14R1016P</t>
  </si>
  <si>
    <t>JA15Q1028P</t>
  </si>
  <si>
    <t>JA16Q1006P</t>
  </si>
  <si>
    <t>JA15Q1027P</t>
  </si>
  <si>
    <t>JA09M1014P</t>
  </si>
  <si>
    <t>JA15S1016P</t>
  </si>
  <si>
    <t>JA15M1017P</t>
  </si>
  <si>
    <t>JA15G1006P</t>
  </si>
  <si>
    <t>JA15G1012P</t>
  </si>
  <si>
    <t>JA11Q1017P</t>
  </si>
  <si>
    <t>JA15F1002P</t>
  </si>
  <si>
    <t>JA16Q1018P</t>
  </si>
  <si>
    <t>JA07Q1018P</t>
  </si>
  <si>
    <t>JA15Q1019P</t>
  </si>
  <si>
    <t>JA16Q1017P</t>
  </si>
  <si>
    <t>JA09Q1016P</t>
  </si>
  <si>
    <t>JA15H1002P</t>
  </si>
  <si>
    <t>JA16T1008P</t>
  </si>
  <si>
    <t>JA07Q1024P</t>
  </si>
  <si>
    <t>JA14F1010P</t>
  </si>
  <si>
    <t>JA16S1008P</t>
  </si>
  <si>
    <t>JA16R1024P</t>
  </si>
  <si>
    <t>JA15G1014P</t>
  </si>
  <si>
    <t>JA15G1017P</t>
  </si>
  <si>
    <t>大園</t>
  </si>
  <si>
    <t>小泉</t>
  </si>
  <si>
    <t>田中</t>
  </si>
  <si>
    <t>岡島</t>
  </si>
  <si>
    <t>継続</t>
  </si>
  <si>
    <t>藤冨・加藤</t>
  </si>
  <si>
    <t>黒井</t>
  </si>
  <si>
    <t>福渡</t>
  </si>
  <si>
    <t>内桶</t>
  </si>
  <si>
    <t>飯沼</t>
  </si>
  <si>
    <t>岩淵</t>
  </si>
  <si>
    <t>倉持</t>
  </si>
  <si>
    <t>2016/6月期完成</t>
  </si>
  <si>
    <t>小玉</t>
  </si>
  <si>
    <t>田村</t>
  </si>
  <si>
    <t>斎藤</t>
  </si>
  <si>
    <t>馬場</t>
  </si>
  <si>
    <t>中川/河村</t>
  </si>
  <si>
    <t>喜友名</t>
  </si>
  <si>
    <t>箕浦</t>
  </si>
  <si>
    <t>モンタニョ</t>
  </si>
  <si>
    <t>河合</t>
  </si>
  <si>
    <t>藤原・野口</t>
  </si>
  <si>
    <t>野村</t>
  </si>
  <si>
    <t>川原・野口</t>
  </si>
  <si>
    <t>笹木</t>
  </si>
  <si>
    <t>2010/3月期完成</t>
  </si>
  <si>
    <t>今井</t>
  </si>
  <si>
    <t>2014/3月期完成</t>
  </si>
  <si>
    <t>坂下</t>
  </si>
  <si>
    <t>佐野</t>
  </si>
  <si>
    <t>遠藤/船原</t>
  </si>
  <si>
    <t>福岡</t>
  </si>
  <si>
    <t>大塚</t>
  </si>
  <si>
    <t>吉井</t>
  </si>
  <si>
    <t>藤井</t>
  </si>
  <si>
    <t>清水</t>
  </si>
  <si>
    <t>畑山</t>
  </si>
  <si>
    <t>和田</t>
  </si>
  <si>
    <t>工藤(宗)</t>
  </si>
  <si>
    <t>野相</t>
  </si>
  <si>
    <t>石見</t>
  </si>
  <si>
    <t>中村</t>
  </si>
  <si>
    <t>2015/6月期完成</t>
  </si>
  <si>
    <t>松田</t>
  </si>
  <si>
    <t>久川</t>
  </si>
  <si>
    <t>仲野</t>
  </si>
  <si>
    <t>岡村</t>
  </si>
  <si>
    <t>川口</t>
  </si>
  <si>
    <t>定家</t>
  </si>
  <si>
    <t>福田</t>
  </si>
  <si>
    <t>高橋</t>
  </si>
  <si>
    <t>井料</t>
  </si>
  <si>
    <t>百瀬</t>
  </si>
  <si>
    <t>鈴木</t>
  </si>
  <si>
    <t>深沢</t>
  </si>
  <si>
    <t>大中</t>
  </si>
  <si>
    <t>石本</t>
  </si>
  <si>
    <t>2014/6月期完成</t>
  </si>
  <si>
    <t>江澤/森谷</t>
  </si>
  <si>
    <t>高碕・阿部</t>
  </si>
  <si>
    <t>後藤</t>
  </si>
  <si>
    <t>豊留/テディ</t>
  </si>
  <si>
    <t>今田</t>
  </si>
  <si>
    <t>東後</t>
  </si>
  <si>
    <t>工藤(直)</t>
  </si>
  <si>
    <t>栗木</t>
  </si>
  <si>
    <t>宮里</t>
  </si>
  <si>
    <t>大須賀</t>
  </si>
  <si>
    <t>安</t>
  </si>
  <si>
    <t>前田</t>
  </si>
  <si>
    <t>高風</t>
  </si>
  <si>
    <t>永田</t>
  </si>
  <si>
    <t>松島</t>
  </si>
  <si>
    <t>西村</t>
  </si>
  <si>
    <t>橋本</t>
  </si>
  <si>
    <t>井川</t>
  </si>
  <si>
    <t>熊岸</t>
  </si>
  <si>
    <t>江川</t>
  </si>
  <si>
    <t>柚木</t>
  </si>
  <si>
    <t>奥野</t>
  </si>
  <si>
    <t>元木</t>
  </si>
  <si>
    <t>西川</t>
  </si>
  <si>
    <t>JICA部分払につき未収金は最終精算確定後回収予定</t>
  </si>
  <si>
    <t>※</t>
  </si>
  <si>
    <t>入金完了</t>
  </si>
  <si>
    <t>民間</t>
  </si>
  <si>
    <t>NEDO</t>
  </si>
  <si>
    <t>ｱｼﾞｱ開発銀行</t>
  </si>
  <si>
    <t>JICA無償</t>
  </si>
  <si>
    <t>ﾐｬﾝﾏｰ政府</t>
  </si>
  <si>
    <t>ﾓﾝｺﾞﾙ政府</t>
  </si>
  <si>
    <t>ﾊﾟﾌｱﾆｭｰｷﾞﾆｱ政府</t>
  </si>
  <si>
    <t>ﾊﾟｷｽﾀﾝ政府</t>
  </si>
  <si>
    <t>ﾀｲ政府</t>
  </si>
  <si>
    <t>ﾍﾞﾄﾅﾑ政府</t>
  </si>
  <si>
    <t>ｹﾆｱ政府</t>
  </si>
  <si>
    <t>ｳｶﾞﾝﾀﾞ政府</t>
  </si>
  <si>
    <t>ｻﾞﾝﾋﾞｱ政府</t>
  </si>
  <si>
    <t>ﾊﾟﾅﾏ政府</t>
  </si>
  <si>
    <t>A02</t>
  </si>
  <si>
    <t>A03</t>
  </si>
  <si>
    <t>韓国</t>
  </si>
  <si>
    <t>ﾓﾙﾃﾞｨﾌﾞ</t>
  </si>
  <si>
    <t>ﾈﾊﾟｰﾙ</t>
  </si>
  <si>
    <t>B02</t>
  </si>
  <si>
    <t>ｱｾﾞﾙﾊﾞｲｼﾞｬﾝ</t>
  </si>
  <si>
    <t>ﾖﾙﾀﾞﾝ</t>
  </si>
  <si>
    <t>C02</t>
  </si>
  <si>
    <t>ｶｰﾎﾞﾍﾞﾙﾃﾞ</t>
  </si>
  <si>
    <t>ﾏﾀﾞｶﾞｽｶﾙ</t>
  </si>
  <si>
    <t>ﾙﾜﾝﾀﾞ</t>
  </si>
  <si>
    <t>ｾﾈｶﾞﾙ</t>
  </si>
  <si>
    <t>ﾁｭﾆｼﾞｱ</t>
  </si>
  <si>
    <t>南ｱﾌﾘｶ</t>
  </si>
  <si>
    <t>D01</t>
  </si>
  <si>
    <t>D02</t>
  </si>
  <si>
    <t>ﾆｶﾗｸﾞｱ</t>
  </si>
  <si>
    <t>ｾﾝﾄﾋﾞﾝｾﾝﾄ</t>
  </si>
  <si>
    <t>E2</t>
  </si>
  <si>
    <t>その他</t>
  </si>
  <si>
    <t>総計</t>
  </si>
  <si>
    <t>ｺﾛﾝﾋﾞｱ</t>
  </si>
  <si>
    <t>売掛金未回収残高一覧（2016年7月）　国別集計</t>
    <rPh sb="20" eb="22">
      <t>クニベツ</t>
    </rPh>
    <rPh sb="22" eb="24">
      <t>シュウケイ</t>
    </rPh>
    <phoneticPr fontId="3"/>
  </si>
  <si>
    <t>(7)</t>
    <phoneticPr fontId="3"/>
  </si>
  <si>
    <t>(8)</t>
    <phoneticPr fontId="3"/>
  </si>
  <si>
    <t>(9)</t>
    <phoneticPr fontId="3"/>
  </si>
  <si>
    <t>(29)</t>
    <phoneticPr fontId="3"/>
  </si>
  <si>
    <t>野末</t>
    <rPh sb="0" eb="1">
      <t>ノズエ</t>
    </rPh>
    <phoneticPr fontId="3"/>
  </si>
  <si>
    <t>古林</t>
    <rPh sb="0" eb="1">
      <t>フルバヤシ</t>
    </rPh>
    <phoneticPr fontId="3"/>
  </si>
  <si>
    <t>野村</t>
    <phoneticPr fontId="3"/>
  </si>
  <si>
    <t>吉田</t>
    <rPh sb="0" eb="1">
      <t>ヨシダ</t>
    </rPh>
    <phoneticPr fontId="3"/>
  </si>
  <si>
    <t>中村</t>
    <phoneticPr fontId="3"/>
  </si>
  <si>
    <t>田村</t>
    <phoneticPr fontId="3"/>
  </si>
  <si>
    <t>前田</t>
    <phoneticPr fontId="3"/>
  </si>
  <si>
    <t>田村</t>
    <phoneticPr fontId="3"/>
  </si>
  <si>
    <t>福田</t>
    <phoneticPr fontId="3"/>
  </si>
  <si>
    <t>田中</t>
    <phoneticPr fontId="3"/>
  </si>
  <si>
    <t>小泉</t>
    <phoneticPr fontId="3"/>
  </si>
  <si>
    <t>内藤
長井</t>
    <rPh sb="0" eb="2">
      <t>ナイトウ</t>
    </rPh>
    <rPh sb="3" eb="5">
      <t>ナガイ</t>
    </rPh>
    <phoneticPr fontId="3"/>
  </si>
  <si>
    <t>藤野</t>
    <rPh sb="0" eb="2">
      <t>フジノ</t>
    </rPh>
    <phoneticPr fontId="3"/>
  </si>
  <si>
    <t>長井</t>
    <rPh sb="0" eb="2">
      <t>ナガイ</t>
    </rPh>
    <phoneticPr fontId="3"/>
  </si>
  <si>
    <t>ｲﾝﾄﾞ国北東州道路網改善事業準備調査</t>
    <phoneticPr fontId="3"/>
  </si>
  <si>
    <t>ｲﾝﾄﾞ国ﾑﾝﾊﾞｲ湾横断道路建設事業準備調査</t>
    <phoneticPr fontId="3"/>
  </si>
  <si>
    <t>ﾐｬﾝﾏｰ国ﾃｨﾗﾜ地区ｲﾝﾌﾗ開発事業ﾌｪｰｽﾞⅡ(接続道路改修)</t>
    <phoneticPr fontId="3"/>
  </si>
  <si>
    <t>岩丸
内藤</t>
    <rPh sb="0" eb="2">
      <t>イワマル</t>
    </rPh>
    <rPh sb="3" eb="5">
      <t>ナイトウ</t>
    </rPh>
    <phoneticPr fontId="3"/>
  </si>
  <si>
    <t>ﾐｬﾝﾏｰ国新ﾀｹﾀ橋建設計画ﾀｰﾑ2</t>
    <phoneticPr fontId="3"/>
  </si>
  <si>
    <t xml:space="preserve">田中
岩丸
</t>
    <rPh sb="3" eb="5">
      <t>イワマル</t>
    </rPh>
    <phoneticPr fontId="3"/>
  </si>
  <si>
    <t>ﾈﾊﾟｰﾙ国ｶﾄﾏﾝｽﾞ盆地都市交通改善ﾌﾟﾛｼﾞｪｸﾄ</t>
    <phoneticPr fontId="3"/>
  </si>
  <si>
    <t>東ﾃｨﾓｰﾙ国国道1号線整備事業</t>
    <phoneticPr fontId="3"/>
  </si>
  <si>
    <t>ﾍﾞﾄﾅﾑ国ﾀﾞﾅﾝ-ｸﾜﾝｶﾞｲ高速道路詳細</t>
    <phoneticPr fontId="3"/>
  </si>
  <si>
    <t>ﾍﾞﾄﾅﾑ国ｸﾓﾝ峠ﾄﾝﾈﾙﾌｨｰｼﾞﾋﾞﾘﾃｨ調査</t>
    <phoneticPr fontId="3"/>
  </si>
  <si>
    <t>ﾍﾞﾄﾅﾑ国ﾊｲﾊﾞﾝﾄﾝﾈﾙ2期工事ﾌｨｰｼﾞﾋﾞﾘﾃｨ調査</t>
    <phoneticPr fontId="3"/>
  </si>
  <si>
    <t>ﾍﾞﾄﾅﾑ国ﾊﾉｲ市環状3号線整備事業(NKV→KR徳丸発注分)</t>
    <phoneticPr fontId="3"/>
  </si>
  <si>
    <t>ﾍﾞﾄﾅﾑ国ﾊﾉｲ環状3号線整備事業(ﾏｲｼﾞｯｸ-南ﾀﾝﾛﾝ)Chung氏分</t>
    <phoneticPr fontId="3"/>
  </si>
  <si>
    <t>ｱｾﾞﾙﾊﾞｲｼﾞｬﾝ国南部回廊建設事業</t>
    <phoneticPr fontId="3"/>
  </si>
  <si>
    <t>ﾓﾛｯｺ地中海ﾊﾞｲﾊﾟｽ道路建設計画監督</t>
    <phoneticPr fontId="3"/>
  </si>
  <si>
    <t>ﾓｻﾞﾝﾋﾞｰｸ国ﾏｻﾝｸﾞﾛ-ﾘﾁﾝｶﾞ道路改修事業(NK管理支援･技術監理)</t>
    <phoneticPr fontId="3"/>
  </si>
  <si>
    <t>ｳｶﾞﾝﾀﾞ国ｶﾝﾊﾟﾗ･ﾌﾗｲｵｰﾊﾞｰ建設計画(詳細設計-入札補助)</t>
    <phoneticPr fontId="3"/>
  </si>
  <si>
    <t>ﾍﾟﾙｰ国ﾘﾏ南部高速道路建設事業(NK管理支援･技術監理)</t>
    <phoneticPr fontId="3"/>
  </si>
  <si>
    <t>6.1百万円は第6回出来高払分でしょうか？その場合は頂いた資料の通り7月に入金済みです。第7回出来高払分（2016年5月-6月）は現在客先のチェック中であり、承認・入金は2016年10月頃を見込みます。</t>
    <rPh sb="2" eb="5">
      <t>ヒャクマンエン</t>
    </rPh>
    <rPh sb="6" eb="7">
      <t>ダイ</t>
    </rPh>
    <rPh sb="9" eb="12">
      <t>デキダカ</t>
    </rPh>
    <rPh sb="12" eb="13">
      <t>バラ</t>
    </rPh>
    <rPh sb="13" eb="14">
      <t>ブン</t>
    </rPh>
    <rPh sb="23" eb="25">
      <t>バアイ</t>
    </rPh>
    <rPh sb="26" eb="27">
      <t>イタダ</t>
    </rPh>
    <rPh sb="29" eb="31">
      <t>シリョウ</t>
    </rPh>
    <rPh sb="32" eb="33">
      <t>トオ</t>
    </rPh>
    <rPh sb="35" eb="36">
      <t>ガツ</t>
    </rPh>
    <rPh sb="37" eb="39">
      <t>ニュウキン</t>
    </rPh>
    <rPh sb="39" eb="40">
      <t>ス</t>
    </rPh>
    <rPh sb="44" eb="45">
      <t>ダイ</t>
    </rPh>
    <rPh sb="46" eb="47">
      <t>カイ</t>
    </rPh>
    <rPh sb="47" eb="50">
      <t>デキダカ</t>
    </rPh>
    <rPh sb="50" eb="51">
      <t>バラ</t>
    </rPh>
    <rPh sb="51" eb="52">
      <t>ブン</t>
    </rPh>
    <rPh sb="57" eb="58">
      <t>ネン</t>
    </rPh>
    <rPh sb="59" eb="60">
      <t>ガツ</t>
    </rPh>
    <rPh sb="62" eb="63">
      <t>ガツ</t>
    </rPh>
    <rPh sb="65" eb="67">
      <t>ゲンザイ</t>
    </rPh>
    <rPh sb="67" eb="69">
      <t>キャクサキ</t>
    </rPh>
    <rPh sb="74" eb="75">
      <t>チュウ</t>
    </rPh>
    <rPh sb="79" eb="81">
      <t>ショウニン</t>
    </rPh>
    <rPh sb="82" eb="84">
      <t>ニュウキン</t>
    </rPh>
    <rPh sb="89" eb="90">
      <t>ネン</t>
    </rPh>
    <rPh sb="92" eb="93">
      <t>ガツ</t>
    </rPh>
    <rPh sb="93" eb="94">
      <t>ゴロ</t>
    </rPh>
    <rPh sb="95" eb="97">
      <t>ミコ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</si>
</sst>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 #,##0_ ;_ * \-#,##0_ ;_ * &quot;-&quot;_ ;_ @_ "/>
    <numFmt numFmtId="43" formatCode="_ * #,##0.00_ ;_ * \-#,##0.00_ ;_ * &quot;-&quot;??_ ;_ @_ "/>
    <numFmt numFmtId="176" formatCode="yyyy&quot;年&quot;m&quot;月&quot;;@"/>
    <numFmt numFmtId="177" formatCode="#,##0_);[Red]\(#,##0\)"/>
    <numFmt numFmtId="178" formatCode="yyyy&quot;年&quot;m&quot;月時点&quot;"/>
    <numFmt numFmtId="179" formatCode="#,##0.0,,;[Red]\-#,##0.0,,;\-"/>
    <numFmt numFmtId="180" formatCode="&quot;2017年6月期_未回収案件一覧_&quot;yyyy&quot;年&quot;m&quot;月末現在&quot;"/>
    <numFmt numFmtId="181" formatCode="&quot;2004年度未回収案件一覧_&quot;yyyy&quot;年&quot;m&quot;月末現在&quot;"/>
    <numFmt numFmtId="182" formatCode="_ * #,##0.000_ ;_ * \-#,##0.000_ ;_ * &quot;-&quot;??_ ;_ @_ "/>
    <numFmt numFmtId="183" formatCode="#,##0_ "/>
    <numFmt numFmtId="184" formatCode="#,##0.0,,;[Red]\(#,##0.0,,\);\-"/>
    <numFmt numFmtId="185" formatCode="#,##0.00,,;[Red]\(#,##0.00,,\);\-"/>
  </numFmts>
  <fonts count="41"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5" tint="-0.249977111117893"/>
      <name val="ＭＳ Ｐゴシック"/>
      <family val="3"/>
      <charset val="128"/>
    </font>
    <font>
      <sz val="24"/>
      <color rgb="FFC00000"/>
      <name val="ＭＳ Ｐゴシック"/>
      <family val="3"/>
      <charset val="128"/>
    </font>
    <font>
      <b/>
      <sz val="12"/>
      <name val="ＭＳ Ｐゴシック"/>
      <family val="3"/>
      <charset val="128"/>
    </font>
    <font>
      <b/>
      <sz val="12"/>
      <color theme="5" tint="-0.249977111117893"/>
      <name val="ＭＳ Ｐゴシック"/>
      <family val="3"/>
      <charset val="128"/>
    </font>
    <font>
      <b/>
      <sz val="9"/>
      <name val="ＭＳ Ｐゴシック"/>
      <family val="3"/>
      <charset val="128"/>
    </font>
    <font>
      <b/>
      <sz val="11"/>
      <name val="ＭＳ Ｐゴシック"/>
      <family val="3"/>
      <charset val="128"/>
    </font>
    <font>
      <b/>
      <sz val="11"/>
      <color rgb="FFFF0000"/>
      <name val="ＭＳ Ｐゴシック"/>
      <family val="3"/>
      <charset val="128"/>
    </font>
    <font>
      <i/>
      <sz val="11"/>
      <name val="ＭＳ Ｐゴシック"/>
      <family val="3"/>
      <charset val="128"/>
    </font>
    <font>
      <sz val="9"/>
      <name val="ＭＳ Ｐゴシック"/>
      <family val="3"/>
      <charset val="128"/>
    </font>
    <font>
      <sz val="9"/>
      <color theme="5" tint="-0.249977111117893"/>
      <name val="ＭＳ Ｐゴシック"/>
      <family val="3"/>
      <charset val="128"/>
    </font>
    <font>
      <sz val="11"/>
      <color rgb="FFC00000"/>
      <name val="ＭＳ Ｐゴシック"/>
      <family val="3"/>
      <charset val="128"/>
    </font>
    <font>
      <sz val="12"/>
      <name val="ＭＳ Ｐゴシック"/>
      <family val="3"/>
      <charset val="128"/>
    </font>
    <font>
      <sz val="12"/>
      <color theme="5" tint="-0.249977111117893"/>
      <name val="ＭＳ Ｐゴシック"/>
      <family val="3"/>
      <charset val="128"/>
    </font>
    <font>
      <sz val="11"/>
      <color rgb="FF0070C0"/>
      <name val="ＭＳ Ｐゴシック"/>
      <family val="3"/>
      <charset val="128"/>
    </font>
    <font>
      <i/>
      <sz val="11"/>
      <color theme="0"/>
      <name val="ＭＳ Ｐゴシック"/>
      <family val="3"/>
      <charset val="128"/>
    </font>
    <font>
      <b/>
      <i/>
      <sz val="12"/>
      <name val="ＭＳ Ｐゴシック"/>
      <family val="3"/>
      <charset val="128"/>
    </font>
    <font>
      <i/>
      <sz val="12"/>
      <name val="ＭＳ Ｐゴシック"/>
      <family val="3"/>
      <charset val="128"/>
    </font>
    <font>
      <i/>
      <sz val="12"/>
      <color theme="5" tint="-0.249977111117893"/>
      <name val="ＭＳ Ｐゴシック"/>
      <family val="3"/>
      <charset val="128"/>
    </font>
    <font>
      <b/>
      <i/>
      <sz val="11"/>
      <name val="ＭＳ Ｐゴシック"/>
      <family val="3"/>
      <charset val="128"/>
    </font>
    <font>
      <b/>
      <sz val="9"/>
      <color theme="5" tint="-0.249977111117893"/>
      <name val="ＭＳ Ｐゴシック"/>
      <family val="3"/>
      <charset val="128"/>
    </font>
    <font>
      <b/>
      <i/>
      <sz val="11"/>
      <color theme="0"/>
      <name val="ＭＳ Ｐゴシック"/>
      <family val="3"/>
      <charset val="128"/>
    </font>
    <font>
      <b/>
      <i/>
      <sz val="9"/>
      <name val="ＭＳ Ｐゴシック"/>
      <family val="3"/>
      <charset val="128"/>
    </font>
    <font>
      <b/>
      <i/>
      <sz val="12"/>
      <color theme="5" tint="-0.249977111117893"/>
      <name val="ＭＳ Ｐゴシック"/>
      <family val="3"/>
      <charset val="128"/>
    </font>
    <font>
      <sz val="11"/>
      <color theme="6" tint="0.59999389629810485"/>
      <name val="ＭＳ Ｐゴシック"/>
      <family val="3"/>
      <charset val="128"/>
    </font>
    <font>
      <sz val="11"/>
      <color theme="0"/>
      <name val="ＭＳ Ｐゴシック"/>
      <family val="3"/>
      <charset val="128"/>
    </font>
    <font>
      <sz val="9"/>
      <color indexed="10"/>
      <name val="ＭＳ Ｐゴシック"/>
      <family val="3"/>
      <charset val="128"/>
    </font>
    <font>
      <sz val="9"/>
      <color indexed="81"/>
      <name val="ＭＳ Ｐゴシック"/>
      <family val="3"/>
      <charset val="128"/>
    </font>
    <font>
      <u/>
      <sz val="9"/>
      <color indexed="10"/>
      <name val="ＭＳ Ｐゴシック"/>
      <family val="3"/>
      <charset val="128"/>
    </font>
    <font>
      <sz val="11"/>
      <color indexed="22"/>
      <name val="ＭＳ Ｐゴシック"/>
      <family val="3"/>
      <charset val="128"/>
    </font>
    <font>
      <sz val="11"/>
      <color indexed="12"/>
      <name val="ＭＳ Ｐゴシック"/>
      <family val="3"/>
      <charset val="128"/>
    </font>
    <font>
      <sz val="11"/>
      <color rgb="FFFFFF99"/>
      <name val="ＭＳ Ｐゴシック"/>
      <family val="3"/>
      <charset val="128"/>
    </font>
    <font>
      <i/>
      <sz val="11"/>
      <color theme="6" tint="0.59999389629810485"/>
      <name val="ＭＳ Ｐゴシック"/>
      <family val="3"/>
      <charset val="128"/>
    </font>
    <font>
      <b/>
      <sz val="11"/>
      <color theme="0"/>
      <name val="ＭＳ Ｐゴシック"/>
      <family val="3"/>
      <charset val="128"/>
    </font>
    <font>
      <sz val="11"/>
      <color rgb="FFFF0000"/>
      <name val="ＭＳ Ｐゴシック"/>
      <family val="3"/>
      <charset val="128"/>
    </font>
    <font>
      <sz val="9"/>
      <color rgb="FFFF0000"/>
      <name val="ＭＳ Ｐゴシック"/>
      <family val="3"/>
      <charset val="128"/>
    </font>
    <font>
      <sz val="12"/>
      <color theme="1"/>
      <name val="ＭＳ Ｐゴシック"/>
      <family val="3"/>
      <charset val="128"/>
    </font>
    <font>
      <i/>
      <sz val="12"/>
      <color theme="1"/>
      <name val="ＭＳ Ｐゴシック"/>
      <family val="3"/>
      <charset val="128"/>
    </font>
  </fonts>
  <fills count="21">
    <fill>
      <patternFill patternType="none"/>
    </fill>
    <fill>
      <patternFill patternType="gray125"/>
    </fill>
    <fill>
      <patternFill patternType="solid">
        <fgColor rgb="FF00B0F0"/>
        <bgColor indexed="64"/>
      </patternFill>
    </fill>
    <fill>
      <patternFill patternType="solid">
        <fgColor rgb="FFCCFFFF"/>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indexed="22"/>
        <bgColor indexed="64"/>
      </patternFill>
    </fill>
    <fill>
      <patternFill patternType="solid">
        <fgColor indexed="42"/>
        <bgColor indexed="64"/>
      </patternFill>
    </fill>
    <fill>
      <patternFill patternType="solid">
        <fgColor indexed="41"/>
        <bgColor indexed="64"/>
      </patternFill>
    </fill>
    <fill>
      <patternFill patternType="solid">
        <fgColor theme="8" tint="0.79998168889431442"/>
        <bgColor indexed="64"/>
      </patternFill>
    </fill>
    <fill>
      <patternFill patternType="solid">
        <fgColor rgb="FFFFFF99"/>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99FF99"/>
        <bgColor indexed="64"/>
      </patternFill>
    </fill>
    <fill>
      <patternFill patternType="solid">
        <fgColor rgb="FFFFFF00"/>
        <bgColor indexed="64"/>
      </patternFill>
    </fill>
    <fill>
      <patternFill patternType="solid">
        <fgColor theme="8" tint="0.39997558519241921"/>
        <bgColor indexed="64"/>
      </patternFill>
    </fill>
    <fill>
      <patternFill patternType="solid">
        <fgColor theme="1"/>
        <bgColor indexed="64"/>
      </patternFill>
    </fill>
    <fill>
      <patternFill patternType="solid">
        <fgColor rgb="FFFFFFCC"/>
        <bgColor indexed="64"/>
      </patternFill>
    </fill>
    <fill>
      <patternFill patternType="solid">
        <fgColor theme="5" tint="0.79998168889431442"/>
        <bgColor indexed="64"/>
      </patternFill>
    </fill>
    <fill>
      <patternFill patternType="solid">
        <fgColor theme="0"/>
        <bgColor indexed="64"/>
      </patternFill>
    </fill>
  </fills>
  <borders count="82">
    <border>
      <left/>
      <right/>
      <top/>
      <bottom/>
      <diagonal/>
    </border>
    <border>
      <left/>
      <right/>
      <top style="thin">
        <color theme="5" tint="-0.24994659260841701"/>
      </top>
      <bottom/>
      <diagonal/>
    </border>
    <border>
      <left/>
      <right/>
      <top/>
      <bottom style="thin">
        <color theme="5" tint="-0.24994659260841701"/>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theme="5" tint="-0.24994659260841701"/>
      </left>
      <right/>
      <top style="thin">
        <color theme="5" tint="-0.24994659260841701"/>
      </top>
      <bottom style="thin">
        <color theme="5" tint="-0.24994659260841701"/>
      </bottom>
      <diagonal/>
    </border>
    <border>
      <left/>
      <right/>
      <top style="thin">
        <color theme="5" tint="-0.24994659260841701"/>
      </top>
      <bottom style="thin">
        <color theme="5" tint="-0.24994659260841701"/>
      </bottom>
      <diagonal/>
    </border>
    <border>
      <left/>
      <right style="thin">
        <color theme="5" tint="-0.24994659260841701"/>
      </right>
      <top style="thin">
        <color theme="5" tint="-0.24994659260841701"/>
      </top>
      <bottom style="thin">
        <color theme="5" tint="-0.2499465926084170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theme="5" tint="-0.24994659260841701"/>
      </left>
      <right style="thin">
        <color theme="5" tint="-0.24994659260841701"/>
      </right>
      <top style="thin">
        <color theme="5" tint="-0.24994659260841701"/>
      </top>
      <bottom style="thin">
        <color theme="5" tint="-0.24994659260841701"/>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auto="1"/>
      </left>
      <right style="dotted">
        <color auto="1"/>
      </right>
      <top style="thin">
        <color auto="1"/>
      </top>
      <bottom style="thin">
        <color indexed="64"/>
      </bottom>
      <diagonal/>
    </border>
    <border>
      <left style="dotted">
        <color auto="1"/>
      </left>
      <right style="thin">
        <color auto="1"/>
      </right>
      <top style="thin">
        <color auto="1"/>
      </top>
      <bottom style="thin">
        <color indexed="64"/>
      </bottom>
      <diagonal/>
    </border>
    <border>
      <left style="dotted">
        <color auto="1"/>
      </left>
      <right style="dotted">
        <color auto="1"/>
      </right>
      <top style="thin">
        <color auto="1"/>
      </top>
      <bottom style="thin">
        <color indexed="64"/>
      </bottom>
      <diagonal/>
    </border>
    <border>
      <left style="thin">
        <color auto="1"/>
      </left>
      <right style="dotted">
        <color auto="1"/>
      </right>
      <top style="thin">
        <color indexed="64"/>
      </top>
      <bottom style="dotted">
        <color auto="1"/>
      </bottom>
      <diagonal/>
    </border>
    <border>
      <left style="dotted">
        <color auto="1"/>
      </left>
      <right style="thin">
        <color auto="1"/>
      </right>
      <top style="thin">
        <color indexed="64"/>
      </top>
      <bottom style="dotted">
        <color auto="1"/>
      </bottom>
      <diagonal/>
    </border>
    <border>
      <left style="thin">
        <color auto="1"/>
      </left>
      <right style="dotted">
        <color auto="1"/>
      </right>
      <top/>
      <bottom style="dotted">
        <color auto="1"/>
      </bottom>
      <diagonal/>
    </border>
    <border>
      <left style="dotted">
        <color auto="1"/>
      </left>
      <right style="dotted">
        <color auto="1"/>
      </right>
      <top/>
      <bottom style="dotted">
        <color auto="1"/>
      </bottom>
      <diagonal/>
    </border>
    <border>
      <left style="dotted">
        <color auto="1"/>
      </left>
      <right style="thin">
        <color auto="1"/>
      </right>
      <top/>
      <bottom style="dotted">
        <color auto="1"/>
      </bottom>
      <diagonal/>
    </border>
    <border>
      <left style="thin">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thin">
        <color auto="1"/>
      </right>
      <top style="dotted">
        <color auto="1"/>
      </top>
      <bottom style="dotted">
        <color auto="1"/>
      </bottom>
      <diagonal/>
    </border>
    <border>
      <left style="thin">
        <color auto="1"/>
      </left>
      <right style="dotted">
        <color auto="1"/>
      </right>
      <top style="dotted">
        <color auto="1"/>
      </top>
      <bottom/>
      <diagonal/>
    </border>
    <border>
      <left style="dotted">
        <color auto="1"/>
      </left>
      <right style="thin">
        <color auto="1"/>
      </right>
      <top style="dotted">
        <color auto="1"/>
      </top>
      <bottom/>
      <diagonal/>
    </border>
    <border>
      <left style="dotted">
        <color auto="1"/>
      </left>
      <right style="dotted">
        <color auto="1"/>
      </right>
      <top style="dotted">
        <color auto="1"/>
      </top>
      <bottom/>
      <diagonal/>
    </border>
    <border>
      <left style="thin">
        <color auto="1"/>
      </left>
      <right style="dotted">
        <color auto="1"/>
      </right>
      <top style="dotted">
        <color auto="1"/>
      </top>
      <bottom style="thin">
        <color auto="1"/>
      </bottom>
      <diagonal/>
    </border>
    <border>
      <left style="dotted">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alignment vertical="center"/>
    </xf>
    <xf numFmtId="38"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1" fillId="0" borderId="0">
      <alignment vertical="center"/>
    </xf>
    <xf numFmtId="0" fontId="1" fillId="0" borderId="0">
      <alignment vertical="center"/>
    </xf>
  </cellStyleXfs>
  <cellXfs count="369">
    <xf numFmtId="0" fontId="0" fillId="0" borderId="0" xfId="0">
      <alignment vertical="center"/>
    </xf>
    <xf numFmtId="0" fontId="0" fillId="0" borderId="0" xfId="0" applyFont="1">
      <alignment vertical="center"/>
    </xf>
    <xf numFmtId="0" fontId="0" fillId="0" borderId="0" xfId="0" applyBorder="1" applyAlignment="1">
      <alignment vertical="center" wrapText="1"/>
    </xf>
    <xf numFmtId="0" fontId="0" fillId="0" borderId="0" xfId="0" applyFont="1" applyBorder="1" applyAlignment="1">
      <alignment vertical="center" wrapText="1"/>
    </xf>
    <xf numFmtId="0" fontId="4" fillId="0" borderId="0" xfId="0" applyFont="1" applyBorder="1" applyAlignment="1">
      <alignment vertical="center"/>
    </xf>
    <xf numFmtId="0" fontId="4" fillId="0" borderId="1" xfId="0" applyFont="1" applyFill="1" applyBorder="1" applyAlignment="1">
      <alignment vertical="center"/>
    </xf>
    <xf numFmtId="0" fontId="4" fillId="0" borderId="1" xfId="0" applyFont="1" applyBorder="1" applyAlignment="1">
      <alignment vertical="center"/>
    </xf>
    <xf numFmtId="0" fontId="5" fillId="0" borderId="0" xfId="0" applyFont="1" applyAlignment="1">
      <alignment vertical="center"/>
    </xf>
    <xf numFmtId="0" fontId="0" fillId="0" borderId="2" xfId="0" applyBorder="1">
      <alignment vertical="center"/>
    </xf>
    <xf numFmtId="0" fontId="0" fillId="0" borderId="0" xfId="0" applyFill="1">
      <alignment vertical="center"/>
    </xf>
    <xf numFmtId="0" fontId="0" fillId="0" borderId="3"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0" borderId="5" xfId="0" applyFont="1" applyFill="1" applyBorder="1" applyAlignment="1">
      <alignment vertical="center" wrapText="1"/>
    </xf>
    <xf numFmtId="0" fontId="6" fillId="0" borderId="9" xfId="0" applyFont="1" applyFill="1" applyBorder="1" applyAlignment="1">
      <alignment vertical="center"/>
    </xf>
    <xf numFmtId="0" fontId="0" fillId="0" borderId="10" xfId="0" applyFont="1" applyFill="1" applyBorder="1" applyAlignment="1">
      <alignment vertical="center" wrapText="1"/>
    </xf>
    <xf numFmtId="0" fontId="0" fillId="0" borderId="11" xfId="0" applyFont="1" applyFill="1" applyBorder="1" applyAlignment="1">
      <alignment vertical="center" wrapText="1"/>
    </xf>
    <xf numFmtId="0" fontId="0" fillId="0" borderId="10" xfId="0" applyFill="1" applyBorder="1" applyAlignment="1">
      <alignment vertical="center" wrapText="1"/>
    </xf>
    <xf numFmtId="41" fontId="0" fillId="0" borderId="12" xfId="0" applyNumberFormat="1" applyFont="1" applyBorder="1" applyAlignment="1">
      <alignment vertical="center" wrapText="1"/>
    </xf>
    <xf numFmtId="0" fontId="7" fillId="0" borderId="13" xfId="0" applyFont="1" applyBorder="1" applyAlignment="1">
      <alignment vertical="center"/>
    </xf>
    <xf numFmtId="0" fontId="4" fillId="0" borderId="14" xfId="0" applyFont="1" applyBorder="1" applyAlignment="1">
      <alignment vertical="center"/>
    </xf>
    <xf numFmtId="0" fontId="4" fillId="0" borderId="15" xfId="0" applyFont="1" applyBorder="1" applyAlignment="1">
      <alignment vertical="center"/>
    </xf>
    <xf numFmtId="0" fontId="6" fillId="0" borderId="16" xfId="0" applyFont="1" applyBorder="1" applyAlignment="1">
      <alignment vertical="top" wrapText="1"/>
    </xf>
    <xf numFmtId="0" fontId="6" fillId="0" borderId="17" xfId="0" applyFont="1" applyBorder="1" applyAlignment="1">
      <alignment vertical="top" wrapText="1"/>
    </xf>
    <xf numFmtId="0" fontId="8" fillId="0" borderId="17" xfId="0" applyFont="1" applyBorder="1" applyAlignment="1">
      <alignment vertical="top" wrapText="1"/>
    </xf>
    <xf numFmtId="0" fontId="9" fillId="0" borderId="17" xfId="0" applyFont="1" applyFill="1" applyBorder="1" applyAlignment="1">
      <alignment vertical="center" wrapText="1"/>
    </xf>
    <xf numFmtId="0" fontId="0" fillId="0" borderId="18" xfId="0" applyFont="1" applyFill="1" applyBorder="1" applyAlignment="1">
      <alignment vertical="top" wrapText="1"/>
    </xf>
    <xf numFmtId="0" fontId="9" fillId="0" borderId="19" xfId="0" applyFont="1" applyFill="1" applyBorder="1" applyAlignment="1">
      <alignment vertical="center" wrapText="1"/>
    </xf>
    <xf numFmtId="0" fontId="10" fillId="2" borderId="19" xfId="0" applyFont="1" applyFill="1" applyBorder="1" applyAlignment="1">
      <alignment vertical="center" wrapText="1"/>
    </xf>
    <xf numFmtId="0" fontId="10" fillId="0" borderId="19" xfId="0" applyFont="1" applyFill="1" applyBorder="1" applyAlignment="1">
      <alignment vertical="center" wrapText="1"/>
    </xf>
    <xf numFmtId="0" fontId="0" fillId="0" borderId="19" xfId="0" applyFont="1" applyFill="1" applyBorder="1" applyAlignment="1">
      <alignment vertical="center" wrapText="1"/>
    </xf>
    <xf numFmtId="0" fontId="0" fillId="0" borderId="19" xfId="0" applyFill="1" applyBorder="1" applyAlignment="1">
      <alignment vertical="center" wrapText="1"/>
    </xf>
    <xf numFmtId="0" fontId="0" fillId="0" borderId="18" xfId="0" applyFill="1" applyBorder="1" applyAlignment="1">
      <alignment vertical="top" wrapText="1"/>
    </xf>
    <xf numFmtId="176" fontId="0" fillId="0" borderId="19" xfId="0" quotePrefix="1" applyNumberFormat="1" applyFill="1" applyBorder="1" applyAlignment="1">
      <alignment horizontal="center" vertical="center" wrapText="1"/>
    </xf>
    <xf numFmtId="0" fontId="0" fillId="0" borderId="20" xfId="0" applyFill="1" applyBorder="1" applyAlignment="1">
      <alignment horizontal="center" vertical="center" wrapText="1"/>
    </xf>
    <xf numFmtId="41" fontId="0" fillId="0" borderId="21" xfId="0" applyNumberFormat="1" applyFont="1" applyBorder="1" applyAlignment="1">
      <alignment vertical="center" wrapText="1"/>
    </xf>
    <xf numFmtId="0" fontId="4" fillId="0" borderId="22" xfId="0" applyFont="1" applyFill="1" applyBorder="1" applyAlignment="1">
      <alignment horizontal="center" vertical="center" wrapText="1"/>
    </xf>
    <xf numFmtId="0" fontId="0" fillId="0" borderId="0"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4" xfId="0" applyFont="1" applyFill="1" applyBorder="1" applyAlignment="1">
      <alignment horizontal="center" vertical="center" wrapText="1"/>
    </xf>
    <xf numFmtId="0" fontId="0" fillId="0" borderId="25" xfId="0" applyFont="1" applyFill="1" applyBorder="1" applyAlignment="1">
      <alignment horizontal="center" vertical="center" wrapText="1"/>
    </xf>
    <xf numFmtId="0" fontId="0" fillId="0" borderId="26"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0" fillId="0" borderId="25" xfId="0" applyFill="1" applyBorder="1" applyAlignment="1">
      <alignment horizontal="center" vertical="center" wrapText="1"/>
    </xf>
    <xf numFmtId="0" fontId="0" fillId="0" borderId="26" xfId="0" applyFill="1" applyBorder="1" applyAlignment="1">
      <alignment horizontal="center" vertical="center" wrapText="1"/>
    </xf>
    <xf numFmtId="41" fontId="0" fillId="0" borderId="27" xfId="0" applyNumberFormat="1" applyFont="1" applyBorder="1" applyAlignment="1">
      <alignment horizontal="center" vertical="center" wrapText="1"/>
    </xf>
    <xf numFmtId="0" fontId="4" fillId="0" borderId="22" xfId="0" applyFont="1" applyBorder="1">
      <alignment vertical="center"/>
    </xf>
    <xf numFmtId="0" fontId="4" fillId="0" borderId="22" xfId="0" applyFont="1" applyBorder="1" applyAlignment="1">
      <alignment horizontal="center" vertical="center"/>
    </xf>
    <xf numFmtId="0" fontId="11" fillId="0" borderId="0" xfId="0" applyFont="1" applyBorder="1" applyAlignment="1">
      <alignment horizontal="center" vertical="center" wrapText="1"/>
    </xf>
    <xf numFmtId="0" fontId="12" fillId="0" borderId="28" xfId="0" applyFont="1" applyBorder="1" applyAlignment="1">
      <alignment horizontal="left" vertical="center" wrapText="1"/>
    </xf>
    <xf numFmtId="0" fontId="12" fillId="0" borderId="29" xfId="0" quotePrefix="1" applyFont="1" applyBorder="1" applyAlignment="1">
      <alignment horizontal="center" vertical="center" wrapText="1"/>
    </xf>
    <xf numFmtId="177" fontId="12" fillId="0" borderId="30" xfId="0" quotePrefix="1" applyNumberFormat="1" applyFont="1" applyFill="1" applyBorder="1" applyAlignment="1">
      <alignment horizontal="center" vertical="center" wrapText="1"/>
    </xf>
    <xf numFmtId="177" fontId="12" fillId="0" borderId="29" xfId="0" quotePrefix="1" applyNumberFormat="1" applyFont="1" applyFill="1" applyBorder="1" applyAlignment="1">
      <alignment horizontal="center" vertical="center" wrapText="1"/>
    </xf>
    <xf numFmtId="41" fontId="12" fillId="0" borderId="31" xfId="0" quotePrefix="1" applyNumberFormat="1" applyFont="1" applyBorder="1" applyAlignment="1">
      <alignment horizontal="center" vertical="center" wrapText="1"/>
    </xf>
    <xf numFmtId="0" fontId="11" fillId="0" borderId="0" xfId="0" applyFont="1">
      <alignment vertical="center"/>
    </xf>
    <xf numFmtId="0" fontId="13" fillId="0" borderId="22" xfId="0" applyFont="1" applyBorder="1" applyAlignment="1">
      <alignment horizontal="center" vertical="center"/>
    </xf>
    <xf numFmtId="0" fontId="11" fillId="0" borderId="0" xfId="0" applyFont="1" applyFill="1">
      <alignment vertical="center"/>
    </xf>
    <xf numFmtId="0" fontId="14" fillId="0" borderId="0" xfId="0" applyFont="1">
      <alignment vertical="center"/>
    </xf>
    <xf numFmtId="0" fontId="0" fillId="0" borderId="32" xfId="0" applyBorder="1" applyAlignment="1">
      <alignment vertical="center"/>
    </xf>
    <xf numFmtId="0" fontId="0" fillId="0" borderId="33" xfId="0" quotePrefix="1" applyFont="1" applyBorder="1" applyAlignment="1">
      <alignment vertical="center" wrapText="1"/>
    </xf>
    <xf numFmtId="0" fontId="0" fillId="0" borderId="34" xfId="0" quotePrefix="1" applyFont="1" applyBorder="1" applyAlignment="1">
      <alignment vertical="center" wrapText="1"/>
    </xf>
    <xf numFmtId="177" fontId="0" fillId="0" borderId="33" xfId="0" quotePrefix="1" applyNumberFormat="1" applyFont="1" applyFill="1" applyBorder="1" applyAlignment="1">
      <alignment vertical="center" wrapText="1"/>
    </xf>
    <xf numFmtId="178" fontId="0" fillId="0" borderId="29" xfId="0" quotePrefix="1" applyNumberFormat="1" applyFont="1" applyFill="1" applyBorder="1" applyAlignment="1">
      <alignment horizontal="center" vertical="center" wrapText="1"/>
    </xf>
    <xf numFmtId="179" fontId="6" fillId="0" borderId="29" xfId="2" quotePrefix="1" applyNumberFormat="1" applyFont="1" applyFill="1" applyBorder="1">
      <alignment vertical="center"/>
    </xf>
    <xf numFmtId="179" fontId="15" fillId="0" borderId="29" xfId="2" quotePrefix="1" applyNumberFormat="1" applyFont="1" applyFill="1" applyBorder="1">
      <alignment vertical="center"/>
    </xf>
    <xf numFmtId="179" fontId="15" fillId="0" borderId="29" xfId="2" applyNumberFormat="1" applyFont="1" applyFill="1" applyBorder="1">
      <alignment vertical="center"/>
    </xf>
    <xf numFmtId="0" fontId="0" fillId="0" borderId="35" xfId="0" applyFont="1" applyFill="1" applyBorder="1" applyAlignment="1">
      <alignment horizontal="center" vertical="center" wrapText="1"/>
    </xf>
    <xf numFmtId="179" fontId="15" fillId="3" borderId="29" xfId="2" applyNumberFormat="1" applyFont="1" applyFill="1" applyBorder="1">
      <alignment vertical="center"/>
    </xf>
    <xf numFmtId="179" fontId="15" fillId="3" borderId="29" xfId="2" quotePrefix="1" applyNumberFormat="1" applyFont="1" applyFill="1" applyBorder="1">
      <alignment vertical="center"/>
    </xf>
    <xf numFmtId="179" fontId="16" fillId="0" borderId="22" xfId="2" applyNumberFormat="1" applyFont="1" applyFill="1" applyBorder="1">
      <alignment vertical="center"/>
    </xf>
    <xf numFmtId="179" fontId="16" fillId="0" borderId="22" xfId="2" applyNumberFormat="1" applyFont="1" applyFill="1" applyBorder="1" applyAlignment="1">
      <alignment horizontal="center" vertical="center"/>
    </xf>
    <xf numFmtId="0" fontId="0" fillId="0" borderId="0" xfId="0" applyFont="1" applyFill="1">
      <alignment vertical="center"/>
    </xf>
    <xf numFmtId="0" fontId="17" fillId="0" borderId="0" xfId="0" applyFont="1">
      <alignment vertical="center"/>
    </xf>
    <xf numFmtId="0" fontId="18" fillId="0" borderId="0" xfId="0" applyFont="1" applyBorder="1" applyAlignment="1">
      <alignment vertical="center" wrapText="1"/>
    </xf>
    <xf numFmtId="0" fontId="18" fillId="0" borderId="37" xfId="0" applyFont="1" applyBorder="1" applyAlignment="1">
      <alignment vertical="top"/>
    </xf>
    <xf numFmtId="0" fontId="18" fillId="0" borderId="38" xfId="0" quotePrefix="1" applyFont="1" applyBorder="1" applyAlignment="1">
      <alignment vertical="center" wrapText="1"/>
    </xf>
    <xf numFmtId="0" fontId="18" fillId="0" borderId="39" xfId="0" quotePrefix="1" applyFont="1" applyBorder="1" applyAlignment="1">
      <alignment vertical="center" wrapText="1"/>
    </xf>
    <xf numFmtId="0" fontId="11" fillId="0" borderId="38" xfId="0" quotePrefix="1" applyFont="1" applyBorder="1" applyAlignment="1">
      <alignment vertical="center" wrapText="1"/>
    </xf>
    <xf numFmtId="178" fontId="0" fillId="0" borderId="29" xfId="0" applyNumberFormat="1" applyFont="1" applyFill="1" applyBorder="1" applyAlignment="1">
      <alignment horizontal="center" vertical="center" wrapText="1"/>
    </xf>
    <xf numFmtId="179" fontId="15" fillId="0" borderId="30" xfId="2" applyNumberFormat="1" applyFont="1" applyFill="1" applyBorder="1">
      <alignment vertical="center"/>
    </xf>
    <xf numFmtId="0" fontId="18" fillId="0" borderId="41" xfId="0" applyFont="1" applyBorder="1" applyAlignment="1">
      <alignment vertical="top"/>
    </xf>
    <xf numFmtId="0" fontId="18" fillId="0" borderId="25" xfId="0" quotePrefix="1" applyFont="1" applyBorder="1" applyAlignment="1">
      <alignment vertical="center" wrapText="1"/>
    </xf>
    <xf numFmtId="0" fontId="18" fillId="0" borderId="24" xfId="0" quotePrefix="1" applyFont="1" applyBorder="1" applyAlignment="1">
      <alignment vertical="center" wrapText="1"/>
    </xf>
    <xf numFmtId="0" fontId="11" fillId="0" borderId="25" xfId="0" quotePrefix="1" applyFont="1" applyBorder="1" applyAlignment="1">
      <alignment vertical="center" wrapText="1"/>
    </xf>
    <xf numFmtId="178" fontId="11" fillId="0" borderId="29" xfId="0" applyNumberFormat="1" applyFont="1" applyFill="1" applyBorder="1" applyAlignment="1">
      <alignment horizontal="center" vertical="center" wrapText="1"/>
    </xf>
    <xf numFmtId="179" fontId="19" fillId="0" borderId="29" xfId="2" quotePrefix="1" applyNumberFormat="1" applyFont="1" applyFill="1" applyBorder="1">
      <alignment vertical="center"/>
    </xf>
    <xf numFmtId="179" fontId="20" fillId="0" borderId="29" xfId="2" applyNumberFormat="1" applyFont="1" applyFill="1" applyBorder="1">
      <alignment vertical="center"/>
    </xf>
    <xf numFmtId="179" fontId="21" fillId="0" borderId="22" xfId="2" applyNumberFormat="1" applyFont="1" applyFill="1" applyBorder="1">
      <alignment vertical="center"/>
    </xf>
    <xf numFmtId="179" fontId="21" fillId="0" borderId="22" xfId="2" applyNumberFormat="1" applyFont="1" applyFill="1" applyBorder="1" applyAlignment="1">
      <alignment horizontal="center" vertical="center"/>
    </xf>
    <xf numFmtId="178" fontId="11" fillId="0" borderId="33" xfId="0" applyNumberFormat="1" applyFont="1" applyFill="1" applyBorder="1" applyAlignment="1">
      <alignment horizontal="center" vertical="center" wrapText="1"/>
    </xf>
    <xf numFmtId="179" fontId="6" fillId="0" borderId="33" xfId="2" quotePrefix="1" applyNumberFormat="1" applyFont="1" applyFill="1" applyBorder="1">
      <alignment vertical="center"/>
    </xf>
    <xf numFmtId="179" fontId="19" fillId="0" borderId="33" xfId="2" quotePrefix="1" applyNumberFormat="1" applyFont="1" applyFill="1" applyBorder="1">
      <alignment vertical="center"/>
    </xf>
    <xf numFmtId="179" fontId="20" fillId="0" borderId="33" xfId="2" applyNumberFormat="1" applyFont="1" applyFill="1" applyBorder="1">
      <alignment vertical="center"/>
    </xf>
    <xf numFmtId="0" fontId="22" fillId="0" borderId="0" xfId="0" applyFont="1">
      <alignment vertical="center"/>
    </xf>
    <xf numFmtId="0" fontId="9" fillId="0" borderId="0" xfId="0" applyFont="1" applyBorder="1" applyAlignment="1">
      <alignment vertical="center" wrapText="1"/>
    </xf>
    <xf numFmtId="0" fontId="9" fillId="0" borderId="4" xfId="0" applyFont="1" applyBorder="1" applyAlignment="1">
      <alignment vertical="center"/>
    </xf>
    <xf numFmtId="0" fontId="9" fillId="0" borderId="5" xfId="0" quotePrefix="1" applyFont="1" applyBorder="1" applyAlignment="1">
      <alignment vertical="center" wrapText="1"/>
    </xf>
    <xf numFmtId="177" fontId="9" fillId="0" borderId="5" xfId="0" quotePrefix="1" applyNumberFormat="1" applyFont="1" applyFill="1" applyBorder="1" applyAlignment="1">
      <alignment vertical="center" wrapText="1"/>
    </xf>
    <xf numFmtId="0" fontId="9" fillId="0" borderId="5" xfId="0" quotePrefix="1" applyFont="1" applyFill="1" applyBorder="1" applyAlignment="1">
      <alignment vertical="center" wrapText="1"/>
    </xf>
    <xf numFmtId="178" fontId="9" fillId="0" borderId="43" xfId="0" quotePrefix="1" applyNumberFormat="1" applyFont="1" applyFill="1" applyBorder="1" applyAlignment="1">
      <alignment horizontal="center" vertical="center" wrapText="1"/>
    </xf>
    <xf numFmtId="179" fontId="6" fillId="0" borderId="43" xfId="2" quotePrefix="1" applyNumberFormat="1" applyFont="1" applyFill="1" applyBorder="1">
      <alignment vertical="center"/>
    </xf>
    <xf numFmtId="179" fontId="15" fillId="0" borderId="43" xfId="2" applyNumberFormat="1" applyFont="1" applyFill="1" applyBorder="1">
      <alignment vertical="center"/>
    </xf>
    <xf numFmtId="179" fontId="6" fillId="0" borderId="43" xfId="2" applyNumberFormat="1" applyFont="1" applyFill="1" applyBorder="1">
      <alignment vertical="center"/>
    </xf>
    <xf numFmtId="0" fontId="9" fillId="0" borderId="6" xfId="0" applyFont="1" applyFill="1" applyBorder="1" applyAlignment="1">
      <alignment horizontal="center" vertical="center" wrapText="1"/>
    </xf>
    <xf numFmtId="41" fontId="8" fillId="0" borderId="12" xfId="0" quotePrefix="1" applyNumberFormat="1" applyFont="1" applyBorder="1" applyAlignment="1">
      <alignment horizontal="center" vertical="center" wrapText="1"/>
    </xf>
    <xf numFmtId="0" fontId="23" fillId="0" borderId="1" xfId="0" applyFont="1" applyBorder="1" applyAlignment="1">
      <alignment horizontal="center" vertical="center"/>
    </xf>
    <xf numFmtId="0" fontId="22" fillId="0" borderId="0" xfId="0" applyFont="1" applyFill="1">
      <alignment vertical="center"/>
    </xf>
    <xf numFmtId="0" fontId="24" fillId="0" borderId="0" xfId="0" applyFont="1" applyBorder="1" applyAlignment="1">
      <alignment vertical="center" wrapText="1"/>
    </xf>
    <xf numFmtId="0" fontId="24" fillId="0" borderId="37" xfId="0" applyFont="1" applyBorder="1" applyAlignment="1">
      <alignment vertical="top"/>
    </xf>
    <xf numFmtId="0" fontId="24" fillId="0" borderId="38" xfId="0" quotePrefix="1" applyFont="1" applyBorder="1" applyAlignment="1">
      <alignment vertical="center" wrapText="1"/>
    </xf>
    <xf numFmtId="178" fontId="9" fillId="0" borderId="29" xfId="0" applyNumberFormat="1" applyFont="1" applyFill="1" applyBorder="1" applyAlignment="1">
      <alignment horizontal="center" vertical="center" wrapText="1"/>
    </xf>
    <xf numFmtId="179" fontId="6" fillId="0" borderId="29" xfId="2" applyNumberFormat="1" applyFont="1" applyFill="1" applyBorder="1">
      <alignment vertical="center"/>
    </xf>
    <xf numFmtId="0" fontId="9" fillId="0" borderId="35" xfId="0" applyFont="1" applyFill="1" applyBorder="1" applyAlignment="1">
      <alignment horizontal="center" vertical="center" wrapText="1"/>
    </xf>
    <xf numFmtId="179" fontId="6" fillId="5" borderId="29" xfId="2" applyNumberFormat="1" applyFont="1" applyFill="1" applyBorder="1">
      <alignment vertical="center"/>
    </xf>
    <xf numFmtId="41" fontId="8" fillId="0" borderId="40" xfId="0" quotePrefix="1" applyNumberFormat="1" applyFont="1" applyBorder="1" applyAlignment="1">
      <alignment horizontal="center" vertical="center" wrapText="1"/>
    </xf>
    <xf numFmtId="0" fontId="23" fillId="0" borderId="0" xfId="0" applyFont="1" applyBorder="1" applyAlignment="1">
      <alignment horizontal="center" vertical="center"/>
    </xf>
    <xf numFmtId="0" fontId="24" fillId="0" borderId="16" xfId="0" applyFont="1" applyBorder="1" applyAlignment="1">
      <alignment vertical="top"/>
    </xf>
    <xf numFmtId="0" fontId="24" fillId="0" borderId="17" xfId="0" quotePrefix="1" applyFont="1" applyBorder="1" applyAlignment="1">
      <alignment vertical="center" wrapText="1"/>
    </xf>
    <xf numFmtId="178" fontId="22" fillId="0" borderId="19" xfId="0" applyNumberFormat="1" applyFont="1" applyFill="1" applyBorder="1" applyAlignment="1">
      <alignment horizontal="center" vertical="center" wrapText="1"/>
    </xf>
    <xf numFmtId="179" fontId="19" fillId="0" borderId="19" xfId="2" quotePrefix="1" applyNumberFormat="1" applyFont="1" applyFill="1" applyBorder="1">
      <alignment vertical="center"/>
    </xf>
    <xf numFmtId="179" fontId="20" fillId="0" borderId="19" xfId="2" applyNumberFormat="1" applyFont="1" applyFill="1" applyBorder="1">
      <alignment vertical="center"/>
    </xf>
    <xf numFmtId="179" fontId="19" fillId="0" borderId="19" xfId="2" applyNumberFormat="1" applyFont="1" applyFill="1" applyBorder="1">
      <alignment vertical="center"/>
    </xf>
    <xf numFmtId="41" fontId="25" fillId="0" borderId="21" xfId="0" quotePrefix="1" applyNumberFormat="1" applyFont="1" applyBorder="1" applyAlignment="1">
      <alignment horizontal="center" vertical="center" wrapText="1"/>
    </xf>
    <xf numFmtId="179" fontId="26" fillId="0" borderId="0" xfId="2" applyNumberFormat="1" applyFont="1" applyFill="1" applyBorder="1">
      <alignment vertical="center"/>
    </xf>
    <xf numFmtId="179" fontId="26" fillId="0" borderId="0" xfId="2" applyNumberFormat="1" applyFont="1" applyFill="1" applyBorder="1" applyAlignment="1">
      <alignment horizontal="center" vertical="center"/>
    </xf>
    <xf numFmtId="0" fontId="0" fillId="6" borderId="33" xfId="0" applyFill="1" applyBorder="1" applyAlignment="1">
      <alignment vertical="top"/>
    </xf>
    <xf numFmtId="0" fontId="0" fillId="6" borderId="44" xfId="0" applyFill="1" applyBorder="1">
      <alignment vertical="center"/>
    </xf>
    <xf numFmtId="0" fontId="0" fillId="6" borderId="45" xfId="0" applyFill="1" applyBorder="1">
      <alignment vertical="center"/>
    </xf>
    <xf numFmtId="0" fontId="0" fillId="6" borderId="34" xfId="0" applyFill="1" applyBorder="1">
      <alignment vertical="center"/>
    </xf>
    <xf numFmtId="0" fontId="0" fillId="6" borderId="29" xfId="0" applyFill="1" applyBorder="1">
      <alignment vertical="center"/>
    </xf>
    <xf numFmtId="179" fontId="6" fillId="6" borderId="29" xfId="2" quotePrefix="1" applyNumberFormat="1" applyFont="1" applyFill="1" applyBorder="1">
      <alignment vertical="center"/>
    </xf>
    <xf numFmtId="0" fontId="0" fillId="6" borderId="35" xfId="0" applyFont="1" applyFill="1" applyBorder="1" applyAlignment="1">
      <alignment horizontal="center" vertical="center" wrapText="1"/>
    </xf>
    <xf numFmtId="179" fontId="15" fillId="6" borderId="29" xfId="2" applyNumberFormat="1" applyFont="1" applyFill="1" applyBorder="1">
      <alignment vertical="center"/>
    </xf>
    <xf numFmtId="0" fontId="0" fillId="0" borderId="0" xfId="0" applyAlignment="1">
      <alignment vertical="center"/>
    </xf>
    <xf numFmtId="0" fontId="27" fillId="6" borderId="38" xfId="0" applyFont="1" applyFill="1" applyBorder="1" applyAlignment="1">
      <alignment vertical="top"/>
    </xf>
    <xf numFmtId="0" fontId="0" fillId="6" borderId="46" xfId="0" applyFill="1" applyBorder="1">
      <alignment vertical="center"/>
    </xf>
    <xf numFmtId="0" fontId="0" fillId="6" borderId="0" xfId="0" applyFill="1" applyBorder="1">
      <alignment vertical="center"/>
    </xf>
    <xf numFmtId="0" fontId="0" fillId="6" borderId="39" xfId="0" applyFill="1" applyBorder="1">
      <alignment vertical="center"/>
    </xf>
    <xf numFmtId="178" fontId="11" fillId="6" borderId="29" xfId="0" applyNumberFormat="1" applyFont="1" applyFill="1" applyBorder="1" applyAlignment="1">
      <alignment horizontal="center" vertical="center" wrapText="1"/>
    </xf>
    <xf numFmtId="0" fontId="0" fillId="0" borderId="33" xfId="0" applyFill="1" applyBorder="1" applyAlignment="1">
      <alignment vertical="top"/>
    </xf>
    <xf numFmtId="0" fontId="0" fillId="0" borderId="44" xfId="0" applyBorder="1">
      <alignment vertical="center"/>
    </xf>
    <xf numFmtId="0" fontId="0" fillId="0" borderId="45" xfId="0" applyBorder="1">
      <alignment vertical="center"/>
    </xf>
    <xf numFmtId="0" fontId="0" fillId="0" borderId="34" xfId="0" applyBorder="1">
      <alignment vertical="center"/>
    </xf>
    <xf numFmtId="0" fontId="0" fillId="0" borderId="29" xfId="0" applyBorder="1">
      <alignment vertical="center"/>
    </xf>
    <xf numFmtId="0" fontId="28" fillId="0" borderId="38" xfId="0" applyFont="1" applyFill="1" applyBorder="1" applyAlignment="1">
      <alignment vertical="top"/>
    </xf>
    <xf numFmtId="0" fontId="0" fillId="0" borderId="46" xfId="0" applyBorder="1">
      <alignment vertical="center"/>
    </xf>
    <xf numFmtId="0" fontId="0" fillId="0" borderId="0" xfId="0" applyBorder="1">
      <alignment vertical="center"/>
    </xf>
    <xf numFmtId="0" fontId="0" fillId="0" borderId="39" xfId="0" applyBorder="1">
      <alignment vertical="center"/>
    </xf>
    <xf numFmtId="0" fontId="0" fillId="6" borderId="38" xfId="0" applyFill="1" applyBorder="1" applyAlignment="1">
      <alignment vertical="top"/>
    </xf>
    <xf numFmtId="0" fontId="9" fillId="0" borderId="0" xfId="0" applyFont="1">
      <alignment vertical="center"/>
    </xf>
    <xf numFmtId="0" fontId="2" fillId="7" borderId="0" xfId="0" applyFont="1" applyFill="1">
      <alignment vertical="center"/>
    </xf>
    <xf numFmtId="0" fontId="32" fillId="8" borderId="0" xfId="0" applyFont="1" applyFill="1">
      <alignment vertical="center"/>
    </xf>
    <xf numFmtId="181" fontId="9" fillId="0" borderId="0" xfId="0" applyNumberFormat="1" applyFont="1" applyBorder="1" applyAlignment="1">
      <alignment horizontal="left" vertical="center"/>
    </xf>
    <xf numFmtId="0" fontId="2" fillId="0" borderId="0" xfId="0" applyFont="1" applyAlignment="1">
      <alignment horizontal="center" vertical="center"/>
    </xf>
    <xf numFmtId="182" fontId="2" fillId="0" borderId="0" xfId="0" applyNumberFormat="1" applyFont="1">
      <alignment vertical="center"/>
    </xf>
    <xf numFmtId="183" fontId="2" fillId="0" borderId="0" xfId="0" applyNumberFormat="1" applyFont="1">
      <alignment vertical="center"/>
    </xf>
    <xf numFmtId="182" fontId="2" fillId="0" borderId="0" xfId="0" applyNumberFormat="1" applyFont="1" applyAlignment="1">
      <alignment horizontal="right" vertical="center"/>
    </xf>
    <xf numFmtId="182" fontId="2" fillId="0" borderId="0" xfId="0" applyNumberFormat="1" applyFont="1" applyAlignment="1">
      <alignment horizontal="right" vertical="center" wrapText="1"/>
    </xf>
    <xf numFmtId="182" fontId="2" fillId="0" borderId="0" xfId="0" applyNumberFormat="1" applyFont="1" applyAlignment="1">
      <alignment horizontal="center" vertical="center" wrapText="1"/>
    </xf>
    <xf numFmtId="184" fontId="4" fillId="0" borderId="0" xfId="0" applyNumberFormat="1" applyFont="1">
      <alignment vertical="center"/>
    </xf>
    <xf numFmtId="0" fontId="4" fillId="0" borderId="0" xfId="0" applyFont="1">
      <alignment vertical="center"/>
    </xf>
    <xf numFmtId="0" fontId="2" fillId="0" borderId="0" xfId="0" applyFont="1">
      <alignment vertical="center"/>
    </xf>
    <xf numFmtId="0" fontId="33" fillId="8" borderId="0" xfId="0" applyFont="1" applyFill="1">
      <alignment vertical="center"/>
    </xf>
    <xf numFmtId="0" fontId="2" fillId="9" borderId="48" xfId="0" applyFont="1" applyFill="1" applyBorder="1" applyAlignment="1">
      <alignment horizontal="center" vertical="center" wrapText="1"/>
    </xf>
    <xf numFmtId="0" fontId="2" fillId="9" borderId="49" xfId="0" applyFont="1" applyFill="1" applyBorder="1" applyAlignment="1">
      <alignment horizontal="center" vertical="center" wrapText="1"/>
    </xf>
    <xf numFmtId="0" fontId="2" fillId="9" borderId="50" xfId="0" applyFont="1" applyFill="1" applyBorder="1" applyAlignment="1">
      <alignment horizontal="center" vertical="center" wrapText="1"/>
    </xf>
    <xf numFmtId="43" fontId="2" fillId="9" borderId="33" xfId="0" applyNumberFormat="1" applyFont="1" applyFill="1" applyBorder="1" applyAlignment="1">
      <alignment horizontal="center" vertical="center" wrapText="1"/>
    </xf>
    <xf numFmtId="0" fontId="4" fillId="0" borderId="0" xfId="0" applyFont="1" applyFill="1">
      <alignment vertical="center"/>
    </xf>
    <xf numFmtId="0" fontId="2" fillId="0" borderId="0" xfId="0" applyFont="1" applyFill="1">
      <alignment vertical="center"/>
    </xf>
    <xf numFmtId="0" fontId="2" fillId="9" borderId="51" xfId="0" applyFont="1" applyFill="1" applyBorder="1" applyAlignment="1">
      <alignment horizontal="center" vertical="center" wrapText="1"/>
    </xf>
    <xf numFmtId="0" fontId="2" fillId="9" borderId="52" xfId="0" applyFont="1" applyFill="1" applyBorder="1" applyAlignment="1">
      <alignment horizontal="center" vertical="center" wrapText="1"/>
    </xf>
    <xf numFmtId="0" fontId="2" fillId="9" borderId="52" xfId="0" applyFont="1" applyFill="1" applyBorder="1" applyAlignment="1">
      <alignment horizontal="center" wrapText="1"/>
    </xf>
    <xf numFmtId="0" fontId="2" fillId="9" borderId="53" xfId="0" applyFont="1" applyFill="1" applyBorder="1" applyAlignment="1">
      <alignment horizontal="center" vertical="center" wrapText="1"/>
    </xf>
    <xf numFmtId="43" fontId="2" fillId="9" borderId="38" xfId="0" applyNumberFormat="1" applyFont="1" applyFill="1" applyBorder="1" applyAlignment="1">
      <alignment horizontal="center" vertical="center" wrapText="1"/>
    </xf>
    <xf numFmtId="0" fontId="2" fillId="7" borderId="0" xfId="0" applyFont="1" applyFill="1" applyAlignment="1">
      <alignment vertical="center" wrapText="1"/>
    </xf>
    <xf numFmtId="0" fontId="2" fillId="9" borderId="54" xfId="0" applyFont="1" applyFill="1" applyBorder="1" applyAlignment="1">
      <alignment horizontal="center" vertical="top" wrapText="1"/>
    </xf>
    <xf numFmtId="0" fontId="2" fillId="9" borderId="55" xfId="0" applyFont="1" applyFill="1" applyBorder="1" applyAlignment="1">
      <alignment horizontal="center" vertical="top" wrapText="1"/>
    </xf>
    <xf numFmtId="0" fontId="2" fillId="9" borderId="56" xfId="0" applyFont="1" applyFill="1" applyBorder="1" applyAlignment="1">
      <alignment horizontal="center" vertical="top" wrapText="1"/>
    </xf>
    <xf numFmtId="182" fontId="2" fillId="9" borderId="57" xfId="0" applyNumberFormat="1" applyFont="1" applyFill="1" applyBorder="1" applyAlignment="1">
      <alignment horizontal="center" vertical="center" wrapText="1"/>
    </xf>
    <xf numFmtId="182" fontId="2" fillId="9" borderId="58" xfId="0" applyNumberFormat="1" applyFont="1" applyFill="1" applyBorder="1" applyAlignment="1">
      <alignment horizontal="center" vertical="center" wrapText="1"/>
    </xf>
    <xf numFmtId="182" fontId="2" fillId="9" borderId="59" xfId="0" applyNumberFormat="1" applyFont="1" applyFill="1" applyBorder="1" applyAlignment="1">
      <alignment horizontal="center" vertical="center" wrapText="1"/>
    </xf>
    <xf numFmtId="182" fontId="2" fillId="3" borderId="57" xfId="0" applyNumberFormat="1" applyFont="1" applyFill="1" applyBorder="1" applyAlignment="1">
      <alignment horizontal="center" vertical="center" wrapText="1"/>
    </xf>
    <xf numFmtId="182" fontId="2" fillId="10" borderId="57" xfId="0" applyNumberFormat="1" applyFont="1" applyFill="1" applyBorder="1" applyAlignment="1">
      <alignment horizontal="center" vertical="center" wrapText="1"/>
    </xf>
    <xf numFmtId="182" fontId="2" fillId="10" borderId="58" xfId="0" applyNumberFormat="1" applyFont="1" applyFill="1" applyBorder="1" applyAlignment="1">
      <alignment horizontal="center" vertical="center" wrapText="1"/>
    </xf>
    <xf numFmtId="182" fontId="9" fillId="10" borderId="59" xfId="0" applyNumberFormat="1" applyFont="1" applyFill="1" applyBorder="1" applyAlignment="1">
      <alignment horizontal="center" vertical="center" wrapText="1"/>
    </xf>
    <xf numFmtId="182" fontId="2" fillId="11" borderId="57" xfId="0" applyNumberFormat="1" applyFont="1" applyFill="1" applyBorder="1" applyAlignment="1">
      <alignment horizontal="center" vertical="center" wrapText="1"/>
    </xf>
    <xf numFmtId="182" fontId="2" fillId="11" borderId="58" xfId="0" applyNumberFormat="1" applyFont="1" applyFill="1" applyBorder="1" applyAlignment="1">
      <alignment horizontal="center" vertical="center" wrapText="1"/>
    </xf>
    <xf numFmtId="182" fontId="9" fillId="11" borderId="59" xfId="0" applyNumberFormat="1" applyFont="1" applyFill="1" applyBorder="1" applyAlignment="1">
      <alignment horizontal="center" vertical="center" wrapText="1"/>
    </xf>
    <xf numFmtId="182" fontId="2" fillId="12" borderId="57" xfId="0" applyNumberFormat="1" applyFont="1" applyFill="1" applyBorder="1" applyAlignment="1">
      <alignment horizontal="center" vertical="center" wrapText="1"/>
    </xf>
    <xf numFmtId="182" fontId="2" fillId="12" borderId="58" xfId="0" applyNumberFormat="1" applyFont="1" applyFill="1" applyBorder="1" applyAlignment="1">
      <alignment horizontal="center" vertical="center" wrapText="1"/>
    </xf>
    <xf numFmtId="182" fontId="9" fillId="12" borderId="59" xfId="0" applyNumberFormat="1" applyFont="1" applyFill="1" applyBorder="1" applyAlignment="1">
      <alignment horizontal="center" vertical="center" wrapText="1"/>
    </xf>
    <xf numFmtId="182" fontId="2" fillId="10" borderId="59" xfId="0" applyNumberFormat="1" applyFont="1" applyFill="1" applyBorder="1" applyAlignment="1">
      <alignment horizontal="center" vertical="center" wrapText="1"/>
    </xf>
    <xf numFmtId="0" fontId="2" fillId="9" borderId="25" xfId="0" applyFont="1" applyFill="1" applyBorder="1" applyAlignment="1">
      <alignment horizontal="center" vertical="top" wrapText="1"/>
    </xf>
    <xf numFmtId="0" fontId="0" fillId="9" borderId="25" xfId="0" applyFill="1" applyBorder="1" applyAlignment="1">
      <alignment horizontal="center" vertical="top" wrapText="1"/>
    </xf>
    <xf numFmtId="182" fontId="2" fillId="7" borderId="0" xfId="0" applyNumberFormat="1" applyFont="1" applyFill="1" applyBorder="1" applyAlignment="1">
      <alignment horizontal="center" vertical="center" wrapText="1"/>
    </xf>
    <xf numFmtId="0" fontId="0" fillId="0" borderId="57" xfId="0" applyFont="1" applyFill="1" applyBorder="1" applyAlignment="1">
      <alignment horizontal="center" vertical="center"/>
    </xf>
    <xf numFmtId="0" fontId="0" fillId="0" borderId="58" xfId="0" applyFont="1" applyFill="1" applyBorder="1" applyAlignment="1">
      <alignment horizontal="center" vertical="center"/>
    </xf>
    <xf numFmtId="0" fontId="0" fillId="0" borderId="58" xfId="0" applyFont="1" applyFill="1" applyBorder="1" applyAlignment="1">
      <alignment vertical="center"/>
    </xf>
    <xf numFmtId="0" fontId="0" fillId="0" borderId="58" xfId="0" applyFont="1" applyFill="1" applyBorder="1">
      <alignment vertical="center"/>
    </xf>
    <xf numFmtId="0" fontId="0" fillId="0" borderId="59" xfId="0" applyFont="1" applyFill="1" applyBorder="1" applyAlignment="1">
      <alignment horizontal="center" vertical="center"/>
    </xf>
    <xf numFmtId="184" fontId="2" fillId="0" borderId="57" xfId="0" applyNumberFormat="1" applyFont="1" applyBorder="1">
      <alignment vertical="center"/>
    </xf>
    <xf numFmtId="184" fontId="2" fillId="0" borderId="58" xfId="0" applyNumberFormat="1" applyFont="1" applyFill="1" applyBorder="1">
      <alignment vertical="center"/>
    </xf>
    <xf numFmtId="184" fontId="2" fillId="0" borderId="59" xfId="0" applyNumberFormat="1" applyFont="1" applyFill="1" applyBorder="1">
      <alignment vertical="center"/>
    </xf>
    <xf numFmtId="184" fontId="0" fillId="10" borderId="57" xfId="0" applyNumberFormat="1" applyFill="1" applyBorder="1">
      <alignment vertical="center"/>
    </xf>
    <xf numFmtId="184" fontId="2" fillId="10" borderId="58" xfId="0" applyNumberFormat="1" applyFont="1" applyFill="1" applyBorder="1">
      <alignment vertical="center"/>
    </xf>
    <xf numFmtId="184" fontId="2" fillId="10" borderId="59" xfId="0" applyNumberFormat="1" applyFont="1" applyFill="1" applyBorder="1">
      <alignment vertical="center"/>
    </xf>
    <xf numFmtId="184" fontId="0" fillId="11" borderId="57" xfId="0" applyNumberFormat="1" applyFill="1" applyBorder="1">
      <alignment vertical="center"/>
    </xf>
    <xf numFmtId="184" fontId="2" fillId="11" borderId="58" xfId="0" applyNumberFormat="1" applyFont="1" applyFill="1" applyBorder="1">
      <alignment vertical="center"/>
    </xf>
    <xf numFmtId="184" fontId="9" fillId="11" borderId="59" xfId="0" applyNumberFormat="1" applyFont="1" applyFill="1" applyBorder="1">
      <alignment vertical="center"/>
    </xf>
    <xf numFmtId="184" fontId="2" fillId="0" borderId="58" xfId="0" applyNumberFormat="1" applyFont="1" applyBorder="1">
      <alignment vertical="center"/>
    </xf>
    <xf numFmtId="184" fontId="2" fillId="0" borderId="59" xfId="0" applyNumberFormat="1" applyFont="1" applyBorder="1">
      <alignment vertical="center"/>
    </xf>
    <xf numFmtId="184" fontId="2" fillId="12" borderId="57" xfId="0" applyNumberFormat="1" applyFont="1" applyFill="1" applyBorder="1">
      <alignment vertical="center"/>
    </xf>
    <xf numFmtId="184" fontId="2" fillId="12" borderId="58" xfId="0" applyNumberFormat="1" applyFont="1" applyFill="1" applyBorder="1">
      <alignment vertical="center"/>
    </xf>
    <xf numFmtId="184" fontId="9" fillId="12" borderId="59" xfId="0" applyNumberFormat="1" applyFont="1" applyFill="1" applyBorder="1">
      <alignment vertical="center"/>
    </xf>
    <xf numFmtId="184" fontId="2" fillId="10" borderId="57" xfId="0" applyNumberFormat="1" applyFont="1" applyFill="1" applyBorder="1">
      <alignment vertical="center"/>
    </xf>
    <xf numFmtId="184" fontId="2" fillId="0" borderId="57" xfId="0" applyNumberFormat="1" applyFont="1" applyFill="1" applyBorder="1">
      <alignment vertical="center"/>
    </xf>
    <xf numFmtId="0" fontId="2" fillId="0" borderId="29" xfId="0" applyNumberFormat="1" applyFont="1" applyBorder="1" applyAlignment="1">
      <alignment horizontal="center" vertical="center" wrapText="1"/>
    </xf>
    <xf numFmtId="0" fontId="33" fillId="0" borderId="0" xfId="0" applyFont="1" applyFill="1">
      <alignment vertical="center"/>
    </xf>
    <xf numFmtId="0" fontId="2" fillId="13" borderId="0" xfId="0" applyFont="1" applyFill="1">
      <alignment vertical="center"/>
    </xf>
    <xf numFmtId="0" fontId="33" fillId="13" borderId="0" xfId="0" applyFont="1" applyFill="1">
      <alignment vertical="center"/>
    </xf>
    <xf numFmtId="185" fontId="2" fillId="10" borderId="58" xfId="0" applyNumberFormat="1" applyFont="1" applyFill="1" applyBorder="1">
      <alignment vertical="center"/>
    </xf>
    <xf numFmtId="182" fontId="2" fillId="0" borderId="0" xfId="1" applyNumberFormat="1" applyFont="1" applyBorder="1" applyAlignment="1">
      <alignment vertical="center"/>
    </xf>
    <xf numFmtId="0" fontId="32" fillId="0" borderId="0" xfId="0" applyFont="1" applyFill="1">
      <alignment vertical="center"/>
    </xf>
    <xf numFmtId="0" fontId="2" fillId="0" borderId="0" xfId="0" applyFont="1" applyAlignment="1">
      <alignment vertical="center"/>
    </xf>
    <xf numFmtId="182" fontId="2" fillId="0" borderId="0" xfId="0" applyNumberFormat="1" applyFont="1" applyAlignment="1">
      <alignment vertical="center" wrapText="1"/>
    </xf>
    <xf numFmtId="0" fontId="0" fillId="0" borderId="60" xfId="0" applyBorder="1">
      <alignment vertical="center"/>
    </xf>
    <xf numFmtId="0" fontId="0" fillId="0" borderId="61" xfId="0" applyBorder="1">
      <alignment vertical="center"/>
    </xf>
    <xf numFmtId="0" fontId="0" fillId="0" borderId="62" xfId="0" applyBorder="1">
      <alignment vertical="center"/>
    </xf>
    <xf numFmtId="0" fontId="0" fillId="0" borderId="63" xfId="0" applyBorder="1">
      <alignment vertical="center"/>
    </xf>
    <xf numFmtId="0" fontId="0" fillId="0" borderId="64" xfId="0" applyBorder="1">
      <alignment vertical="center"/>
    </xf>
    <xf numFmtId="0" fontId="34" fillId="4" borderId="65" xfId="0" applyFont="1" applyFill="1" applyBorder="1">
      <alignment vertical="center"/>
    </xf>
    <xf numFmtId="0" fontId="34" fillId="4" borderId="66" xfId="0" applyFont="1" applyFill="1" applyBorder="1">
      <alignment vertical="center"/>
    </xf>
    <xf numFmtId="0" fontId="34" fillId="4" borderId="67" xfId="0" applyFont="1" applyFill="1" applyBorder="1">
      <alignment vertical="center"/>
    </xf>
    <xf numFmtId="0" fontId="0" fillId="0" borderId="65" xfId="0" applyBorder="1">
      <alignment vertical="center"/>
    </xf>
    <xf numFmtId="0" fontId="0" fillId="0" borderId="67" xfId="0" applyBorder="1">
      <alignment vertical="center"/>
    </xf>
    <xf numFmtId="0" fontId="34" fillId="4" borderId="68" xfId="0" applyFont="1" applyFill="1" applyBorder="1">
      <alignment vertical="center"/>
    </xf>
    <xf numFmtId="0" fontId="34" fillId="4" borderId="69" xfId="0" applyFont="1" applyFill="1" applyBorder="1">
      <alignment vertical="center"/>
    </xf>
    <xf numFmtId="0" fontId="34" fillId="4" borderId="70" xfId="0" applyFont="1" applyFill="1" applyBorder="1">
      <alignment vertical="center"/>
    </xf>
    <xf numFmtId="0" fontId="0" fillId="0" borderId="68" xfId="0" applyBorder="1">
      <alignment vertical="center"/>
    </xf>
    <xf numFmtId="0" fontId="0" fillId="0" borderId="70" xfId="0" applyBorder="1">
      <alignment vertical="center"/>
    </xf>
    <xf numFmtId="0" fontId="0" fillId="0" borderId="71" xfId="0" applyBorder="1">
      <alignment vertical="center"/>
    </xf>
    <xf numFmtId="0" fontId="0" fillId="0" borderId="72" xfId="0" applyBorder="1">
      <alignment vertical="center"/>
    </xf>
    <xf numFmtId="0" fontId="0" fillId="11" borderId="68" xfId="0" applyFill="1" applyBorder="1">
      <alignment vertical="center"/>
    </xf>
    <xf numFmtId="0" fontId="0" fillId="11" borderId="69" xfId="0" applyFill="1" applyBorder="1">
      <alignment vertical="center"/>
    </xf>
    <xf numFmtId="0" fontId="0" fillId="11" borderId="70" xfId="0" applyFill="1" applyBorder="1">
      <alignment vertical="center"/>
    </xf>
    <xf numFmtId="0" fontId="0" fillId="14" borderId="68" xfId="0" applyFill="1" applyBorder="1">
      <alignment vertical="center"/>
    </xf>
    <xf numFmtId="0" fontId="0" fillId="14" borderId="69" xfId="0" applyFill="1" applyBorder="1">
      <alignment vertical="center"/>
    </xf>
    <xf numFmtId="0" fontId="0" fillId="14" borderId="70" xfId="0" applyFill="1" applyBorder="1">
      <alignment vertical="center"/>
    </xf>
    <xf numFmtId="0" fontId="0" fillId="15" borderId="68" xfId="0" applyFill="1" applyBorder="1">
      <alignment vertical="center"/>
    </xf>
    <xf numFmtId="0" fontId="0" fillId="15" borderId="69" xfId="0" applyFill="1" applyBorder="1">
      <alignment vertical="center"/>
    </xf>
    <xf numFmtId="0" fontId="0" fillId="15" borderId="70" xfId="0" applyFill="1" applyBorder="1">
      <alignment vertical="center"/>
    </xf>
    <xf numFmtId="0" fontId="0" fillId="15" borderId="71" xfId="0" applyFill="1" applyBorder="1">
      <alignment vertical="center"/>
    </xf>
    <xf numFmtId="0" fontId="0" fillId="15" borderId="72" xfId="0" applyFill="1" applyBorder="1">
      <alignment vertical="center"/>
    </xf>
    <xf numFmtId="0" fontId="0" fillId="16" borderId="71" xfId="0" applyFill="1" applyBorder="1">
      <alignment vertical="center"/>
    </xf>
    <xf numFmtId="0" fontId="0" fillId="16" borderId="73" xfId="0" applyFill="1" applyBorder="1">
      <alignment vertical="center"/>
    </xf>
    <xf numFmtId="0" fontId="0" fillId="16" borderId="72" xfId="0" applyFill="1" applyBorder="1">
      <alignment vertical="center"/>
    </xf>
    <xf numFmtId="0" fontId="0" fillId="16" borderId="74" xfId="0" applyFill="1" applyBorder="1">
      <alignment vertical="center"/>
    </xf>
    <xf numFmtId="0" fontId="0" fillId="16" borderId="75" xfId="0" applyFill="1" applyBorder="1">
      <alignment vertical="center"/>
    </xf>
    <xf numFmtId="0" fontId="0" fillId="16" borderId="76" xfId="0" applyFill="1" applyBorder="1">
      <alignment vertical="center"/>
    </xf>
    <xf numFmtId="0" fontId="0" fillId="0" borderId="74" xfId="0" applyBorder="1">
      <alignment vertical="center"/>
    </xf>
    <xf numFmtId="0" fontId="0" fillId="0" borderId="76" xfId="0" applyBorder="1">
      <alignment vertical="center"/>
    </xf>
    <xf numFmtId="179" fontId="6" fillId="17" borderId="29" xfId="2" quotePrefix="1" applyNumberFormat="1" applyFont="1" applyFill="1" applyBorder="1">
      <alignment vertical="center"/>
    </xf>
    <xf numFmtId="0" fontId="35" fillId="6" borderId="38" xfId="0" applyFont="1" applyFill="1" applyBorder="1" applyAlignment="1">
      <alignment vertical="top"/>
    </xf>
    <xf numFmtId="0" fontId="11" fillId="6" borderId="26" xfId="0" applyFont="1" applyFill="1" applyBorder="1">
      <alignment vertical="center"/>
    </xf>
    <xf numFmtId="0" fontId="11" fillId="6" borderId="47" xfId="0" applyFont="1" applyFill="1" applyBorder="1">
      <alignment vertical="center"/>
    </xf>
    <xf numFmtId="0" fontId="11" fillId="6" borderId="24" xfId="0" applyFont="1" applyFill="1" applyBorder="1">
      <alignment vertical="center"/>
    </xf>
    <xf numFmtId="0" fontId="11" fillId="6" borderId="29" xfId="0" applyFont="1" applyFill="1" applyBorder="1">
      <alignment vertical="center"/>
    </xf>
    <xf numFmtId="179" fontId="19" fillId="6" borderId="29" xfId="2" quotePrefix="1" applyNumberFormat="1" applyFont="1" applyFill="1" applyBorder="1">
      <alignment vertical="center"/>
    </xf>
    <xf numFmtId="179" fontId="20" fillId="6" borderId="29" xfId="2" applyNumberFormat="1" applyFont="1" applyFill="1" applyBorder="1">
      <alignment vertical="center"/>
    </xf>
    <xf numFmtId="0" fontId="11" fillId="0" borderId="0" xfId="0" applyFont="1" applyAlignment="1">
      <alignment vertical="center"/>
    </xf>
    <xf numFmtId="0" fontId="18" fillId="0" borderId="25" xfId="0" applyFont="1" applyFill="1" applyBorder="1" applyAlignment="1">
      <alignment vertical="top"/>
    </xf>
    <xf numFmtId="0" fontId="11" fillId="0" borderId="26" xfId="0" applyFont="1" applyBorder="1">
      <alignment vertical="center"/>
    </xf>
    <xf numFmtId="0" fontId="11" fillId="0" borderId="47" xfId="0" applyFont="1" applyBorder="1">
      <alignment vertical="center"/>
    </xf>
    <xf numFmtId="0" fontId="11" fillId="0" borderId="24" xfId="0" applyFont="1" applyBorder="1">
      <alignment vertical="center"/>
    </xf>
    <xf numFmtId="0" fontId="11" fillId="0" borderId="29" xfId="0" applyFont="1" applyBorder="1">
      <alignment vertical="center"/>
    </xf>
    <xf numFmtId="0" fontId="35" fillId="6" borderId="25" xfId="0" applyFont="1" applyFill="1" applyBorder="1" applyAlignment="1">
      <alignment vertical="top"/>
    </xf>
    <xf numFmtId="0" fontId="9" fillId="0" borderId="29" xfId="0" applyFont="1" applyBorder="1">
      <alignment vertical="center"/>
    </xf>
    <xf numFmtId="0" fontId="0" fillId="0" borderId="0" xfId="0" applyAlignment="1">
      <alignment vertical="center" wrapText="1"/>
    </xf>
    <xf numFmtId="0" fontId="0" fillId="0" borderId="77" xfId="0" applyFill="1" applyBorder="1" applyAlignment="1">
      <alignment vertical="center" wrapText="1"/>
    </xf>
    <xf numFmtId="0" fontId="0" fillId="0" borderId="78" xfId="0" applyFill="1" applyBorder="1" applyAlignment="1">
      <alignment horizontal="center" vertical="center" wrapText="1"/>
    </xf>
    <xf numFmtId="0" fontId="0" fillId="0" borderId="79" xfId="0" applyBorder="1">
      <alignment vertical="center"/>
    </xf>
    <xf numFmtId="177" fontId="12" fillId="0" borderId="80" xfId="0" quotePrefix="1" applyNumberFormat="1" applyFont="1" applyFill="1" applyBorder="1" applyAlignment="1">
      <alignment horizontal="center" vertical="center" wrapText="1"/>
    </xf>
    <xf numFmtId="0" fontId="0" fillId="6" borderId="32" xfId="0" applyFill="1" applyBorder="1" applyAlignment="1">
      <alignment vertical="top"/>
    </xf>
    <xf numFmtId="179" fontId="15" fillId="6" borderId="80" xfId="2" applyNumberFormat="1" applyFont="1" applyFill="1" applyBorder="1">
      <alignment vertical="center"/>
    </xf>
    <xf numFmtId="0" fontId="27" fillId="6" borderId="37" xfId="0" applyFont="1" applyFill="1" applyBorder="1" applyAlignment="1">
      <alignment vertical="top"/>
    </xf>
    <xf numFmtId="0" fontId="0" fillId="0" borderId="32" xfId="0" applyFill="1" applyBorder="1" applyAlignment="1">
      <alignment vertical="top"/>
    </xf>
    <xf numFmtId="179" fontId="15" fillId="0" borderId="80" xfId="2" applyNumberFormat="1" applyFont="1" applyFill="1" applyBorder="1">
      <alignment vertical="center"/>
    </xf>
    <xf numFmtId="0" fontId="28" fillId="0" borderId="37" xfId="0" applyFont="1" applyFill="1" applyBorder="1" applyAlignment="1">
      <alignment vertical="top"/>
    </xf>
    <xf numFmtId="0" fontId="18" fillId="0" borderId="41" xfId="0" applyFont="1" applyFill="1" applyBorder="1" applyAlignment="1">
      <alignment vertical="top"/>
    </xf>
    <xf numFmtId="0" fontId="0" fillId="6" borderId="37" xfId="0" applyFill="1" applyBorder="1" applyAlignment="1">
      <alignment vertical="top"/>
    </xf>
    <xf numFmtId="0" fontId="35" fillId="6" borderId="41" xfId="0" applyFont="1" applyFill="1" applyBorder="1" applyAlignment="1">
      <alignment vertical="top"/>
    </xf>
    <xf numFmtId="0" fontId="9" fillId="0" borderId="32" xfId="0" applyFont="1" applyFill="1" applyBorder="1" applyAlignment="1">
      <alignment vertical="top"/>
    </xf>
    <xf numFmtId="179" fontId="6" fillId="0" borderId="80" xfId="2" quotePrefix="1" applyNumberFormat="1" applyFont="1" applyFill="1" applyBorder="1">
      <alignment vertical="center"/>
    </xf>
    <xf numFmtId="0" fontId="36" fillId="0" borderId="37" xfId="0" applyFont="1" applyFill="1" applyBorder="1" applyAlignment="1">
      <alignment vertical="top"/>
    </xf>
    <xf numFmtId="0" fontId="24" fillId="0" borderId="16" xfId="0" applyFont="1" applyFill="1" applyBorder="1" applyAlignment="1">
      <alignment vertical="top"/>
    </xf>
    <xf numFmtId="0" fontId="22" fillId="0" borderId="19" xfId="0" applyFont="1" applyBorder="1">
      <alignment vertical="center"/>
    </xf>
    <xf numFmtId="179" fontId="19" fillId="0" borderId="81" xfId="2" quotePrefix="1" applyNumberFormat="1" applyFont="1" applyFill="1" applyBorder="1">
      <alignment vertical="center"/>
    </xf>
    <xf numFmtId="177" fontId="8" fillId="3" borderId="30" xfId="0" quotePrefix="1" applyNumberFormat="1" applyFont="1" applyFill="1" applyBorder="1" applyAlignment="1">
      <alignment horizontal="center" vertical="center" wrapText="1"/>
    </xf>
    <xf numFmtId="177" fontId="8" fillId="3" borderId="29" xfId="0" quotePrefix="1" applyNumberFormat="1" applyFont="1" applyFill="1" applyBorder="1" applyAlignment="1">
      <alignment horizontal="center" vertical="center" wrapText="1"/>
    </xf>
    <xf numFmtId="177" fontId="8" fillId="18" borderId="29" xfId="0" quotePrefix="1" applyNumberFormat="1" applyFont="1" applyFill="1" applyBorder="1" applyAlignment="1">
      <alignment horizontal="center" vertical="center" wrapText="1"/>
    </xf>
    <xf numFmtId="41" fontId="8" fillId="19" borderId="31" xfId="0" quotePrefix="1" applyNumberFormat="1" applyFont="1" applyFill="1" applyBorder="1" applyAlignment="1">
      <alignment horizontal="center" vertical="center" wrapText="1"/>
    </xf>
    <xf numFmtId="177" fontId="8" fillId="19" borderId="29" xfId="0" quotePrefix="1" applyNumberFormat="1" applyFont="1" applyFill="1" applyBorder="1" applyAlignment="1">
      <alignment horizontal="center" vertical="center" wrapText="1"/>
    </xf>
    <xf numFmtId="0" fontId="0" fillId="20" borderId="33" xfId="0" quotePrefix="1" applyFont="1" applyFill="1" applyBorder="1" applyAlignment="1">
      <alignment vertical="center" wrapText="1"/>
    </xf>
    <xf numFmtId="182" fontId="0" fillId="9" borderId="44" xfId="0" applyNumberFormat="1" applyFill="1" applyBorder="1" applyAlignment="1">
      <alignment horizontal="center" vertical="center"/>
    </xf>
    <xf numFmtId="182" fontId="2" fillId="9" borderId="45" xfId="0" applyNumberFormat="1" applyFont="1" applyFill="1" applyBorder="1" applyAlignment="1">
      <alignment horizontal="center" vertical="center"/>
    </xf>
    <xf numFmtId="182" fontId="2" fillId="9" borderId="34" xfId="0" applyNumberFormat="1" applyFont="1" applyFill="1" applyBorder="1" applyAlignment="1">
      <alignment horizontal="center" vertical="center"/>
    </xf>
    <xf numFmtId="180" fontId="6" fillId="0" borderId="47" xfId="0" applyNumberFormat="1" applyFont="1" applyBorder="1" applyAlignment="1">
      <alignment horizontal="left" vertical="center"/>
    </xf>
    <xf numFmtId="182" fontId="9" fillId="10" borderId="44" xfId="0" applyNumberFormat="1" applyFont="1" applyFill="1" applyBorder="1" applyAlignment="1">
      <alignment horizontal="center" vertical="center"/>
    </xf>
    <xf numFmtId="182" fontId="9" fillId="10" borderId="45" xfId="0" applyNumberFormat="1" applyFont="1" applyFill="1" applyBorder="1" applyAlignment="1">
      <alignment horizontal="center" vertical="center"/>
    </xf>
    <xf numFmtId="182" fontId="9" fillId="10" borderId="34" xfId="0" applyNumberFormat="1" applyFont="1" applyFill="1" applyBorder="1" applyAlignment="1">
      <alignment horizontal="center" vertical="center"/>
    </xf>
    <xf numFmtId="182" fontId="9" fillId="11" borderId="44" xfId="0" applyNumberFormat="1" applyFont="1" applyFill="1" applyBorder="1" applyAlignment="1">
      <alignment horizontal="center" vertical="center"/>
    </xf>
    <xf numFmtId="182" fontId="9" fillId="11" borderId="45" xfId="0" applyNumberFormat="1" applyFont="1" applyFill="1" applyBorder="1" applyAlignment="1">
      <alignment horizontal="center" vertical="center"/>
    </xf>
    <xf numFmtId="182" fontId="9" fillId="11" borderId="34" xfId="0" applyNumberFormat="1" applyFont="1" applyFill="1" applyBorder="1" applyAlignment="1">
      <alignment horizontal="center" vertical="center"/>
    </xf>
    <xf numFmtId="182" fontId="9" fillId="12" borderId="44" xfId="0" applyNumberFormat="1" applyFont="1" applyFill="1" applyBorder="1" applyAlignment="1">
      <alignment horizontal="center" vertical="center"/>
    </xf>
    <xf numFmtId="182" fontId="9" fillId="12" borderId="45" xfId="0" applyNumberFormat="1" applyFont="1" applyFill="1" applyBorder="1" applyAlignment="1">
      <alignment horizontal="center" vertical="center"/>
    </xf>
    <xf numFmtId="182" fontId="9" fillId="12" borderId="34" xfId="0" applyNumberFormat="1" applyFont="1" applyFill="1" applyBorder="1" applyAlignment="1">
      <alignment horizontal="center" vertical="center"/>
    </xf>
    <xf numFmtId="182" fontId="2" fillId="9" borderId="26" xfId="0" applyNumberFormat="1" applyFont="1" applyFill="1" applyBorder="1" applyAlignment="1">
      <alignment horizontal="center" vertical="center"/>
    </xf>
    <xf numFmtId="182" fontId="2" fillId="9" borderId="47" xfId="0" applyNumberFormat="1" applyFont="1" applyFill="1" applyBorder="1" applyAlignment="1">
      <alignment horizontal="center" vertical="center"/>
    </xf>
    <xf numFmtId="182" fontId="2" fillId="9" borderId="24" xfId="0" applyNumberFormat="1" applyFont="1" applyFill="1" applyBorder="1" applyAlignment="1">
      <alignment horizontal="center" vertical="center"/>
    </xf>
    <xf numFmtId="182" fontId="0" fillId="9" borderId="45" xfId="0" applyNumberFormat="1" applyFill="1" applyBorder="1" applyAlignment="1">
      <alignment horizontal="center" vertical="center"/>
    </xf>
    <xf numFmtId="182" fontId="0" fillId="9" borderId="34" xfId="0" applyNumberFormat="1" applyFill="1" applyBorder="1" applyAlignment="1">
      <alignment horizontal="center" vertical="center"/>
    </xf>
    <xf numFmtId="182" fontId="9" fillId="9" borderId="44" xfId="0" applyNumberFormat="1" applyFont="1" applyFill="1" applyBorder="1" applyAlignment="1">
      <alignment horizontal="center" vertical="center"/>
    </xf>
    <xf numFmtId="182" fontId="9" fillId="9" borderId="45" xfId="0" applyNumberFormat="1" applyFont="1" applyFill="1" applyBorder="1" applyAlignment="1">
      <alignment horizontal="center" vertical="center"/>
    </xf>
    <xf numFmtId="182" fontId="9" fillId="9" borderId="34" xfId="0" applyNumberFormat="1" applyFont="1" applyFill="1" applyBorder="1" applyAlignment="1">
      <alignment horizontal="center" vertical="center"/>
    </xf>
    <xf numFmtId="43" fontId="9" fillId="9" borderId="44" xfId="0" applyNumberFormat="1" applyFont="1" applyFill="1" applyBorder="1" applyAlignment="1">
      <alignment horizontal="center" vertical="center"/>
    </xf>
    <xf numFmtId="43" fontId="9" fillId="9" borderId="45" xfId="0" applyNumberFormat="1" applyFont="1" applyFill="1" applyBorder="1" applyAlignment="1">
      <alignment horizontal="center" vertical="center"/>
    </xf>
    <xf numFmtId="43" fontId="9" fillId="9" borderId="34" xfId="0" applyNumberFormat="1" applyFont="1" applyFill="1" applyBorder="1" applyAlignment="1">
      <alignment horizontal="center" vertical="center"/>
    </xf>
    <xf numFmtId="182" fontId="9" fillId="10" borderId="26" xfId="0" applyNumberFormat="1" applyFont="1" applyFill="1" applyBorder="1" applyAlignment="1">
      <alignment horizontal="center" vertical="center"/>
    </xf>
    <xf numFmtId="182" fontId="9" fillId="10" borderId="47" xfId="0" applyNumberFormat="1" applyFont="1" applyFill="1" applyBorder="1" applyAlignment="1">
      <alignment horizontal="center" vertical="center"/>
    </xf>
    <xf numFmtId="182" fontId="9" fillId="10" borderId="24" xfId="0" applyNumberFormat="1" applyFont="1" applyFill="1" applyBorder="1" applyAlignment="1">
      <alignment horizontal="center" vertical="center"/>
    </xf>
    <xf numFmtId="182" fontId="9" fillId="11" borderId="26" xfId="0" applyNumberFormat="1" applyFont="1" applyFill="1" applyBorder="1" applyAlignment="1">
      <alignment horizontal="center" vertical="center"/>
    </xf>
    <xf numFmtId="182" fontId="9" fillId="11" borderId="47" xfId="0" applyNumberFormat="1" applyFont="1" applyFill="1" applyBorder="1" applyAlignment="1">
      <alignment horizontal="center" vertical="center"/>
    </xf>
    <xf numFmtId="182" fontId="9" fillId="11" borderId="24" xfId="0" applyNumberFormat="1" applyFont="1" applyFill="1" applyBorder="1" applyAlignment="1">
      <alignment horizontal="center" vertical="center"/>
    </xf>
    <xf numFmtId="182" fontId="9" fillId="12" borderId="26" xfId="0" applyNumberFormat="1" applyFont="1" applyFill="1" applyBorder="1" applyAlignment="1">
      <alignment horizontal="center" vertical="center"/>
    </xf>
    <xf numFmtId="182" fontId="9" fillId="12" borderId="47" xfId="0" applyNumberFormat="1" applyFont="1" applyFill="1" applyBorder="1" applyAlignment="1">
      <alignment horizontal="center" vertical="center"/>
    </xf>
    <xf numFmtId="182" fontId="9" fillId="12" borderId="24" xfId="0" applyNumberFormat="1" applyFont="1" applyFill="1" applyBorder="1" applyAlignment="1">
      <alignment horizontal="center" vertical="center"/>
    </xf>
    <xf numFmtId="182" fontId="9" fillId="9" borderId="26" xfId="0" applyNumberFormat="1" applyFont="1" applyFill="1" applyBorder="1" applyAlignment="1">
      <alignment horizontal="center" vertical="center"/>
    </xf>
    <xf numFmtId="182" fontId="9" fillId="9" borderId="47" xfId="0" applyNumberFormat="1" applyFont="1" applyFill="1" applyBorder="1" applyAlignment="1">
      <alignment horizontal="center" vertical="center"/>
    </xf>
    <xf numFmtId="182" fontId="9" fillId="9" borderId="24" xfId="0" applyNumberFormat="1" applyFont="1" applyFill="1" applyBorder="1" applyAlignment="1">
      <alignment horizontal="center" vertical="center"/>
    </xf>
    <xf numFmtId="43" fontId="9" fillId="9" borderId="26" xfId="0" applyNumberFormat="1" applyFont="1" applyFill="1" applyBorder="1" applyAlignment="1">
      <alignment horizontal="center" vertical="center"/>
    </xf>
    <xf numFmtId="43" fontId="9" fillId="9" borderId="47" xfId="0" applyNumberFormat="1" applyFont="1" applyFill="1" applyBorder="1" applyAlignment="1">
      <alignment horizontal="center" vertical="center"/>
    </xf>
    <xf numFmtId="43" fontId="9" fillId="9" borderId="24" xfId="0" applyNumberFormat="1" applyFont="1" applyFill="1" applyBorder="1" applyAlignment="1">
      <alignment horizontal="center" vertical="center"/>
    </xf>
    <xf numFmtId="41" fontId="0" fillId="0" borderId="33" xfId="0" quotePrefix="1" applyNumberFormat="1" applyFont="1" applyBorder="1" applyAlignment="1">
      <alignment vertical="top" wrapText="1"/>
    </xf>
    <xf numFmtId="41" fontId="0" fillId="0" borderId="38" xfId="0" quotePrefix="1" applyNumberFormat="1" applyFont="1" applyBorder="1" applyAlignment="1">
      <alignment vertical="top" wrapText="1"/>
    </xf>
    <xf numFmtId="41" fontId="0" fillId="0" borderId="25" xfId="0" quotePrefix="1" applyNumberFormat="1" applyFont="1" applyBorder="1" applyAlignment="1">
      <alignment vertical="top" wrapText="1"/>
    </xf>
    <xf numFmtId="41" fontId="12" fillId="0" borderId="36" xfId="0" quotePrefix="1" applyNumberFormat="1" applyFont="1" applyBorder="1" applyAlignment="1">
      <alignment vertical="center" wrapText="1"/>
    </xf>
    <xf numFmtId="41" fontId="12" fillId="0" borderId="40" xfId="0" quotePrefix="1" applyNumberFormat="1" applyFont="1" applyBorder="1" applyAlignment="1">
      <alignment vertical="center" wrapText="1"/>
    </xf>
    <xf numFmtId="41" fontId="12" fillId="0" borderId="42" xfId="0" quotePrefix="1" applyNumberFormat="1" applyFont="1" applyBorder="1" applyAlignment="1">
      <alignment vertical="center" wrapText="1"/>
    </xf>
    <xf numFmtId="0" fontId="6" fillId="0" borderId="6" xfId="0" applyFont="1" applyBorder="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9" fillId="0" borderId="43" xfId="0" quotePrefix="1" applyFont="1" applyBorder="1" applyAlignment="1">
      <alignment vertical="top" wrapText="1"/>
    </xf>
    <xf numFmtId="0" fontId="9" fillId="0" borderId="29" xfId="0" quotePrefix="1" applyFont="1" applyBorder="1" applyAlignment="1">
      <alignment vertical="top" wrapText="1"/>
    </xf>
    <xf numFmtId="0" fontId="9" fillId="0" borderId="19" xfId="0" quotePrefix="1" applyFont="1" applyBorder="1" applyAlignment="1">
      <alignment vertical="top" wrapText="1"/>
    </xf>
    <xf numFmtId="41" fontId="0" fillId="0" borderId="33" xfId="0" quotePrefix="1" applyNumberFormat="1" applyBorder="1" applyAlignment="1">
      <alignment vertical="top" wrapText="1"/>
    </xf>
    <xf numFmtId="41" fontId="37" fillId="0" borderId="33" xfId="0" quotePrefix="1" applyNumberFormat="1" applyFont="1" applyBorder="1" applyAlignment="1">
      <alignment vertical="top" wrapText="1"/>
    </xf>
    <xf numFmtId="41" fontId="37" fillId="0" borderId="38" xfId="0" quotePrefix="1" applyNumberFormat="1" applyFont="1" applyBorder="1" applyAlignment="1">
      <alignment vertical="top" wrapText="1"/>
    </xf>
    <xf numFmtId="41" fontId="37" fillId="0" borderId="25" xfId="0" quotePrefix="1" applyNumberFormat="1" applyFont="1" applyBorder="1" applyAlignment="1">
      <alignment vertical="top" wrapText="1"/>
    </xf>
    <xf numFmtId="41" fontId="37" fillId="0" borderId="33" xfId="0" applyNumberFormat="1" applyFont="1" applyBorder="1" applyAlignment="1">
      <alignment vertical="top" wrapText="1"/>
    </xf>
    <xf numFmtId="41" fontId="38" fillId="0" borderId="36" xfId="0" quotePrefix="1" applyNumberFormat="1" applyFont="1" applyBorder="1" applyAlignment="1">
      <alignment vertical="center" wrapText="1"/>
    </xf>
    <xf numFmtId="41" fontId="38" fillId="0" borderId="40" xfId="0" quotePrefix="1" applyNumberFormat="1" applyFont="1" applyBorder="1" applyAlignment="1">
      <alignment vertical="center" wrapText="1"/>
    </xf>
    <xf numFmtId="41" fontId="38" fillId="0" borderId="42" xfId="0" quotePrefix="1" applyNumberFormat="1" applyFont="1" applyBorder="1" applyAlignment="1">
      <alignment vertical="center" wrapText="1"/>
    </xf>
    <xf numFmtId="179" fontId="39" fillId="3" borderId="29" xfId="2" applyNumberFormat="1" applyFont="1" applyFill="1" applyBorder="1">
      <alignment vertical="center"/>
    </xf>
    <xf numFmtId="179" fontId="39" fillId="0" borderId="29" xfId="2" applyNumberFormat="1" applyFont="1" applyFill="1" applyBorder="1">
      <alignment vertical="center"/>
    </xf>
    <xf numFmtId="179" fontId="40" fillId="0" borderId="29" xfId="2" applyNumberFormat="1" applyFont="1" applyFill="1" applyBorder="1">
      <alignment vertical="center"/>
    </xf>
  </cellXfs>
  <cellStyles count="6">
    <cellStyle name="桁区切り" xfId="1" builtinId="6"/>
    <cellStyle name="桁区切り 2" xfId="3"/>
    <cellStyle name="標準" xfId="0" builtinId="0"/>
    <cellStyle name="標準 2" xfId="4"/>
    <cellStyle name="標準 2 2" xfId="5"/>
    <cellStyle name="標準 2 3" xfId="2"/>
  </cellStyles>
  <dxfs count="53">
    <dxf>
      <fill>
        <patternFill>
          <bgColor theme="5" tint="0.39994506668294322"/>
        </patternFill>
      </fill>
    </dxf>
    <dxf>
      <fill>
        <patternFill>
          <bgColor rgb="FFFFFF00"/>
        </patternFill>
      </fill>
    </dxf>
    <dxf>
      <fill>
        <patternFill>
          <bgColor rgb="FFFFFF00"/>
        </patternFill>
      </fill>
    </dxf>
    <dxf>
      <fill>
        <patternFill>
          <bgColor theme="9" tint="0.39994506668294322"/>
        </patternFill>
      </fill>
    </dxf>
    <dxf>
      <fill>
        <patternFill>
          <bgColor rgb="FFCCFFFF"/>
        </patternFill>
      </fill>
    </dxf>
    <dxf>
      <fill>
        <patternFill>
          <bgColor rgb="FFFFFF99"/>
        </patternFill>
      </fill>
    </dxf>
    <dxf>
      <fill>
        <patternFill>
          <bgColor theme="5" tint="0.39994506668294322"/>
        </patternFill>
      </fill>
    </dxf>
    <dxf>
      <fill>
        <patternFill>
          <bgColor rgb="FFFFFF00"/>
        </patternFill>
      </fill>
    </dxf>
    <dxf>
      <fill>
        <patternFill>
          <bgColor rgb="FFFFFF00"/>
        </patternFill>
      </fill>
    </dxf>
    <dxf>
      <fill>
        <patternFill>
          <bgColor theme="9" tint="0.39994506668294322"/>
        </patternFill>
      </fill>
    </dxf>
    <dxf>
      <fill>
        <patternFill>
          <bgColor rgb="FFCCFFFF"/>
        </patternFill>
      </fill>
    </dxf>
    <dxf>
      <fill>
        <patternFill>
          <bgColor rgb="FFFFFF99"/>
        </patternFill>
      </fill>
    </dxf>
    <dxf>
      <fill>
        <patternFill>
          <bgColor theme="5" tint="0.39994506668294322"/>
        </patternFill>
      </fill>
    </dxf>
    <dxf>
      <fill>
        <patternFill>
          <bgColor rgb="FFFFFF00"/>
        </patternFill>
      </fill>
    </dxf>
    <dxf>
      <fill>
        <patternFill>
          <bgColor rgb="FFFFFF00"/>
        </patternFill>
      </fill>
    </dxf>
    <dxf>
      <fill>
        <patternFill>
          <bgColor theme="9" tint="0.39994506668294322"/>
        </patternFill>
      </fill>
    </dxf>
    <dxf>
      <fill>
        <patternFill>
          <bgColor rgb="FFCCFFFF"/>
        </patternFill>
      </fill>
    </dxf>
    <dxf>
      <fill>
        <patternFill>
          <bgColor rgb="FFFFFF99"/>
        </patternFill>
      </fill>
    </dxf>
    <dxf>
      <fill>
        <patternFill>
          <bgColor rgb="FFFFFF00"/>
        </patternFill>
      </fill>
    </dxf>
    <dxf>
      <fill>
        <patternFill>
          <bgColor theme="5" tint="0.39994506668294322"/>
        </patternFill>
      </fill>
    </dxf>
    <dxf>
      <fill>
        <patternFill>
          <bgColor rgb="FFFFFF00"/>
        </patternFill>
      </fill>
    </dxf>
    <dxf>
      <fill>
        <patternFill>
          <bgColor rgb="FFFFFF00"/>
        </patternFill>
      </fill>
    </dxf>
    <dxf>
      <fill>
        <patternFill>
          <bgColor theme="9" tint="0.39994506668294322"/>
        </patternFill>
      </fill>
    </dxf>
    <dxf>
      <fill>
        <patternFill>
          <bgColor rgb="FFCCFFFF"/>
        </patternFill>
      </fill>
    </dxf>
    <dxf>
      <fill>
        <patternFill>
          <bgColor rgb="FFFFFF99"/>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FF00"/>
        </patternFill>
      </fill>
    </dxf>
    <dxf>
      <fill>
        <patternFill>
          <bgColor rgb="FFFFFF00"/>
        </patternFill>
      </fill>
    </dxf>
    <dxf>
      <fill>
        <patternFill>
          <bgColor theme="9" tint="0.39994506668294322"/>
        </patternFill>
      </fill>
    </dxf>
    <dxf>
      <fill>
        <patternFill>
          <bgColor rgb="FFCCFFFF"/>
        </patternFill>
      </fill>
    </dxf>
    <dxf>
      <fill>
        <patternFill>
          <bgColor rgb="FFCCFFFF"/>
        </patternFill>
      </fill>
    </dxf>
    <dxf>
      <fill>
        <patternFill>
          <bgColor rgb="FFCCFFFF"/>
        </patternFill>
      </fill>
    </dxf>
    <dxf>
      <fill>
        <patternFill>
          <bgColor rgb="FFCCFFFF"/>
        </patternFill>
      </fill>
    </dxf>
    <dxf>
      <fill>
        <patternFill>
          <bgColor rgb="FFFFFF99"/>
        </patternFill>
      </fill>
    </dxf>
    <dxf>
      <fill>
        <patternFill>
          <bgColor rgb="FFFFFF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s>
  <tableStyles count="0" defaultTableStyle="TableStyleMedium9"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Ovs-www\KZ-Guest\02.%20&#21508;&#24180;&#24230;&#36039;&#26009;\2016&#24180;6&#26376;&#26399;\&#22770;&#25499;&#20661;&#27177;\&#26410;&#22238;&#21454;&#12522;&#12473;&#12488;_201509_201510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ﾌﾟﾛｼﾞｪｸﾄｺｰﾄﾞ"/>
      <sheetName val="部コード"/>
      <sheetName val="売掛対象月（参照）"/>
      <sheetName val="一覧表"/>
      <sheetName val="ピポット①"/>
      <sheetName val="ピポット②"/>
      <sheetName val="ピポット③"/>
      <sheetName val="ピポット④"/>
      <sheetName val="ピポット⑤"/>
      <sheetName val="フロントデータ"/>
      <sheetName val="外部受注"/>
      <sheetName val="当初計上日(参照）"/>
      <sheetName val="月末残高"/>
      <sheetName val="作成手順"/>
      <sheetName val="提出用"/>
      <sheetName val="大口順位"/>
      <sheetName val="一年滞留順位"/>
    </sheetNames>
    <sheetDataSet>
      <sheetData sheetId="0">
        <row r="2">
          <cell r="A2" t="str">
            <v>ソートキー</v>
          </cell>
          <cell r="B2" t="str">
            <v>プロジェクトコード</v>
          </cell>
          <cell r="C2" t="str">
            <v>プロジェクト名</v>
          </cell>
          <cell r="D2" t="str">
            <v>主管部</v>
          </cell>
          <cell r="E2" t="str">
            <v>事業部</v>
          </cell>
          <cell r="F2" t="str">
            <v>資金源</v>
          </cell>
          <cell r="G2" t="str">
            <v>国ｺｰﾄﾞ</v>
          </cell>
        </row>
        <row r="3">
          <cell r="A3" t="str">
            <v>JA07X1014P</v>
          </cell>
          <cell r="B3" t="str">
            <v>JA07X1014P</v>
          </cell>
          <cell r="C3" t="str">
            <v>ベトナム国バサック河航路付替事業詳細設計</v>
          </cell>
          <cell r="D3" t="str">
            <v>KX</v>
          </cell>
          <cell r="E3" t="str">
            <v>J2</v>
          </cell>
          <cell r="F3" t="str">
            <v xml:space="preserve"> ベトナム政府</v>
          </cell>
          <cell r="G3" t="str">
            <v>VN</v>
          </cell>
        </row>
        <row r="4">
          <cell r="A4" t="str">
            <v>JA07T1008P</v>
          </cell>
          <cell r="B4" t="str">
            <v>JA07T1008P</v>
          </cell>
          <cell r="C4" t="str">
            <v>タイ国バンコク大量輸送システム・３路線フ</v>
          </cell>
          <cell r="D4" t="str">
            <v>KT</v>
          </cell>
          <cell r="E4" t="str">
            <v>J3</v>
          </cell>
          <cell r="F4" t="str">
            <v>タイ政府</v>
          </cell>
          <cell r="G4" t="str">
            <v>TH</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1"/>
  </sheetPr>
  <dimension ref="A1:CG354"/>
  <sheetViews>
    <sheetView showGridLines="0" view="pageBreakPreview" topLeftCell="F1" zoomScale="85" zoomScaleNormal="85" zoomScaleSheetLayoutView="85" workbookViewId="0">
      <pane xSplit="11205" ySplit="2265" topLeftCell="CA335" activePane="bottomLeft"/>
      <selection activeCell="N9" sqref="N9"/>
      <selection pane="topRight" activeCell="CC1" sqref="CC1:CD1048576"/>
      <selection pane="bottomLeft" activeCell="J352" sqref="J352"/>
      <selection pane="bottomRight" activeCell="CA352" sqref="CA352"/>
    </sheetView>
  </sheetViews>
  <sheetFormatPr defaultRowHeight="13.5" outlineLevelCol="1" x14ac:dyDescent="0.15"/>
  <cols>
    <col min="1" max="1" width="5.5" style="165" customWidth="1"/>
    <col min="2" max="4" width="5.125" style="165" customWidth="1"/>
    <col min="5" max="5" width="25.375" style="226" customWidth="1"/>
    <col min="6" max="7" width="7.125" style="157" customWidth="1"/>
    <col min="8" max="8" width="12.625" style="157" customWidth="1"/>
    <col min="9" max="9" width="38.125" style="227" customWidth="1"/>
    <col min="10" max="11" width="20.625" style="165" customWidth="1"/>
    <col min="12" max="12" width="7.125" style="157" customWidth="1"/>
    <col min="13" max="13" width="7.125" style="158" customWidth="1"/>
    <col min="14" max="15" width="7.625" style="158" customWidth="1"/>
    <col min="16" max="16" width="7.125" style="158" customWidth="1"/>
    <col min="17" max="18" width="7.625" style="158" customWidth="1"/>
    <col min="19" max="19" width="7.125" style="158" customWidth="1"/>
    <col min="20" max="21" width="7.625" style="158" customWidth="1"/>
    <col min="22" max="22" width="7.125" style="158" customWidth="1"/>
    <col min="23" max="24" width="7.625" style="158" customWidth="1"/>
    <col min="25" max="25" width="7.125" style="158" customWidth="1"/>
    <col min="26" max="27" width="7.625" style="158" customWidth="1"/>
    <col min="28" max="28" width="7.125" style="158" customWidth="1"/>
    <col min="29" max="30" width="7.625" style="158" customWidth="1"/>
    <col min="31" max="31" width="7.125" style="158" customWidth="1"/>
    <col min="32" max="33" width="7.625" style="158" customWidth="1"/>
    <col min="34" max="34" width="7.125" style="158" customWidth="1"/>
    <col min="35" max="36" width="7.625" style="158" customWidth="1"/>
    <col min="37" max="37" width="7.125" style="158" customWidth="1"/>
    <col min="38" max="38" width="7.625" style="158" customWidth="1"/>
    <col min="39" max="40" width="7.125" style="158" customWidth="1"/>
    <col min="41" max="42" width="7.625" style="158" customWidth="1"/>
    <col min="43" max="43" width="7.125" style="158" customWidth="1"/>
    <col min="44" max="44" width="7.625" style="158" customWidth="1"/>
    <col min="45" max="46" width="7.125" style="158" customWidth="1"/>
    <col min="47" max="48" width="7.625" style="158" customWidth="1"/>
    <col min="49" max="49" width="7.125" style="158" customWidth="1"/>
    <col min="50" max="50" width="7.625" style="158" customWidth="1"/>
    <col min="51" max="52" width="7.125" style="158" customWidth="1"/>
    <col min="53" max="54" width="7.625" style="158" customWidth="1"/>
    <col min="55" max="55" width="7.125" style="158" customWidth="1"/>
    <col min="56" max="56" width="7.625" style="158" customWidth="1"/>
    <col min="57" max="57" width="8.125" style="158" customWidth="1"/>
    <col min="58" max="58" width="7.125" style="158" customWidth="1" outlineLevel="1"/>
    <col min="59" max="59" width="7.625" style="158" customWidth="1" outlineLevel="1"/>
    <col min="60" max="61" width="7.125" style="158" customWidth="1" outlineLevel="1"/>
    <col min="62" max="63" width="7.625" style="158" customWidth="1" outlineLevel="1"/>
    <col min="64" max="64" width="7.125" style="158" customWidth="1" outlineLevel="1"/>
    <col min="65" max="65" width="7.625" style="158" customWidth="1" outlineLevel="1"/>
    <col min="66" max="66" width="7.125" style="158" customWidth="1" outlineLevel="1"/>
    <col min="67" max="67" width="7.125" style="158" customWidth="1"/>
    <col min="68" max="69" width="7.625" style="158" customWidth="1"/>
    <col min="70" max="70" width="7.125" style="158" customWidth="1"/>
    <col min="71" max="71" width="7.625" style="158" customWidth="1"/>
    <col min="72" max="72" width="8.125" style="158" customWidth="1"/>
    <col min="73" max="73" width="7.125" style="158" customWidth="1"/>
    <col min="74" max="74" width="8.625" style="158" customWidth="1"/>
    <col min="75" max="75" width="8.125" style="158" customWidth="1"/>
    <col min="76" max="76" width="7.125" style="158" customWidth="1"/>
    <col min="77" max="77" width="8.625" style="158" customWidth="1"/>
    <col min="78" max="78" width="8.125" style="158" customWidth="1"/>
    <col min="79" max="79" width="14.875" style="228" customWidth="1"/>
    <col min="80" max="80" width="8.125" style="162" bestFit="1" customWidth="1"/>
    <col min="81" max="82" width="0" style="165" hidden="1" customWidth="1"/>
    <col min="83" max="84" width="9" style="164"/>
    <col min="85" max="85" width="21.75" style="164" bestFit="1" customWidth="1"/>
    <col min="86" max="16384" width="9" style="165"/>
  </cols>
  <sheetData>
    <row r="1" spans="1:85" ht="24.75" customHeight="1" x14ac:dyDescent="0.15">
      <c r="A1" s="154"/>
      <c r="B1" s="154"/>
      <c r="C1" s="154"/>
      <c r="D1" s="154"/>
      <c r="E1" s="155"/>
      <c r="F1" s="310">
        <v>42582</v>
      </c>
      <c r="G1" s="310"/>
      <c r="H1" s="310"/>
      <c r="I1" s="310"/>
      <c r="J1" s="156"/>
      <c r="K1" s="156"/>
      <c r="O1" s="159">
        <v>1</v>
      </c>
      <c r="R1" s="159">
        <f>O1+1</f>
        <v>2</v>
      </c>
      <c r="U1" s="159">
        <f t="shared" ref="U1" si="0">R1+1</f>
        <v>3</v>
      </c>
      <c r="X1" s="159">
        <f t="shared" ref="X1" si="1">U1+1</f>
        <v>4</v>
      </c>
      <c r="AA1" s="159">
        <f t="shared" ref="AA1" si="2">X1+1</f>
        <v>5</v>
      </c>
      <c r="AD1" s="159">
        <f t="shared" ref="AD1" si="3">AA1+1</f>
        <v>6</v>
      </c>
      <c r="AG1" s="159">
        <f t="shared" ref="AG1" si="4">AD1+1</f>
        <v>7</v>
      </c>
      <c r="AJ1" s="159">
        <f t="shared" ref="AJ1" si="5">AG1+1</f>
        <v>8</v>
      </c>
      <c r="AM1" s="159">
        <f t="shared" ref="AM1" si="6">AJ1+1</f>
        <v>9</v>
      </c>
      <c r="AP1" s="159">
        <f t="shared" ref="AP1" si="7">AM1+1</f>
        <v>10</v>
      </c>
      <c r="AS1" s="159">
        <f t="shared" ref="AS1" si="8">AP1+1</f>
        <v>11</v>
      </c>
      <c r="AV1" s="159">
        <f t="shared" ref="AV1" si="9">AS1+1</f>
        <v>12</v>
      </c>
      <c r="AY1" s="159">
        <f t="shared" ref="AY1" si="10">AV1+1</f>
        <v>13</v>
      </c>
      <c r="BB1" s="159">
        <f t="shared" ref="BB1" si="11">AY1+1</f>
        <v>14</v>
      </c>
      <c r="BE1" s="159">
        <f t="shared" ref="BE1" si="12">BB1+1</f>
        <v>15</v>
      </c>
      <c r="BH1" s="159">
        <f t="shared" ref="BH1" si="13">BE1+1</f>
        <v>16</v>
      </c>
      <c r="BK1" s="159">
        <f t="shared" ref="BK1" si="14">BH1+1</f>
        <v>17</v>
      </c>
      <c r="BN1" s="159">
        <f t="shared" ref="BN1" si="15">BK1+1</f>
        <v>18</v>
      </c>
      <c r="BQ1" s="159">
        <f t="shared" ref="BQ1" si="16">BN1+1</f>
        <v>19</v>
      </c>
      <c r="BT1" s="159">
        <f t="shared" ref="BT1" si="17">BQ1+1</f>
        <v>20</v>
      </c>
      <c r="BW1" s="159">
        <f t="shared" ref="BW1" si="18">BT1+1</f>
        <v>21</v>
      </c>
      <c r="BZ1" s="160" t="s">
        <v>107</v>
      </c>
      <c r="CA1" s="161"/>
      <c r="CC1" s="154"/>
      <c r="CD1" s="154"/>
      <c r="CE1" s="163"/>
    </row>
    <row r="2" spans="1:85" s="172" customFormat="1" ht="19.5" customHeight="1" x14ac:dyDescent="0.15">
      <c r="A2" s="154"/>
      <c r="B2" s="154"/>
      <c r="C2" s="154"/>
      <c r="D2" s="154"/>
      <c r="E2" s="166"/>
      <c r="F2" s="167"/>
      <c r="G2" s="168"/>
      <c r="H2" s="168"/>
      <c r="I2" s="168"/>
      <c r="J2" s="168"/>
      <c r="K2" s="168"/>
      <c r="L2" s="169"/>
      <c r="M2" s="307" t="s">
        <v>108</v>
      </c>
      <c r="N2" s="308"/>
      <c r="O2" s="309"/>
      <c r="P2" s="307" t="s">
        <v>109</v>
      </c>
      <c r="Q2" s="308"/>
      <c r="R2" s="309"/>
      <c r="S2" s="307" t="s">
        <v>110</v>
      </c>
      <c r="T2" s="308"/>
      <c r="U2" s="309"/>
      <c r="V2" s="307" t="s">
        <v>111</v>
      </c>
      <c r="W2" s="308"/>
      <c r="X2" s="309"/>
      <c r="Y2" s="307" t="s">
        <v>112</v>
      </c>
      <c r="Z2" s="308"/>
      <c r="AA2" s="309"/>
      <c r="AB2" s="307" t="s">
        <v>113</v>
      </c>
      <c r="AC2" s="308"/>
      <c r="AD2" s="309"/>
      <c r="AE2" s="307" t="s">
        <v>114</v>
      </c>
      <c r="AF2" s="308"/>
      <c r="AG2" s="309"/>
      <c r="AH2" s="311" t="s">
        <v>115</v>
      </c>
      <c r="AI2" s="312"/>
      <c r="AJ2" s="313"/>
      <c r="AK2" s="307" t="s">
        <v>116</v>
      </c>
      <c r="AL2" s="308"/>
      <c r="AM2" s="309"/>
      <c r="AN2" s="314" t="s">
        <v>117</v>
      </c>
      <c r="AO2" s="315"/>
      <c r="AP2" s="316"/>
      <c r="AQ2" s="307" t="s">
        <v>118</v>
      </c>
      <c r="AR2" s="308"/>
      <c r="AS2" s="309"/>
      <c r="AT2" s="311" t="s">
        <v>119</v>
      </c>
      <c r="AU2" s="312"/>
      <c r="AV2" s="313"/>
      <c r="AW2" s="307" t="s">
        <v>120</v>
      </c>
      <c r="AX2" s="308"/>
      <c r="AY2" s="309"/>
      <c r="AZ2" s="307" t="s">
        <v>121</v>
      </c>
      <c r="BA2" s="308"/>
      <c r="BB2" s="309"/>
      <c r="BC2" s="317" t="s">
        <v>122</v>
      </c>
      <c r="BD2" s="318"/>
      <c r="BE2" s="319"/>
      <c r="BF2" s="307" t="s">
        <v>123</v>
      </c>
      <c r="BG2" s="308"/>
      <c r="BH2" s="309"/>
      <c r="BI2" s="311" t="s">
        <v>124</v>
      </c>
      <c r="BJ2" s="312"/>
      <c r="BK2" s="313"/>
      <c r="BL2" s="307" t="s">
        <v>125</v>
      </c>
      <c r="BM2" s="323"/>
      <c r="BN2" s="324"/>
      <c r="BO2" s="307" t="s">
        <v>126</v>
      </c>
      <c r="BP2" s="308"/>
      <c r="BQ2" s="309"/>
      <c r="BR2" s="311" t="s">
        <v>127</v>
      </c>
      <c r="BS2" s="312"/>
      <c r="BT2" s="313"/>
      <c r="BU2" s="325" t="s">
        <v>126</v>
      </c>
      <c r="BV2" s="326"/>
      <c r="BW2" s="327"/>
      <c r="BX2" s="328" t="s">
        <v>128</v>
      </c>
      <c r="BY2" s="329"/>
      <c r="BZ2" s="330"/>
      <c r="CA2" s="170"/>
      <c r="CB2" s="170"/>
      <c r="CC2" s="154"/>
      <c r="CD2" s="154"/>
      <c r="CE2" s="171"/>
      <c r="CF2" s="171"/>
      <c r="CG2" s="171"/>
    </row>
    <row r="3" spans="1:85" s="172" customFormat="1" ht="19.5" customHeight="1" x14ac:dyDescent="0.15">
      <c r="A3" s="154"/>
      <c r="B3" s="154"/>
      <c r="C3" s="154"/>
      <c r="D3" s="154"/>
      <c r="E3" s="166"/>
      <c r="F3" s="173"/>
      <c r="G3" s="174"/>
      <c r="H3" s="175" t="s">
        <v>129</v>
      </c>
      <c r="I3" s="174"/>
      <c r="J3" s="174"/>
      <c r="K3" s="174"/>
      <c r="L3" s="176"/>
      <c r="M3" s="320" t="s">
        <v>130</v>
      </c>
      <c r="N3" s="321"/>
      <c r="O3" s="322"/>
      <c r="P3" s="320" t="s">
        <v>130</v>
      </c>
      <c r="Q3" s="321"/>
      <c r="R3" s="322"/>
      <c r="S3" s="320" t="s">
        <v>130</v>
      </c>
      <c r="T3" s="321"/>
      <c r="U3" s="322"/>
      <c r="V3" s="320" t="s">
        <v>130</v>
      </c>
      <c r="W3" s="321"/>
      <c r="X3" s="322"/>
      <c r="Y3" s="320" t="s">
        <v>130</v>
      </c>
      <c r="Z3" s="321"/>
      <c r="AA3" s="322"/>
      <c r="AB3" s="320" t="s">
        <v>130</v>
      </c>
      <c r="AC3" s="321"/>
      <c r="AD3" s="322"/>
      <c r="AE3" s="320" t="s">
        <v>130</v>
      </c>
      <c r="AF3" s="321"/>
      <c r="AG3" s="322"/>
      <c r="AH3" s="331" t="s">
        <v>130</v>
      </c>
      <c r="AI3" s="332"/>
      <c r="AJ3" s="333"/>
      <c r="AK3" s="320" t="s">
        <v>130</v>
      </c>
      <c r="AL3" s="321"/>
      <c r="AM3" s="322"/>
      <c r="AN3" s="334" t="s">
        <v>131</v>
      </c>
      <c r="AO3" s="335"/>
      <c r="AP3" s="336"/>
      <c r="AQ3" s="320" t="s">
        <v>130</v>
      </c>
      <c r="AR3" s="321"/>
      <c r="AS3" s="322"/>
      <c r="AT3" s="331" t="s">
        <v>130</v>
      </c>
      <c r="AU3" s="332"/>
      <c r="AV3" s="333"/>
      <c r="AW3" s="320" t="s">
        <v>130</v>
      </c>
      <c r="AX3" s="321"/>
      <c r="AY3" s="322"/>
      <c r="AZ3" s="320" t="s">
        <v>130</v>
      </c>
      <c r="BA3" s="321"/>
      <c r="BB3" s="322"/>
      <c r="BC3" s="337" t="s">
        <v>132</v>
      </c>
      <c r="BD3" s="338"/>
      <c r="BE3" s="339"/>
      <c r="BF3" s="320" t="s">
        <v>130</v>
      </c>
      <c r="BG3" s="321"/>
      <c r="BH3" s="322"/>
      <c r="BI3" s="331" t="s">
        <v>130</v>
      </c>
      <c r="BJ3" s="332"/>
      <c r="BK3" s="333"/>
      <c r="BL3" s="320" t="s">
        <v>130</v>
      </c>
      <c r="BM3" s="321"/>
      <c r="BN3" s="322"/>
      <c r="BO3" s="320" t="s">
        <v>130</v>
      </c>
      <c r="BP3" s="321"/>
      <c r="BQ3" s="322"/>
      <c r="BR3" s="331" t="s">
        <v>133</v>
      </c>
      <c r="BS3" s="332"/>
      <c r="BT3" s="333"/>
      <c r="BU3" s="340" t="s">
        <v>134</v>
      </c>
      <c r="BV3" s="341"/>
      <c r="BW3" s="342"/>
      <c r="BX3" s="343" t="s">
        <v>135</v>
      </c>
      <c r="BY3" s="344"/>
      <c r="BZ3" s="345"/>
      <c r="CA3" s="177" t="s">
        <v>130</v>
      </c>
      <c r="CB3" s="177"/>
      <c r="CC3" s="154"/>
      <c r="CD3" s="154"/>
      <c r="CE3" s="171"/>
      <c r="CF3" s="171"/>
      <c r="CG3" s="171"/>
    </row>
    <row r="4" spans="1:85" s="172" customFormat="1" ht="27.75" customHeight="1" x14ac:dyDescent="0.15">
      <c r="A4" s="178" t="s">
        <v>136</v>
      </c>
      <c r="B4" s="178" t="s">
        <v>137</v>
      </c>
      <c r="C4" s="178" t="s">
        <v>138</v>
      </c>
      <c r="D4" s="178" t="s">
        <v>139</v>
      </c>
      <c r="E4" s="166" t="s">
        <v>140</v>
      </c>
      <c r="F4" s="179" t="s">
        <v>141</v>
      </c>
      <c r="G4" s="180" t="s">
        <v>142</v>
      </c>
      <c r="H4" s="180" t="s">
        <v>143</v>
      </c>
      <c r="I4" s="180" t="s">
        <v>144</v>
      </c>
      <c r="J4" s="180" t="s">
        <v>145</v>
      </c>
      <c r="K4" s="180" t="s">
        <v>11</v>
      </c>
      <c r="L4" s="181" t="s">
        <v>146</v>
      </c>
      <c r="M4" s="182" t="s">
        <v>147</v>
      </c>
      <c r="N4" s="183" t="s">
        <v>148</v>
      </c>
      <c r="O4" s="184" t="s">
        <v>149</v>
      </c>
      <c r="P4" s="182" t="s">
        <v>147</v>
      </c>
      <c r="Q4" s="183" t="s">
        <v>148</v>
      </c>
      <c r="R4" s="184" t="s">
        <v>149</v>
      </c>
      <c r="S4" s="182" t="s">
        <v>147</v>
      </c>
      <c r="T4" s="183" t="s">
        <v>148</v>
      </c>
      <c r="U4" s="184" t="s">
        <v>149</v>
      </c>
      <c r="V4" s="182" t="s">
        <v>147</v>
      </c>
      <c r="W4" s="183" t="s">
        <v>148</v>
      </c>
      <c r="X4" s="184" t="s">
        <v>149</v>
      </c>
      <c r="Y4" s="182" t="s">
        <v>147</v>
      </c>
      <c r="Z4" s="183" t="s">
        <v>148</v>
      </c>
      <c r="AA4" s="184" t="s">
        <v>149</v>
      </c>
      <c r="AB4" s="185" t="s">
        <v>147</v>
      </c>
      <c r="AC4" s="183" t="s">
        <v>148</v>
      </c>
      <c r="AD4" s="184" t="s">
        <v>149</v>
      </c>
      <c r="AE4" s="185" t="s">
        <v>147</v>
      </c>
      <c r="AF4" s="183" t="s">
        <v>148</v>
      </c>
      <c r="AG4" s="184" t="s">
        <v>149</v>
      </c>
      <c r="AH4" s="186" t="s">
        <v>147</v>
      </c>
      <c r="AI4" s="187" t="s">
        <v>148</v>
      </c>
      <c r="AJ4" s="188" t="s">
        <v>149</v>
      </c>
      <c r="AK4" s="182" t="s">
        <v>147</v>
      </c>
      <c r="AL4" s="183" t="s">
        <v>148</v>
      </c>
      <c r="AM4" s="184" t="s">
        <v>149</v>
      </c>
      <c r="AN4" s="189" t="s">
        <v>147</v>
      </c>
      <c r="AO4" s="190" t="s">
        <v>148</v>
      </c>
      <c r="AP4" s="191" t="s">
        <v>149</v>
      </c>
      <c r="AQ4" s="182" t="s">
        <v>147</v>
      </c>
      <c r="AR4" s="183" t="s">
        <v>148</v>
      </c>
      <c r="AS4" s="184" t="s">
        <v>149</v>
      </c>
      <c r="AT4" s="186" t="s">
        <v>147</v>
      </c>
      <c r="AU4" s="187" t="s">
        <v>148</v>
      </c>
      <c r="AV4" s="188" t="s">
        <v>149</v>
      </c>
      <c r="AW4" s="182" t="s">
        <v>147</v>
      </c>
      <c r="AX4" s="183" t="s">
        <v>148</v>
      </c>
      <c r="AY4" s="184" t="s">
        <v>149</v>
      </c>
      <c r="AZ4" s="182" t="s">
        <v>147</v>
      </c>
      <c r="BA4" s="183" t="s">
        <v>148</v>
      </c>
      <c r="BB4" s="184" t="s">
        <v>149</v>
      </c>
      <c r="BC4" s="192" t="s">
        <v>147</v>
      </c>
      <c r="BD4" s="193" t="s">
        <v>148</v>
      </c>
      <c r="BE4" s="194" t="s">
        <v>149</v>
      </c>
      <c r="BF4" s="182" t="s">
        <v>147</v>
      </c>
      <c r="BG4" s="183" t="s">
        <v>148</v>
      </c>
      <c r="BH4" s="184" t="s">
        <v>149</v>
      </c>
      <c r="BI4" s="186" t="s">
        <v>147</v>
      </c>
      <c r="BJ4" s="187" t="s">
        <v>148</v>
      </c>
      <c r="BK4" s="188" t="s">
        <v>149</v>
      </c>
      <c r="BL4" s="182" t="s">
        <v>147</v>
      </c>
      <c r="BM4" s="183" t="s">
        <v>148</v>
      </c>
      <c r="BN4" s="184" t="s">
        <v>149</v>
      </c>
      <c r="BO4" s="182" t="s">
        <v>147</v>
      </c>
      <c r="BP4" s="183" t="s">
        <v>148</v>
      </c>
      <c r="BQ4" s="184" t="s">
        <v>149</v>
      </c>
      <c r="BR4" s="186" t="s">
        <v>147</v>
      </c>
      <c r="BS4" s="187" t="s">
        <v>148</v>
      </c>
      <c r="BT4" s="195" t="s">
        <v>149</v>
      </c>
      <c r="BU4" s="182" t="s">
        <v>147</v>
      </c>
      <c r="BV4" s="183" t="s">
        <v>148</v>
      </c>
      <c r="BW4" s="184" t="s">
        <v>149</v>
      </c>
      <c r="BX4" s="182" t="s">
        <v>147</v>
      </c>
      <c r="BY4" s="183" t="s">
        <v>148</v>
      </c>
      <c r="BZ4" s="184" t="s">
        <v>149</v>
      </c>
      <c r="CA4" s="196" t="s">
        <v>150</v>
      </c>
      <c r="CB4" s="197" t="s">
        <v>151</v>
      </c>
      <c r="CC4" s="198"/>
      <c r="CD4" s="198"/>
      <c r="CE4" s="171" t="s">
        <v>141</v>
      </c>
      <c r="CF4" s="171" t="s">
        <v>142</v>
      </c>
      <c r="CG4" s="171" t="s">
        <v>11</v>
      </c>
    </row>
    <row r="5" spans="1:85" ht="19.5" customHeight="1" x14ac:dyDescent="0.15">
      <c r="A5" s="154" t="str">
        <f t="shared" ref="A5:B68" si="19">F5</f>
        <v>J1</v>
      </c>
      <c r="B5" s="154" t="str">
        <f t="shared" si="19"/>
        <v>KE</v>
      </c>
      <c r="C5" s="154" t="str">
        <f t="shared" ref="C5:C68" si="20">K5</f>
        <v xml:space="preserve"> (独)国際協力機構　円借款</v>
      </c>
      <c r="D5" s="154" t="str">
        <f t="shared" ref="D5:D68" si="21">CA5</f>
        <v>201604-201604</v>
      </c>
      <c r="E5" s="166" t="s">
        <v>152</v>
      </c>
      <c r="F5" s="199" t="s">
        <v>791</v>
      </c>
      <c r="G5" s="200" t="s">
        <v>96</v>
      </c>
      <c r="H5" s="200" t="str">
        <f t="shared" ref="H5:H68" si="22">IF($E5="","",LEFT(E5,10))</f>
        <v>JA11E1008P</v>
      </c>
      <c r="I5" s="201" t="s">
        <v>792</v>
      </c>
      <c r="J5" s="202" t="s">
        <v>617</v>
      </c>
      <c r="K5" s="202" t="s">
        <v>496</v>
      </c>
      <c r="L5" s="203" t="s">
        <v>793</v>
      </c>
      <c r="M5" s="204">
        <v>0</v>
      </c>
      <c r="N5" s="205">
        <v>0</v>
      </c>
      <c r="O5" s="206">
        <v>0</v>
      </c>
      <c r="P5" s="204">
        <v>0</v>
      </c>
      <c r="Q5" s="205">
        <v>0</v>
      </c>
      <c r="R5" s="206">
        <v>0</v>
      </c>
      <c r="S5" s="204">
        <v>0</v>
      </c>
      <c r="T5" s="205">
        <v>0</v>
      </c>
      <c r="U5" s="206">
        <v>0</v>
      </c>
      <c r="V5" s="204">
        <v>0</v>
      </c>
      <c r="W5" s="205">
        <v>0</v>
      </c>
      <c r="X5" s="206">
        <v>0</v>
      </c>
      <c r="Y5" s="204">
        <v>0</v>
      </c>
      <c r="Z5" s="205">
        <v>0</v>
      </c>
      <c r="AA5" s="206">
        <v>0</v>
      </c>
      <c r="AB5" s="204">
        <v>0</v>
      </c>
      <c r="AC5" s="205">
        <v>0</v>
      </c>
      <c r="AD5" s="206">
        <v>0</v>
      </c>
      <c r="AE5" s="204">
        <v>0</v>
      </c>
      <c r="AF5" s="205">
        <v>0</v>
      </c>
      <c r="AG5" s="206">
        <v>0</v>
      </c>
      <c r="AH5" s="207">
        <f>+M5+P5+S5+V5+Y5+AB5+AE5</f>
        <v>0</v>
      </c>
      <c r="AI5" s="208">
        <f t="shared" ref="AI5:AJ20" si="23">+N5+Q5+T5+W5+Z5+AC5+AF5</f>
        <v>0</v>
      </c>
      <c r="AJ5" s="209">
        <f t="shared" si="23"/>
        <v>0</v>
      </c>
      <c r="AK5" s="204">
        <v>0</v>
      </c>
      <c r="AL5" s="205">
        <v>0</v>
      </c>
      <c r="AM5" s="206">
        <v>0</v>
      </c>
      <c r="AN5" s="210">
        <f>AH5+AK5</f>
        <v>0</v>
      </c>
      <c r="AO5" s="211">
        <f>AI5+AL5</f>
        <v>0</v>
      </c>
      <c r="AP5" s="212">
        <f>AJ5+AM5</f>
        <v>0</v>
      </c>
      <c r="AQ5" s="204">
        <v>0</v>
      </c>
      <c r="AR5" s="205">
        <v>0</v>
      </c>
      <c r="AS5" s="206">
        <v>0</v>
      </c>
      <c r="AT5" s="207">
        <f t="shared" ref="AT5:AV20" si="24">AN5+AQ5</f>
        <v>0</v>
      </c>
      <c r="AU5" s="208">
        <f t="shared" si="24"/>
        <v>0</v>
      </c>
      <c r="AV5" s="209">
        <f t="shared" si="24"/>
        <v>0</v>
      </c>
      <c r="AW5" s="204">
        <f t="shared" ref="AW5:AY68" si="25">AZ5-AQ5</f>
        <v>739570</v>
      </c>
      <c r="AX5" s="213">
        <f t="shared" si="25"/>
        <v>0</v>
      </c>
      <c r="AY5" s="214">
        <f t="shared" si="25"/>
        <v>739570</v>
      </c>
      <c r="AZ5" s="204">
        <v>739570</v>
      </c>
      <c r="BA5" s="205">
        <v>0</v>
      </c>
      <c r="BB5" s="206">
        <v>739570</v>
      </c>
      <c r="BC5" s="215">
        <f>AN5+AZ5</f>
        <v>739570</v>
      </c>
      <c r="BD5" s="216">
        <f t="shared" ref="BD5:BE20" si="26">AO5+BA5</f>
        <v>0</v>
      </c>
      <c r="BE5" s="217">
        <f t="shared" si="26"/>
        <v>739570</v>
      </c>
      <c r="BF5" s="204">
        <v>0</v>
      </c>
      <c r="BG5" s="205">
        <v>0</v>
      </c>
      <c r="BH5" s="206">
        <v>0</v>
      </c>
      <c r="BI5" s="207">
        <f>BC5+BF5</f>
        <v>739570</v>
      </c>
      <c r="BJ5" s="208">
        <f t="shared" ref="BJ5:BK20" si="27">BD5+BG5</f>
        <v>0</v>
      </c>
      <c r="BK5" s="209">
        <f t="shared" si="27"/>
        <v>739570</v>
      </c>
      <c r="BL5" s="204">
        <f t="shared" ref="BL5:BN20" si="28">BO5-BF5</f>
        <v>0</v>
      </c>
      <c r="BM5" s="213">
        <f t="shared" si="28"/>
        <v>0</v>
      </c>
      <c r="BN5" s="214">
        <f t="shared" si="28"/>
        <v>0</v>
      </c>
      <c r="BO5" s="204">
        <v>0</v>
      </c>
      <c r="BP5" s="205">
        <v>0</v>
      </c>
      <c r="BQ5" s="206">
        <v>0</v>
      </c>
      <c r="BR5" s="218">
        <f>BC5+BO5</f>
        <v>739570</v>
      </c>
      <c r="BS5" s="208">
        <f>BD5+BP5</f>
        <v>0</v>
      </c>
      <c r="BT5" s="209">
        <f>BE5+BQ5</f>
        <v>739570</v>
      </c>
      <c r="BU5" s="219">
        <v>-576222</v>
      </c>
      <c r="BV5" s="205">
        <v>0</v>
      </c>
      <c r="BW5" s="206">
        <v>-576222</v>
      </c>
      <c r="BX5" s="204">
        <f t="shared" ref="BX5:BZ20" si="29">BR5+BU5</f>
        <v>163348</v>
      </c>
      <c r="BY5" s="213">
        <f t="shared" si="29"/>
        <v>0</v>
      </c>
      <c r="BZ5" s="214">
        <f t="shared" si="29"/>
        <v>163348</v>
      </c>
      <c r="CA5" s="220" t="s">
        <v>1147</v>
      </c>
      <c r="CB5" s="220" t="s">
        <v>577</v>
      </c>
      <c r="CC5" s="154" t="s">
        <v>1280</v>
      </c>
      <c r="CD5" s="154" t="str">
        <f t="shared" ref="CD5:CD68" si="30">IF($E5="","",IF($BW5&gt;0,IF($CA5="-","BA列に売掛金の対象月を入力して下さい！","OK！"),"OK！"))</f>
        <v>OK！</v>
      </c>
      <c r="CE5" s="164" t="str">
        <f>F5</f>
        <v>J1</v>
      </c>
      <c r="CF5" s="164" t="str">
        <f t="shared" ref="CF5:CF68" si="31">G5</f>
        <v>KE</v>
      </c>
      <c r="CG5" s="164" t="str">
        <f t="shared" ref="CG5:CG68" si="32">VLOOKUP(K5,資金源,2,FALSE)</f>
        <v>JICA円借款</v>
      </c>
    </row>
    <row r="6" spans="1:85" ht="20.100000000000001" customHeight="1" x14ac:dyDescent="0.15">
      <c r="A6" s="154" t="str">
        <f t="shared" si="19"/>
        <v>J1</v>
      </c>
      <c r="B6" s="154" t="str">
        <f t="shared" si="19"/>
        <v>KE</v>
      </c>
      <c r="C6" s="154" t="str">
        <f t="shared" si="20"/>
        <v xml:space="preserve"> (独)国際協力機構　円借款</v>
      </c>
      <c r="D6" s="154" t="str">
        <f t="shared" si="21"/>
        <v>201309-201606</v>
      </c>
      <c r="E6" s="166" t="s">
        <v>153</v>
      </c>
      <c r="F6" s="199" t="s">
        <v>791</v>
      </c>
      <c r="G6" s="200" t="s">
        <v>96</v>
      </c>
      <c r="H6" s="200" t="str">
        <f t="shared" si="22"/>
        <v>JA12E1004P</v>
      </c>
      <c r="I6" s="201" t="s">
        <v>794</v>
      </c>
      <c r="J6" s="202" t="s">
        <v>795</v>
      </c>
      <c r="K6" s="202" t="s">
        <v>496</v>
      </c>
      <c r="L6" s="203" t="s">
        <v>796</v>
      </c>
      <c r="M6" s="204">
        <v>0</v>
      </c>
      <c r="N6" s="205">
        <v>0</v>
      </c>
      <c r="O6" s="206">
        <v>0</v>
      </c>
      <c r="P6" s="204">
        <v>0</v>
      </c>
      <c r="Q6" s="205">
        <v>0</v>
      </c>
      <c r="R6" s="206">
        <v>0</v>
      </c>
      <c r="S6" s="204">
        <v>0</v>
      </c>
      <c r="T6" s="205">
        <v>0</v>
      </c>
      <c r="U6" s="206">
        <v>0</v>
      </c>
      <c r="V6" s="204">
        <v>0</v>
      </c>
      <c r="W6" s="205">
        <v>0</v>
      </c>
      <c r="X6" s="206">
        <v>0</v>
      </c>
      <c r="Y6" s="204">
        <v>0</v>
      </c>
      <c r="Z6" s="205">
        <v>0</v>
      </c>
      <c r="AA6" s="206">
        <v>0</v>
      </c>
      <c r="AB6" s="204">
        <v>0</v>
      </c>
      <c r="AC6" s="205">
        <v>0</v>
      </c>
      <c r="AD6" s="206">
        <v>0</v>
      </c>
      <c r="AE6" s="204">
        <v>0</v>
      </c>
      <c r="AF6" s="205">
        <v>63958</v>
      </c>
      <c r="AG6" s="206">
        <v>104994</v>
      </c>
      <c r="AH6" s="207">
        <f t="shared" ref="AH6:AJ69" si="33">+M6+P6+S6+V6+Y6+AB6+AE6</f>
        <v>0</v>
      </c>
      <c r="AI6" s="208">
        <f t="shared" si="23"/>
        <v>63958</v>
      </c>
      <c r="AJ6" s="209">
        <f t="shared" si="23"/>
        <v>104994</v>
      </c>
      <c r="AK6" s="204">
        <v>0</v>
      </c>
      <c r="AL6" s="205">
        <v>24255</v>
      </c>
      <c r="AM6" s="206">
        <v>46251</v>
      </c>
      <c r="AN6" s="210">
        <f t="shared" ref="AN6:AP69" si="34">AH6+AK6</f>
        <v>0</v>
      </c>
      <c r="AO6" s="211">
        <f t="shared" si="34"/>
        <v>88213</v>
      </c>
      <c r="AP6" s="212">
        <f t="shared" si="34"/>
        <v>151245</v>
      </c>
      <c r="AQ6" s="204">
        <v>0</v>
      </c>
      <c r="AR6" s="205">
        <v>0</v>
      </c>
      <c r="AS6" s="206">
        <v>0</v>
      </c>
      <c r="AT6" s="207">
        <f t="shared" si="24"/>
        <v>0</v>
      </c>
      <c r="AU6" s="208">
        <f t="shared" si="24"/>
        <v>88213</v>
      </c>
      <c r="AV6" s="209">
        <f t="shared" si="24"/>
        <v>151245</v>
      </c>
      <c r="AW6" s="204">
        <f t="shared" si="25"/>
        <v>0</v>
      </c>
      <c r="AX6" s="213">
        <f t="shared" si="25"/>
        <v>334264</v>
      </c>
      <c r="AY6" s="214">
        <f t="shared" si="25"/>
        <v>553023</v>
      </c>
      <c r="AZ6" s="204">
        <v>0</v>
      </c>
      <c r="BA6" s="205">
        <v>334264</v>
      </c>
      <c r="BB6" s="206">
        <v>553023</v>
      </c>
      <c r="BC6" s="215">
        <f t="shared" ref="BC6:BE69" si="35">AN6+AZ6</f>
        <v>0</v>
      </c>
      <c r="BD6" s="216">
        <f t="shared" si="26"/>
        <v>422477</v>
      </c>
      <c r="BE6" s="217">
        <f t="shared" si="26"/>
        <v>704268</v>
      </c>
      <c r="BF6" s="204">
        <v>0</v>
      </c>
      <c r="BG6" s="205">
        <v>0</v>
      </c>
      <c r="BH6" s="206">
        <v>0</v>
      </c>
      <c r="BI6" s="207">
        <f t="shared" ref="BI6:BK69" si="36">BC6+BF6</f>
        <v>0</v>
      </c>
      <c r="BJ6" s="208">
        <f t="shared" si="27"/>
        <v>422477</v>
      </c>
      <c r="BK6" s="209">
        <f t="shared" si="27"/>
        <v>704268</v>
      </c>
      <c r="BL6" s="204">
        <f t="shared" si="28"/>
        <v>0</v>
      </c>
      <c r="BM6" s="213">
        <f t="shared" si="28"/>
        <v>0</v>
      </c>
      <c r="BN6" s="214">
        <f t="shared" si="28"/>
        <v>0</v>
      </c>
      <c r="BO6" s="204">
        <v>0</v>
      </c>
      <c r="BP6" s="205">
        <v>0</v>
      </c>
      <c r="BQ6" s="206">
        <v>0</v>
      </c>
      <c r="BR6" s="218">
        <f t="shared" ref="BR6:BT69" si="37">BC6+BO6</f>
        <v>0</v>
      </c>
      <c r="BS6" s="208">
        <f t="shared" si="37"/>
        <v>422477</v>
      </c>
      <c r="BT6" s="209">
        <f t="shared" si="37"/>
        <v>704268</v>
      </c>
      <c r="BU6" s="219">
        <v>0</v>
      </c>
      <c r="BV6" s="205">
        <v>0</v>
      </c>
      <c r="BW6" s="206">
        <v>0</v>
      </c>
      <c r="BX6" s="204">
        <f t="shared" si="29"/>
        <v>0</v>
      </c>
      <c r="BY6" s="213">
        <f t="shared" si="29"/>
        <v>422477</v>
      </c>
      <c r="BZ6" s="214">
        <f t="shared" si="29"/>
        <v>704268</v>
      </c>
      <c r="CA6" s="220" t="s">
        <v>1148</v>
      </c>
      <c r="CB6" s="220" t="s">
        <v>508</v>
      </c>
      <c r="CC6" s="154" t="s">
        <v>1280</v>
      </c>
      <c r="CD6" s="154" t="str">
        <f t="shared" si="30"/>
        <v>OK！</v>
      </c>
      <c r="CE6" s="164" t="str">
        <f t="shared" ref="CE6:CF69" si="38">F6</f>
        <v>J1</v>
      </c>
      <c r="CF6" s="164" t="str">
        <f t="shared" si="31"/>
        <v>KE</v>
      </c>
      <c r="CG6" s="164" t="str">
        <f t="shared" si="32"/>
        <v>JICA円借款</v>
      </c>
    </row>
    <row r="7" spans="1:85" ht="20.100000000000001" customHeight="1" x14ac:dyDescent="0.15">
      <c r="A7" s="154" t="str">
        <f t="shared" si="19"/>
        <v>J1</v>
      </c>
      <c r="B7" s="154" t="str">
        <f t="shared" si="19"/>
        <v>KE</v>
      </c>
      <c r="C7" s="154" t="str">
        <f t="shared" si="20"/>
        <v xml:space="preserve"> (独)国際協力機構　円借款</v>
      </c>
      <c r="D7" s="154" t="str">
        <f t="shared" si="21"/>
        <v>201601-201606</v>
      </c>
      <c r="E7" s="166" t="s">
        <v>154</v>
      </c>
      <c r="F7" s="199" t="s">
        <v>791</v>
      </c>
      <c r="G7" s="200" t="s">
        <v>96</v>
      </c>
      <c r="H7" s="200" t="str">
        <f t="shared" si="22"/>
        <v>JA12E1005P</v>
      </c>
      <c r="I7" s="201" t="s">
        <v>797</v>
      </c>
      <c r="J7" s="202" t="s">
        <v>617</v>
      </c>
      <c r="K7" s="202" t="s">
        <v>496</v>
      </c>
      <c r="L7" s="203" t="s">
        <v>793</v>
      </c>
      <c r="M7" s="204">
        <v>0</v>
      </c>
      <c r="N7" s="205">
        <v>0</v>
      </c>
      <c r="O7" s="206">
        <v>0</v>
      </c>
      <c r="P7" s="204">
        <v>0</v>
      </c>
      <c r="Q7" s="205">
        <v>0</v>
      </c>
      <c r="R7" s="206">
        <v>0</v>
      </c>
      <c r="S7" s="204">
        <v>0</v>
      </c>
      <c r="T7" s="205">
        <v>0</v>
      </c>
      <c r="U7" s="206">
        <v>0</v>
      </c>
      <c r="V7" s="204">
        <v>0</v>
      </c>
      <c r="W7" s="205">
        <v>0</v>
      </c>
      <c r="X7" s="206">
        <v>0</v>
      </c>
      <c r="Y7" s="204">
        <v>0</v>
      </c>
      <c r="Z7" s="205">
        <v>0</v>
      </c>
      <c r="AA7" s="206">
        <v>0</v>
      </c>
      <c r="AB7" s="204">
        <v>0</v>
      </c>
      <c r="AC7" s="205">
        <v>0</v>
      </c>
      <c r="AD7" s="206">
        <v>0</v>
      </c>
      <c r="AE7" s="204">
        <v>0</v>
      </c>
      <c r="AF7" s="205">
        <v>0</v>
      </c>
      <c r="AG7" s="206">
        <v>0</v>
      </c>
      <c r="AH7" s="207">
        <f t="shared" si="33"/>
        <v>0</v>
      </c>
      <c r="AI7" s="208">
        <f t="shared" si="23"/>
        <v>0</v>
      </c>
      <c r="AJ7" s="209">
        <f t="shared" si="23"/>
        <v>0</v>
      </c>
      <c r="AK7" s="204">
        <v>0</v>
      </c>
      <c r="AL7" s="205">
        <v>0</v>
      </c>
      <c r="AM7" s="206">
        <v>0</v>
      </c>
      <c r="AN7" s="210">
        <f t="shared" si="34"/>
        <v>0</v>
      </c>
      <c r="AO7" s="211">
        <f t="shared" si="34"/>
        <v>0</v>
      </c>
      <c r="AP7" s="212">
        <f t="shared" si="34"/>
        <v>0</v>
      </c>
      <c r="AQ7" s="204">
        <v>0</v>
      </c>
      <c r="AR7" s="205">
        <v>0</v>
      </c>
      <c r="AS7" s="206">
        <v>0</v>
      </c>
      <c r="AT7" s="207">
        <f t="shared" si="24"/>
        <v>0</v>
      </c>
      <c r="AU7" s="208">
        <f t="shared" si="24"/>
        <v>0</v>
      </c>
      <c r="AV7" s="209">
        <f t="shared" si="24"/>
        <v>0</v>
      </c>
      <c r="AW7" s="204">
        <f t="shared" si="25"/>
        <v>14061500</v>
      </c>
      <c r="AX7" s="213">
        <f t="shared" si="25"/>
        <v>0</v>
      </c>
      <c r="AY7" s="214">
        <f t="shared" si="25"/>
        <v>14061500</v>
      </c>
      <c r="AZ7" s="204">
        <v>14061500</v>
      </c>
      <c r="BA7" s="205">
        <v>0</v>
      </c>
      <c r="BB7" s="206">
        <v>14061500</v>
      </c>
      <c r="BC7" s="215">
        <f t="shared" si="35"/>
        <v>14061500</v>
      </c>
      <c r="BD7" s="216">
        <f t="shared" si="26"/>
        <v>0</v>
      </c>
      <c r="BE7" s="217">
        <f t="shared" si="26"/>
        <v>14061500</v>
      </c>
      <c r="BF7" s="204">
        <v>0</v>
      </c>
      <c r="BG7" s="205">
        <v>0</v>
      </c>
      <c r="BH7" s="206">
        <v>0</v>
      </c>
      <c r="BI7" s="207">
        <f t="shared" si="36"/>
        <v>14061500</v>
      </c>
      <c r="BJ7" s="208">
        <f t="shared" si="27"/>
        <v>0</v>
      </c>
      <c r="BK7" s="209">
        <f t="shared" si="27"/>
        <v>14061500</v>
      </c>
      <c r="BL7" s="204">
        <f t="shared" si="28"/>
        <v>0</v>
      </c>
      <c r="BM7" s="213">
        <f t="shared" si="28"/>
        <v>0</v>
      </c>
      <c r="BN7" s="214">
        <f t="shared" si="28"/>
        <v>0</v>
      </c>
      <c r="BO7" s="204">
        <v>0</v>
      </c>
      <c r="BP7" s="205">
        <v>0</v>
      </c>
      <c r="BQ7" s="206">
        <v>0</v>
      </c>
      <c r="BR7" s="218">
        <f t="shared" si="37"/>
        <v>14061500</v>
      </c>
      <c r="BS7" s="208">
        <f t="shared" si="37"/>
        <v>0</v>
      </c>
      <c r="BT7" s="209">
        <f t="shared" si="37"/>
        <v>14061500</v>
      </c>
      <c r="BU7" s="219">
        <v>-2071237</v>
      </c>
      <c r="BV7" s="205">
        <v>0</v>
      </c>
      <c r="BW7" s="206">
        <v>-2071237</v>
      </c>
      <c r="BX7" s="204">
        <f t="shared" si="29"/>
        <v>11990263</v>
      </c>
      <c r="BY7" s="213">
        <f t="shared" si="29"/>
        <v>0</v>
      </c>
      <c r="BZ7" s="214">
        <f t="shared" si="29"/>
        <v>11990263</v>
      </c>
      <c r="CA7" s="220" t="s">
        <v>1149</v>
      </c>
      <c r="CB7" s="220" t="s">
        <v>577</v>
      </c>
      <c r="CC7" s="154" t="s">
        <v>1280</v>
      </c>
      <c r="CD7" s="154" t="str">
        <f t="shared" si="30"/>
        <v>OK！</v>
      </c>
      <c r="CE7" s="164" t="str">
        <f t="shared" si="38"/>
        <v>J1</v>
      </c>
      <c r="CF7" s="164" t="str">
        <f t="shared" si="31"/>
        <v>KE</v>
      </c>
      <c r="CG7" s="164" t="str">
        <f t="shared" si="32"/>
        <v>JICA円借款</v>
      </c>
    </row>
    <row r="8" spans="1:85" ht="20.100000000000001" customHeight="1" x14ac:dyDescent="0.15">
      <c r="A8" s="154" t="str">
        <f t="shared" si="19"/>
        <v>J1</v>
      </c>
      <c r="B8" s="154" t="str">
        <f t="shared" si="19"/>
        <v>KE</v>
      </c>
      <c r="C8" s="154" t="str">
        <f t="shared" si="20"/>
        <v xml:space="preserve"> (独)国際協力機構　円借款</v>
      </c>
      <c r="D8" s="154" t="str">
        <f t="shared" si="21"/>
        <v>201601-201606</v>
      </c>
      <c r="E8" s="166" t="s">
        <v>155</v>
      </c>
      <c r="F8" s="199" t="s">
        <v>791</v>
      </c>
      <c r="G8" s="200" t="s">
        <v>96</v>
      </c>
      <c r="H8" s="200" t="str">
        <f t="shared" si="22"/>
        <v>JA12E1005P</v>
      </c>
      <c r="I8" s="201" t="s">
        <v>797</v>
      </c>
      <c r="J8" s="202" t="s">
        <v>617</v>
      </c>
      <c r="K8" s="202" t="s">
        <v>496</v>
      </c>
      <c r="L8" s="203" t="s">
        <v>798</v>
      </c>
      <c r="M8" s="204">
        <v>0</v>
      </c>
      <c r="N8" s="205">
        <v>0</v>
      </c>
      <c r="O8" s="206">
        <v>0</v>
      </c>
      <c r="P8" s="204">
        <v>0</v>
      </c>
      <c r="Q8" s="205">
        <v>0</v>
      </c>
      <c r="R8" s="206">
        <v>0</v>
      </c>
      <c r="S8" s="204">
        <v>0</v>
      </c>
      <c r="T8" s="205">
        <v>0</v>
      </c>
      <c r="U8" s="206">
        <v>0</v>
      </c>
      <c r="V8" s="204">
        <v>0</v>
      </c>
      <c r="W8" s="205">
        <v>0</v>
      </c>
      <c r="X8" s="206">
        <v>0</v>
      </c>
      <c r="Y8" s="204">
        <v>0</v>
      </c>
      <c r="Z8" s="205">
        <v>0</v>
      </c>
      <c r="AA8" s="206">
        <v>0</v>
      </c>
      <c r="AB8" s="204">
        <v>0</v>
      </c>
      <c r="AC8" s="205">
        <v>0</v>
      </c>
      <c r="AD8" s="206">
        <v>0</v>
      </c>
      <c r="AE8" s="204">
        <v>0</v>
      </c>
      <c r="AF8" s="205">
        <v>0</v>
      </c>
      <c r="AG8" s="206">
        <v>0</v>
      </c>
      <c r="AH8" s="207">
        <f t="shared" si="33"/>
        <v>0</v>
      </c>
      <c r="AI8" s="208">
        <f t="shared" si="23"/>
        <v>0</v>
      </c>
      <c r="AJ8" s="209">
        <f t="shared" si="23"/>
        <v>0</v>
      </c>
      <c r="AK8" s="204">
        <v>0</v>
      </c>
      <c r="AL8" s="205">
        <v>0</v>
      </c>
      <c r="AM8" s="206">
        <v>0</v>
      </c>
      <c r="AN8" s="210">
        <f t="shared" si="34"/>
        <v>0</v>
      </c>
      <c r="AO8" s="211">
        <f t="shared" si="34"/>
        <v>0</v>
      </c>
      <c r="AP8" s="212">
        <f t="shared" si="34"/>
        <v>0</v>
      </c>
      <c r="AQ8" s="204">
        <v>0</v>
      </c>
      <c r="AR8" s="205">
        <v>0</v>
      </c>
      <c r="AS8" s="206">
        <v>0</v>
      </c>
      <c r="AT8" s="207">
        <f t="shared" si="24"/>
        <v>0</v>
      </c>
      <c r="AU8" s="208">
        <f t="shared" si="24"/>
        <v>0</v>
      </c>
      <c r="AV8" s="209">
        <f t="shared" si="24"/>
        <v>0</v>
      </c>
      <c r="AW8" s="204">
        <f t="shared" si="25"/>
        <v>0</v>
      </c>
      <c r="AX8" s="213">
        <f t="shared" si="25"/>
        <v>53672000</v>
      </c>
      <c r="AY8" s="214">
        <f t="shared" si="25"/>
        <v>274508</v>
      </c>
      <c r="AZ8" s="204">
        <v>0</v>
      </c>
      <c r="BA8" s="205">
        <v>53672000</v>
      </c>
      <c r="BB8" s="206">
        <v>274508</v>
      </c>
      <c r="BC8" s="215">
        <f t="shared" si="35"/>
        <v>0</v>
      </c>
      <c r="BD8" s="216">
        <f t="shared" si="26"/>
        <v>53672000</v>
      </c>
      <c r="BE8" s="217">
        <f t="shared" si="26"/>
        <v>274508</v>
      </c>
      <c r="BF8" s="204">
        <v>0</v>
      </c>
      <c r="BG8" s="205">
        <v>0</v>
      </c>
      <c r="BH8" s="206">
        <v>0</v>
      </c>
      <c r="BI8" s="207">
        <f t="shared" si="36"/>
        <v>0</v>
      </c>
      <c r="BJ8" s="208">
        <f t="shared" si="27"/>
        <v>53672000</v>
      </c>
      <c r="BK8" s="209">
        <f t="shared" si="27"/>
        <v>274508</v>
      </c>
      <c r="BL8" s="204">
        <f t="shared" si="28"/>
        <v>0</v>
      </c>
      <c r="BM8" s="213">
        <f t="shared" si="28"/>
        <v>0</v>
      </c>
      <c r="BN8" s="214">
        <f t="shared" si="28"/>
        <v>0</v>
      </c>
      <c r="BO8" s="204">
        <v>0</v>
      </c>
      <c r="BP8" s="205">
        <v>0</v>
      </c>
      <c r="BQ8" s="206">
        <v>0</v>
      </c>
      <c r="BR8" s="218">
        <f t="shared" si="37"/>
        <v>0</v>
      </c>
      <c r="BS8" s="208">
        <f t="shared" si="37"/>
        <v>53672000</v>
      </c>
      <c r="BT8" s="209">
        <f t="shared" si="37"/>
        <v>274508</v>
      </c>
      <c r="BU8" s="219">
        <v>0</v>
      </c>
      <c r="BV8" s="205">
        <v>-128899120</v>
      </c>
      <c r="BW8" s="206">
        <v>-594225</v>
      </c>
      <c r="BX8" s="204">
        <f t="shared" si="29"/>
        <v>0</v>
      </c>
      <c r="BY8" s="213">
        <f t="shared" si="29"/>
        <v>-75227120</v>
      </c>
      <c r="BZ8" s="214">
        <f t="shared" si="29"/>
        <v>-319717</v>
      </c>
      <c r="CA8" s="220" t="s">
        <v>1149</v>
      </c>
      <c r="CB8" s="220" t="s">
        <v>577</v>
      </c>
      <c r="CC8" s="154" t="s">
        <v>1280</v>
      </c>
      <c r="CD8" s="154" t="str">
        <f t="shared" si="30"/>
        <v>OK！</v>
      </c>
      <c r="CE8" s="164" t="str">
        <f t="shared" si="38"/>
        <v>J1</v>
      </c>
      <c r="CF8" s="164" t="str">
        <f t="shared" si="31"/>
        <v>KE</v>
      </c>
      <c r="CG8" s="164" t="str">
        <f t="shared" si="32"/>
        <v>JICA円借款</v>
      </c>
    </row>
    <row r="9" spans="1:85" ht="20.100000000000001" customHeight="1" x14ac:dyDescent="0.15">
      <c r="A9" s="154" t="str">
        <f t="shared" si="19"/>
        <v>J1</v>
      </c>
      <c r="B9" s="154" t="str">
        <f t="shared" si="19"/>
        <v>KE</v>
      </c>
      <c r="C9" s="154" t="str">
        <f t="shared" si="20"/>
        <v xml:space="preserve"> (独)国際協力機構　調査</v>
      </c>
      <c r="D9" s="154" t="str">
        <f t="shared" si="21"/>
        <v>201407-201606</v>
      </c>
      <c r="E9" s="166" t="s">
        <v>156</v>
      </c>
      <c r="F9" s="199" t="s">
        <v>791</v>
      </c>
      <c r="G9" s="200" t="s">
        <v>96</v>
      </c>
      <c r="H9" s="200" t="str">
        <f t="shared" si="22"/>
        <v>JA13E1004P</v>
      </c>
      <c r="I9" s="201" t="s">
        <v>799</v>
      </c>
      <c r="J9" s="202" t="s">
        <v>800</v>
      </c>
      <c r="K9" s="202" t="s">
        <v>501</v>
      </c>
      <c r="L9" s="203" t="s">
        <v>793</v>
      </c>
      <c r="M9" s="204">
        <v>0</v>
      </c>
      <c r="N9" s="205">
        <v>0</v>
      </c>
      <c r="O9" s="206">
        <v>0</v>
      </c>
      <c r="P9" s="204">
        <v>0</v>
      </c>
      <c r="Q9" s="205">
        <v>0</v>
      </c>
      <c r="R9" s="206">
        <v>0</v>
      </c>
      <c r="S9" s="204">
        <v>0</v>
      </c>
      <c r="T9" s="205">
        <v>0</v>
      </c>
      <c r="U9" s="206">
        <v>0</v>
      </c>
      <c r="V9" s="204">
        <v>0</v>
      </c>
      <c r="W9" s="205">
        <v>0</v>
      </c>
      <c r="X9" s="206">
        <v>0</v>
      </c>
      <c r="Y9" s="204">
        <v>0</v>
      </c>
      <c r="Z9" s="205">
        <v>0</v>
      </c>
      <c r="AA9" s="206">
        <v>0</v>
      </c>
      <c r="AB9" s="204">
        <v>0</v>
      </c>
      <c r="AC9" s="205">
        <v>0</v>
      </c>
      <c r="AD9" s="206">
        <v>0</v>
      </c>
      <c r="AE9" s="204">
        <v>0</v>
      </c>
      <c r="AF9" s="205">
        <v>0</v>
      </c>
      <c r="AG9" s="206">
        <v>0</v>
      </c>
      <c r="AH9" s="207">
        <f t="shared" si="33"/>
        <v>0</v>
      </c>
      <c r="AI9" s="208">
        <f t="shared" si="23"/>
        <v>0</v>
      </c>
      <c r="AJ9" s="209">
        <f t="shared" si="23"/>
        <v>0</v>
      </c>
      <c r="AK9" s="204">
        <v>0</v>
      </c>
      <c r="AL9" s="205">
        <v>0</v>
      </c>
      <c r="AM9" s="206">
        <v>0</v>
      </c>
      <c r="AN9" s="210">
        <f t="shared" si="34"/>
        <v>0</v>
      </c>
      <c r="AO9" s="211">
        <f t="shared" si="34"/>
        <v>0</v>
      </c>
      <c r="AP9" s="212">
        <f t="shared" si="34"/>
        <v>0</v>
      </c>
      <c r="AQ9" s="204">
        <v>0</v>
      </c>
      <c r="AR9" s="205">
        <v>0</v>
      </c>
      <c r="AS9" s="206">
        <v>0</v>
      </c>
      <c r="AT9" s="207">
        <f t="shared" si="24"/>
        <v>0</v>
      </c>
      <c r="AU9" s="208">
        <f t="shared" si="24"/>
        <v>0</v>
      </c>
      <c r="AV9" s="209">
        <f t="shared" si="24"/>
        <v>0</v>
      </c>
      <c r="AW9" s="204">
        <f t="shared" si="25"/>
        <v>137901960</v>
      </c>
      <c r="AX9" s="213">
        <f t="shared" si="25"/>
        <v>0</v>
      </c>
      <c r="AY9" s="214">
        <f t="shared" si="25"/>
        <v>137901960</v>
      </c>
      <c r="AZ9" s="204">
        <v>137901960</v>
      </c>
      <c r="BA9" s="205">
        <v>0</v>
      </c>
      <c r="BB9" s="206">
        <v>137901960</v>
      </c>
      <c r="BC9" s="215">
        <f t="shared" si="35"/>
        <v>137901960</v>
      </c>
      <c r="BD9" s="216">
        <f t="shared" si="26"/>
        <v>0</v>
      </c>
      <c r="BE9" s="217">
        <f t="shared" si="26"/>
        <v>137901960</v>
      </c>
      <c r="BF9" s="204">
        <v>0</v>
      </c>
      <c r="BG9" s="205">
        <v>0</v>
      </c>
      <c r="BH9" s="206">
        <v>0</v>
      </c>
      <c r="BI9" s="207">
        <f t="shared" si="36"/>
        <v>137901960</v>
      </c>
      <c r="BJ9" s="208">
        <f t="shared" si="27"/>
        <v>0</v>
      </c>
      <c r="BK9" s="209">
        <f t="shared" si="27"/>
        <v>137901960</v>
      </c>
      <c r="BL9" s="204">
        <f t="shared" si="28"/>
        <v>0</v>
      </c>
      <c r="BM9" s="213">
        <f t="shared" si="28"/>
        <v>0</v>
      </c>
      <c r="BN9" s="214">
        <f t="shared" si="28"/>
        <v>0</v>
      </c>
      <c r="BO9" s="204">
        <v>0</v>
      </c>
      <c r="BP9" s="205">
        <v>0</v>
      </c>
      <c r="BQ9" s="206">
        <v>0</v>
      </c>
      <c r="BR9" s="218">
        <f t="shared" si="37"/>
        <v>137901960</v>
      </c>
      <c r="BS9" s="208">
        <f t="shared" si="37"/>
        <v>0</v>
      </c>
      <c r="BT9" s="209">
        <f t="shared" si="37"/>
        <v>137901960</v>
      </c>
      <c r="BU9" s="219">
        <v>-112270320</v>
      </c>
      <c r="BV9" s="205">
        <v>0</v>
      </c>
      <c r="BW9" s="206">
        <v>-112270320</v>
      </c>
      <c r="BX9" s="204">
        <f t="shared" si="29"/>
        <v>25631640</v>
      </c>
      <c r="BY9" s="213">
        <f t="shared" si="29"/>
        <v>0</v>
      </c>
      <c r="BZ9" s="214">
        <f t="shared" si="29"/>
        <v>25631640</v>
      </c>
      <c r="CA9" s="220" t="s">
        <v>1150</v>
      </c>
      <c r="CB9" s="220" t="s">
        <v>531</v>
      </c>
      <c r="CC9" s="154" t="s">
        <v>1280</v>
      </c>
      <c r="CD9" s="154" t="str">
        <f t="shared" si="30"/>
        <v>OK！</v>
      </c>
      <c r="CE9" s="164" t="str">
        <f t="shared" si="38"/>
        <v>J1</v>
      </c>
      <c r="CF9" s="164" t="str">
        <f t="shared" si="31"/>
        <v>KE</v>
      </c>
      <c r="CG9" s="164" t="str">
        <f t="shared" si="32"/>
        <v>JICA調査</v>
      </c>
    </row>
    <row r="10" spans="1:85" ht="20.100000000000001" customHeight="1" x14ac:dyDescent="0.15">
      <c r="A10" s="154" t="str">
        <f t="shared" si="19"/>
        <v>J1</v>
      </c>
      <c r="B10" s="154" t="str">
        <f t="shared" si="19"/>
        <v>KE</v>
      </c>
      <c r="C10" s="154" t="str">
        <f t="shared" si="20"/>
        <v xml:space="preserve"> (独)国際協力機構　調査</v>
      </c>
      <c r="D10" s="154" t="str">
        <f t="shared" si="21"/>
        <v>201406-201606</v>
      </c>
      <c r="E10" s="166" t="s">
        <v>157</v>
      </c>
      <c r="F10" s="199" t="s">
        <v>791</v>
      </c>
      <c r="G10" s="200" t="s">
        <v>96</v>
      </c>
      <c r="H10" s="200" t="str">
        <f t="shared" si="22"/>
        <v>JA14E1024P</v>
      </c>
      <c r="I10" s="201" t="s">
        <v>801</v>
      </c>
      <c r="J10" s="202" t="s">
        <v>800</v>
      </c>
      <c r="K10" s="202" t="s">
        <v>501</v>
      </c>
      <c r="L10" s="203" t="s">
        <v>793</v>
      </c>
      <c r="M10" s="204">
        <v>0</v>
      </c>
      <c r="N10" s="205">
        <v>0</v>
      </c>
      <c r="O10" s="206">
        <v>0</v>
      </c>
      <c r="P10" s="204">
        <v>0</v>
      </c>
      <c r="Q10" s="205">
        <v>0</v>
      </c>
      <c r="R10" s="206">
        <v>0</v>
      </c>
      <c r="S10" s="204">
        <v>0</v>
      </c>
      <c r="T10" s="205">
        <v>0</v>
      </c>
      <c r="U10" s="206">
        <v>0</v>
      </c>
      <c r="V10" s="204">
        <v>0</v>
      </c>
      <c r="W10" s="205">
        <v>0</v>
      </c>
      <c r="X10" s="206">
        <v>0</v>
      </c>
      <c r="Y10" s="204">
        <v>0</v>
      </c>
      <c r="Z10" s="205">
        <v>0</v>
      </c>
      <c r="AA10" s="206">
        <v>0</v>
      </c>
      <c r="AB10" s="204">
        <v>0</v>
      </c>
      <c r="AC10" s="205">
        <v>0</v>
      </c>
      <c r="AD10" s="206">
        <v>0</v>
      </c>
      <c r="AE10" s="204">
        <v>0</v>
      </c>
      <c r="AF10" s="205">
        <v>0</v>
      </c>
      <c r="AG10" s="206">
        <v>0</v>
      </c>
      <c r="AH10" s="207">
        <f t="shared" si="33"/>
        <v>0</v>
      </c>
      <c r="AI10" s="208">
        <f t="shared" si="23"/>
        <v>0</v>
      </c>
      <c r="AJ10" s="209">
        <f t="shared" si="23"/>
        <v>0</v>
      </c>
      <c r="AK10" s="204">
        <v>0</v>
      </c>
      <c r="AL10" s="205">
        <v>0</v>
      </c>
      <c r="AM10" s="206">
        <v>0</v>
      </c>
      <c r="AN10" s="210">
        <f t="shared" si="34"/>
        <v>0</v>
      </c>
      <c r="AO10" s="211">
        <f t="shared" si="34"/>
        <v>0</v>
      </c>
      <c r="AP10" s="212">
        <f t="shared" si="34"/>
        <v>0</v>
      </c>
      <c r="AQ10" s="204">
        <v>0</v>
      </c>
      <c r="AR10" s="205">
        <v>0</v>
      </c>
      <c r="AS10" s="206">
        <v>0</v>
      </c>
      <c r="AT10" s="207">
        <f t="shared" si="24"/>
        <v>0</v>
      </c>
      <c r="AU10" s="208">
        <f t="shared" si="24"/>
        <v>0</v>
      </c>
      <c r="AV10" s="209">
        <f t="shared" si="24"/>
        <v>0</v>
      </c>
      <c r="AW10" s="204">
        <f t="shared" si="25"/>
        <v>37411632</v>
      </c>
      <c r="AX10" s="213">
        <f t="shared" si="25"/>
        <v>0</v>
      </c>
      <c r="AY10" s="214">
        <f t="shared" si="25"/>
        <v>37411632</v>
      </c>
      <c r="AZ10" s="204">
        <v>37411632</v>
      </c>
      <c r="BA10" s="205">
        <v>0</v>
      </c>
      <c r="BB10" s="206">
        <v>37411632</v>
      </c>
      <c r="BC10" s="215">
        <f t="shared" si="35"/>
        <v>37411632</v>
      </c>
      <c r="BD10" s="216">
        <f t="shared" si="26"/>
        <v>0</v>
      </c>
      <c r="BE10" s="217">
        <f t="shared" si="26"/>
        <v>37411632</v>
      </c>
      <c r="BF10" s="204">
        <v>0</v>
      </c>
      <c r="BG10" s="205">
        <v>0</v>
      </c>
      <c r="BH10" s="206">
        <v>0</v>
      </c>
      <c r="BI10" s="207">
        <f t="shared" si="36"/>
        <v>37411632</v>
      </c>
      <c r="BJ10" s="208">
        <f t="shared" si="27"/>
        <v>0</v>
      </c>
      <c r="BK10" s="209">
        <f t="shared" si="27"/>
        <v>37411632</v>
      </c>
      <c r="BL10" s="204">
        <f t="shared" si="28"/>
        <v>0</v>
      </c>
      <c r="BM10" s="213">
        <f t="shared" si="28"/>
        <v>0</v>
      </c>
      <c r="BN10" s="214">
        <f t="shared" si="28"/>
        <v>0</v>
      </c>
      <c r="BO10" s="204">
        <v>0</v>
      </c>
      <c r="BP10" s="205">
        <v>0</v>
      </c>
      <c r="BQ10" s="206">
        <v>0</v>
      </c>
      <c r="BR10" s="218">
        <f t="shared" si="37"/>
        <v>37411632</v>
      </c>
      <c r="BS10" s="208">
        <f t="shared" si="37"/>
        <v>0</v>
      </c>
      <c r="BT10" s="209">
        <f t="shared" si="37"/>
        <v>37411632</v>
      </c>
      <c r="BU10" s="219">
        <v>-13332400</v>
      </c>
      <c r="BV10" s="205">
        <v>0</v>
      </c>
      <c r="BW10" s="206">
        <v>-13332400</v>
      </c>
      <c r="BX10" s="204">
        <f t="shared" si="29"/>
        <v>24079232</v>
      </c>
      <c r="BY10" s="213">
        <f t="shared" si="29"/>
        <v>0</v>
      </c>
      <c r="BZ10" s="214">
        <f t="shared" si="29"/>
        <v>24079232</v>
      </c>
      <c r="CA10" s="220" t="s">
        <v>1151</v>
      </c>
      <c r="CB10" s="220" t="s">
        <v>531</v>
      </c>
      <c r="CC10" s="154" t="s">
        <v>1280</v>
      </c>
      <c r="CD10" s="154" t="str">
        <f t="shared" si="30"/>
        <v>OK！</v>
      </c>
      <c r="CE10" s="164" t="str">
        <f t="shared" si="38"/>
        <v>J1</v>
      </c>
      <c r="CF10" s="164" t="str">
        <f t="shared" si="31"/>
        <v>KE</v>
      </c>
      <c r="CG10" s="164" t="str">
        <f t="shared" si="32"/>
        <v>JICA調査</v>
      </c>
    </row>
    <row r="11" spans="1:85" ht="20.100000000000001" customHeight="1" x14ac:dyDescent="0.15">
      <c r="A11" s="154" t="str">
        <f t="shared" si="19"/>
        <v>J1</v>
      </c>
      <c r="B11" s="154" t="str">
        <f t="shared" si="19"/>
        <v>KE</v>
      </c>
      <c r="C11" s="154" t="str">
        <f t="shared" si="20"/>
        <v xml:space="preserve"> (独)国際協力機構　調査</v>
      </c>
      <c r="D11" s="154" t="str">
        <f t="shared" si="21"/>
        <v>201507-201606</v>
      </c>
      <c r="E11" s="166" t="s">
        <v>158</v>
      </c>
      <c r="F11" s="199" t="s">
        <v>791</v>
      </c>
      <c r="G11" s="200" t="s">
        <v>96</v>
      </c>
      <c r="H11" s="200" t="str">
        <f t="shared" si="22"/>
        <v>JA15E1025P</v>
      </c>
      <c r="I11" s="201" t="s">
        <v>802</v>
      </c>
      <c r="J11" s="202" t="s">
        <v>803</v>
      </c>
      <c r="K11" s="202" t="s">
        <v>501</v>
      </c>
      <c r="L11" s="203" t="s">
        <v>793</v>
      </c>
      <c r="M11" s="204">
        <v>0</v>
      </c>
      <c r="N11" s="205">
        <v>0</v>
      </c>
      <c r="O11" s="206">
        <v>0</v>
      </c>
      <c r="P11" s="204">
        <v>0</v>
      </c>
      <c r="Q11" s="205">
        <v>0</v>
      </c>
      <c r="R11" s="206">
        <v>0</v>
      </c>
      <c r="S11" s="204">
        <v>0</v>
      </c>
      <c r="T11" s="205">
        <v>0</v>
      </c>
      <c r="U11" s="206">
        <v>0</v>
      </c>
      <c r="V11" s="204">
        <v>0</v>
      </c>
      <c r="W11" s="205">
        <v>0</v>
      </c>
      <c r="X11" s="206">
        <v>0</v>
      </c>
      <c r="Y11" s="204">
        <v>0</v>
      </c>
      <c r="Z11" s="205">
        <v>0</v>
      </c>
      <c r="AA11" s="206">
        <v>0</v>
      </c>
      <c r="AB11" s="204">
        <v>0</v>
      </c>
      <c r="AC11" s="205">
        <v>0</v>
      </c>
      <c r="AD11" s="206">
        <v>0</v>
      </c>
      <c r="AE11" s="204">
        <v>0</v>
      </c>
      <c r="AF11" s="205">
        <v>0</v>
      </c>
      <c r="AG11" s="206">
        <v>0</v>
      </c>
      <c r="AH11" s="207">
        <f t="shared" si="33"/>
        <v>0</v>
      </c>
      <c r="AI11" s="208">
        <f t="shared" si="23"/>
        <v>0</v>
      </c>
      <c r="AJ11" s="209">
        <f t="shared" si="23"/>
        <v>0</v>
      </c>
      <c r="AK11" s="204">
        <v>0</v>
      </c>
      <c r="AL11" s="205">
        <v>0</v>
      </c>
      <c r="AM11" s="206">
        <v>0</v>
      </c>
      <c r="AN11" s="210">
        <f t="shared" si="34"/>
        <v>0</v>
      </c>
      <c r="AO11" s="211">
        <f t="shared" si="34"/>
        <v>0</v>
      </c>
      <c r="AP11" s="212">
        <f t="shared" si="34"/>
        <v>0</v>
      </c>
      <c r="AQ11" s="204">
        <v>0</v>
      </c>
      <c r="AR11" s="205">
        <v>0</v>
      </c>
      <c r="AS11" s="206">
        <v>0</v>
      </c>
      <c r="AT11" s="207">
        <f t="shared" si="24"/>
        <v>0</v>
      </c>
      <c r="AU11" s="208">
        <f t="shared" si="24"/>
        <v>0</v>
      </c>
      <c r="AV11" s="209">
        <f t="shared" si="24"/>
        <v>0</v>
      </c>
      <c r="AW11" s="204">
        <f t="shared" si="25"/>
        <v>12112918</v>
      </c>
      <c r="AX11" s="213">
        <f t="shared" si="25"/>
        <v>0</v>
      </c>
      <c r="AY11" s="214">
        <f t="shared" si="25"/>
        <v>12112918</v>
      </c>
      <c r="AZ11" s="204">
        <v>12112918</v>
      </c>
      <c r="BA11" s="205">
        <v>0</v>
      </c>
      <c r="BB11" s="206">
        <v>12112918</v>
      </c>
      <c r="BC11" s="215">
        <f t="shared" si="35"/>
        <v>12112918</v>
      </c>
      <c r="BD11" s="216">
        <f t="shared" si="26"/>
        <v>0</v>
      </c>
      <c r="BE11" s="217">
        <f t="shared" si="26"/>
        <v>12112918</v>
      </c>
      <c r="BF11" s="204">
        <v>0</v>
      </c>
      <c r="BG11" s="205">
        <v>0</v>
      </c>
      <c r="BH11" s="206">
        <v>0</v>
      </c>
      <c r="BI11" s="207">
        <f t="shared" si="36"/>
        <v>12112918</v>
      </c>
      <c r="BJ11" s="208">
        <f t="shared" si="27"/>
        <v>0</v>
      </c>
      <c r="BK11" s="209">
        <f t="shared" si="27"/>
        <v>12112918</v>
      </c>
      <c r="BL11" s="204">
        <f t="shared" si="28"/>
        <v>0</v>
      </c>
      <c r="BM11" s="213">
        <f t="shared" si="28"/>
        <v>0</v>
      </c>
      <c r="BN11" s="214">
        <f t="shared" si="28"/>
        <v>0</v>
      </c>
      <c r="BO11" s="204">
        <v>0</v>
      </c>
      <c r="BP11" s="205">
        <v>0</v>
      </c>
      <c r="BQ11" s="206">
        <v>0</v>
      </c>
      <c r="BR11" s="218">
        <f t="shared" si="37"/>
        <v>12112918</v>
      </c>
      <c r="BS11" s="208">
        <f t="shared" si="37"/>
        <v>0</v>
      </c>
      <c r="BT11" s="209">
        <f t="shared" si="37"/>
        <v>12112918</v>
      </c>
      <c r="BU11" s="219">
        <v>0</v>
      </c>
      <c r="BV11" s="205">
        <v>0</v>
      </c>
      <c r="BW11" s="206">
        <v>0</v>
      </c>
      <c r="BX11" s="204">
        <f t="shared" si="29"/>
        <v>12112918</v>
      </c>
      <c r="BY11" s="213">
        <f t="shared" si="29"/>
        <v>0</v>
      </c>
      <c r="BZ11" s="214">
        <f t="shared" si="29"/>
        <v>12112918</v>
      </c>
      <c r="CA11" s="220" t="s">
        <v>1152</v>
      </c>
      <c r="CB11" s="220" t="s">
        <v>577</v>
      </c>
      <c r="CC11" s="154" t="s">
        <v>1280</v>
      </c>
      <c r="CD11" s="154" t="str">
        <f t="shared" si="30"/>
        <v>OK！</v>
      </c>
      <c r="CE11" s="164" t="str">
        <f t="shared" si="38"/>
        <v>J1</v>
      </c>
      <c r="CF11" s="164" t="str">
        <f t="shared" si="31"/>
        <v>KE</v>
      </c>
      <c r="CG11" s="164" t="str">
        <f t="shared" si="32"/>
        <v>JICA調査</v>
      </c>
    </row>
    <row r="12" spans="1:85" ht="20.100000000000001" customHeight="1" x14ac:dyDescent="0.15">
      <c r="A12" s="154" t="str">
        <f t="shared" si="19"/>
        <v>J1</v>
      </c>
      <c r="B12" s="154" t="str">
        <f t="shared" si="19"/>
        <v>KE</v>
      </c>
      <c r="C12" s="154" t="str">
        <f t="shared" si="20"/>
        <v xml:space="preserve"> (独)国際協力機構　調査</v>
      </c>
      <c r="D12" s="154" t="str">
        <f t="shared" si="21"/>
        <v>201504-201606</v>
      </c>
      <c r="E12" s="166" t="s">
        <v>159</v>
      </c>
      <c r="F12" s="199" t="s">
        <v>791</v>
      </c>
      <c r="G12" s="200" t="s">
        <v>96</v>
      </c>
      <c r="H12" s="200" t="str">
        <f t="shared" si="22"/>
        <v>JA15E1031P</v>
      </c>
      <c r="I12" s="201" t="s">
        <v>804</v>
      </c>
      <c r="J12" s="202" t="s">
        <v>800</v>
      </c>
      <c r="K12" s="202" t="s">
        <v>501</v>
      </c>
      <c r="L12" s="203" t="s">
        <v>793</v>
      </c>
      <c r="M12" s="204">
        <v>0</v>
      </c>
      <c r="N12" s="205">
        <v>0</v>
      </c>
      <c r="O12" s="206">
        <v>0</v>
      </c>
      <c r="P12" s="204">
        <v>0</v>
      </c>
      <c r="Q12" s="205">
        <v>0</v>
      </c>
      <c r="R12" s="206">
        <v>0</v>
      </c>
      <c r="S12" s="204">
        <v>0</v>
      </c>
      <c r="T12" s="205">
        <v>0</v>
      </c>
      <c r="U12" s="206">
        <v>0</v>
      </c>
      <c r="V12" s="204">
        <v>0</v>
      </c>
      <c r="W12" s="205">
        <v>0</v>
      </c>
      <c r="X12" s="206">
        <v>0</v>
      </c>
      <c r="Y12" s="204">
        <v>0</v>
      </c>
      <c r="Z12" s="205">
        <v>0</v>
      </c>
      <c r="AA12" s="206">
        <v>0</v>
      </c>
      <c r="AB12" s="204">
        <v>0</v>
      </c>
      <c r="AC12" s="205">
        <v>0</v>
      </c>
      <c r="AD12" s="206">
        <v>0</v>
      </c>
      <c r="AE12" s="204">
        <v>0</v>
      </c>
      <c r="AF12" s="205">
        <v>0</v>
      </c>
      <c r="AG12" s="206">
        <v>0</v>
      </c>
      <c r="AH12" s="207">
        <f t="shared" si="33"/>
        <v>0</v>
      </c>
      <c r="AI12" s="208">
        <f t="shared" si="23"/>
        <v>0</v>
      </c>
      <c r="AJ12" s="209">
        <f t="shared" si="23"/>
        <v>0</v>
      </c>
      <c r="AK12" s="204">
        <v>0</v>
      </c>
      <c r="AL12" s="205">
        <v>0</v>
      </c>
      <c r="AM12" s="206">
        <v>0</v>
      </c>
      <c r="AN12" s="210">
        <f t="shared" si="34"/>
        <v>0</v>
      </c>
      <c r="AO12" s="211">
        <f t="shared" si="34"/>
        <v>0</v>
      </c>
      <c r="AP12" s="212">
        <f t="shared" si="34"/>
        <v>0</v>
      </c>
      <c r="AQ12" s="204">
        <v>0</v>
      </c>
      <c r="AR12" s="205">
        <v>0</v>
      </c>
      <c r="AS12" s="206">
        <v>0</v>
      </c>
      <c r="AT12" s="207">
        <f t="shared" si="24"/>
        <v>0</v>
      </c>
      <c r="AU12" s="208">
        <f t="shared" si="24"/>
        <v>0</v>
      </c>
      <c r="AV12" s="209">
        <f t="shared" si="24"/>
        <v>0</v>
      </c>
      <c r="AW12" s="204">
        <f t="shared" si="25"/>
        <v>293421960</v>
      </c>
      <c r="AX12" s="213">
        <f t="shared" si="25"/>
        <v>0</v>
      </c>
      <c r="AY12" s="214">
        <f t="shared" si="25"/>
        <v>293421960</v>
      </c>
      <c r="AZ12" s="204">
        <v>293421960</v>
      </c>
      <c r="BA12" s="205">
        <v>0</v>
      </c>
      <c r="BB12" s="206">
        <v>293421960</v>
      </c>
      <c r="BC12" s="215">
        <f t="shared" si="35"/>
        <v>293421960</v>
      </c>
      <c r="BD12" s="216">
        <f t="shared" si="26"/>
        <v>0</v>
      </c>
      <c r="BE12" s="217">
        <f t="shared" si="26"/>
        <v>293421960</v>
      </c>
      <c r="BF12" s="204">
        <v>0</v>
      </c>
      <c r="BG12" s="205">
        <v>0</v>
      </c>
      <c r="BH12" s="206">
        <v>0</v>
      </c>
      <c r="BI12" s="207">
        <f t="shared" si="36"/>
        <v>293421960</v>
      </c>
      <c r="BJ12" s="208">
        <f t="shared" si="27"/>
        <v>0</v>
      </c>
      <c r="BK12" s="209">
        <f t="shared" si="27"/>
        <v>293421960</v>
      </c>
      <c r="BL12" s="204">
        <f t="shared" si="28"/>
        <v>0</v>
      </c>
      <c r="BM12" s="213">
        <f t="shared" si="28"/>
        <v>0</v>
      </c>
      <c r="BN12" s="214">
        <f t="shared" si="28"/>
        <v>0</v>
      </c>
      <c r="BO12" s="204">
        <v>0</v>
      </c>
      <c r="BP12" s="205">
        <v>0</v>
      </c>
      <c r="BQ12" s="206">
        <v>0</v>
      </c>
      <c r="BR12" s="218">
        <f t="shared" si="37"/>
        <v>293421960</v>
      </c>
      <c r="BS12" s="208">
        <f t="shared" si="37"/>
        <v>0</v>
      </c>
      <c r="BT12" s="209">
        <f t="shared" si="37"/>
        <v>293421960</v>
      </c>
      <c r="BU12" s="219">
        <v>-109593000</v>
      </c>
      <c r="BV12" s="205">
        <v>0</v>
      </c>
      <c r="BW12" s="206">
        <v>-109593000</v>
      </c>
      <c r="BX12" s="204">
        <f t="shared" si="29"/>
        <v>183828960</v>
      </c>
      <c r="BY12" s="213">
        <f t="shared" si="29"/>
        <v>0</v>
      </c>
      <c r="BZ12" s="214">
        <f t="shared" si="29"/>
        <v>183828960</v>
      </c>
      <c r="CA12" s="220" t="s">
        <v>1153</v>
      </c>
      <c r="CB12" s="220" t="s">
        <v>605</v>
      </c>
      <c r="CC12" s="154" t="s">
        <v>1280</v>
      </c>
      <c r="CD12" s="154" t="str">
        <f t="shared" si="30"/>
        <v>OK！</v>
      </c>
      <c r="CE12" s="164" t="str">
        <f t="shared" si="38"/>
        <v>J1</v>
      </c>
      <c r="CF12" s="164" t="str">
        <f t="shared" si="31"/>
        <v>KE</v>
      </c>
      <c r="CG12" s="164" t="str">
        <f t="shared" si="32"/>
        <v>JICA調査</v>
      </c>
    </row>
    <row r="13" spans="1:85" ht="20.100000000000001" customHeight="1" x14ac:dyDescent="0.15">
      <c r="A13" s="154" t="str">
        <f t="shared" si="19"/>
        <v>J1</v>
      </c>
      <c r="B13" s="154" t="str">
        <f t="shared" si="19"/>
        <v>KE</v>
      </c>
      <c r="C13" s="154" t="str">
        <f t="shared" si="20"/>
        <v xml:space="preserve"> (独)国際協力機構　調査</v>
      </c>
      <c r="D13" s="154" t="str">
        <f t="shared" si="21"/>
        <v>201506-201606</v>
      </c>
      <c r="E13" s="166" t="s">
        <v>160</v>
      </c>
      <c r="F13" s="199" t="s">
        <v>791</v>
      </c>
      <c r="G13" s="200" t="s">
        <v>96</v>
      </c>
      <c r="H13" s="200" t="str">
        <f t="shared" si="22"/>
        <v>JA15E1035P</v>
      </c>
      <c r="I13" s="201" t="s">
        <v>805</v>
      </c>
      <c r="J13" s="202" t="s">
        <v>800</v>
      </c>
      <c r="K13" s="202" t="s">
        <v>501</v>
      </c>
      <c r="L13" s="203" t="s">
        <v>793</v>
      </c>
      <c r="M13" s="204">
        <v>0</v>
      </c>
      <c r="N13" s="205">
        <v>0</v>
      </c>
      <c r="O13" s="206">
        <v>0</v>
      </c>
      <c r="P13" s="204">
        <v>0</v>
      </c>
      <c r="Q13" s="205">
        <v>0</v>
      </c>
      <c r="R13" s="206">
        <v>0</v>
      </c>
      <c r="S13" s="204">
        <v>0</v>
      </c>
      <c r="T13" s="205">
        <v>0</v>
      </c>
      <c r="U13" s="206">
        <v>0</v>
      </c>
      <c r="V13" s="204">
        <v>0</v>
      </c>
      <c r="W13" s="205">
        <v>0</v>
      </c>
      <c r="X13" s="206">
        <v>0</v>
      </c>
      <c r="Y13" s="204">
        <v>0</v>
      </c>
      <c r="Z13" s="205">
        <v>0</v>
      </c>
      <c r="AA13" s="206">
        <v>0</v>
      </c>
      <c r="AB13" s="204">
        <v>0</v>
      </c>
      <c r="AC13" s="205">
        <v>0</v>
      </c>
      <c r="AD13" s="206">
        <v>0</v>
      </c>
      <c r="AE13" s="204">
        <v>0</v>
      </c>
      <c r="AF13" s="205">
        <v>0</v>
      </c>
      <c r="AG13" s="206">
        <v>0</v>
      </c>
      <c r="AH13" s="207">
        <f t="shared" si="33"/>
        <v>0</v>
      </c>
      <c r="AI13" s="208">
        <f t="shared" si="23"/>
        <v>0</v>
      </c>
      <c r="AJ13" s="209">
        <f t="shared" si="23"/>
        <v>0</v>
      </c>
      <c r="AK13" s="204">
        <v>0</v>
      </c>
      <c r="AL13" s="205">
        <v>0</v>
      </c>
      <c r="AM13" s="206">
        <v>0</v>
      </c>
      <c r="AN13" s="210">
        <f t="shared" si="34"/>
        <v>0</v>
      </c>
      <c r="AO13" s="211">
        <f t="shared" si="34"/>
        <v>0</v>
      </c>
      <c r="AP13" s="212">
        <f t="shared" si="34"/>
        <v>0</v>
      </c>
      <c r="AQ13" s="204">
        <v>0</v>
      </c>
      <c r="AR13" s="205">
        <v>0</v>
      </c>
      <c r="AS13" s="206">
        <v>0</v>
      </c>
      <c r="AT13" s="207">
        <f t="shared" si="24"/>
        <v>0</v>
      </c>
      <c r="AU13" s="208">
        <f t="shared" si="24"/>
        <v>0</v>
      </c>
      <c r="AV13" s="209">
        <f t="shared" si="24"/>
        <v>0</v>
      </c>
      <c r="AW13" s="204">
        <f t="shared" si="25"/>
        <v>7021836</v>
      </c>
      <c r="AX13" s="213">
        <f t="shared" si="25"/>
        <v>0</v>
      </c>
      <c r="AY13" s="214">
        <f t="shared" si="25"/>
        <v>7021836</v>
      </c>
      <c r="AZ13" s="204">
        <v>7021836</v>
      </c>
      <c r="BA13" s="205">
        <v>0</v>
      </c>
      <c r="BB13" s="206">
        <v>7021836</v>
      </c>
      <c r="BC13" s="215">
        <f t="shared" si="35"/>
        <v>7021836</v>
      </c>
      <c r="BD13" s="216">
        <f t="shared" si="26"/>
        <v>0</v>
      </c>
      <c r="BE13" s="217">
        <f t="shared" si="26"/>
        <v>7021836</v>
      </c>
      <c r="BF13" s="204">
        <v>0</v>
      </c>
      <c r="BG13" s="205">
        <v>0</v>
      </c>
      <c r="BH13" s="206">
        <v>0</v>
      </c>
      <c r="BI13" s="207">
        <f t="shared" si="36"/>
        <v>7021836</v>
      </c>
      <c r="BJ13" s="208">
        <f t="shared" si="27"/>
        <v>0</v>
      </c>
      <c r="BK13" s="209">
        <f t="shared" si="27"/>
        <v>7021836</v>
      </c>
      <c r="BL13" s="204">
        <f t="shared" si="28"/>
        <v>0</v>
      </c>
      <c r="BM13" s="213">
        <f t="shared" si="28"/>
        <v>0</v>
      </c>
      <c r="BN13" s="214">
        <f t="shared" si="28"/>
        <v>0</v>
      </c>
      <c r="BO13" s="204">
        <v>0</v>
      </c>
      <c r="BP13" s="205">
        <v>0</v>
      </c>
      <c r="BQ13" s="206">
        <v>0</v>
      </c>
      <c r="BR13" s="218">
        <f t="shared" si="37"/>
        <v>7021836</v>
      </c>
      <c r="BS13" s="208">
        <f t="shared" si="37"/>
        <v>0</v>
      </c>
      <c r="BT13" s="209">
        <f t="shared" si="37"/>
        <v>7021836</v>
      </c>
      <c r="BU13" s="219">
        <v>-88105700</v>
      </c>
      <c r="BV13" s="205">
        <v>0</v>
      </c>
      <c r="BW13" s="206">
        <v>-88105700</v>
      </c>
      <c r="BX13" s="204">
        <f t="shared" si="29"/>
        <v>-81083864</v>
      </c>
      <c r="BY13" s="213">
        <f t="shared" si="29"/>
        <v>0</v>
      </c>
      <c r="BZ13" s="214">
        <f t="shared" si="29"/>
        <v>-81083864</v>
      </c>
      <c r="CA13" s="220" t="s">
        <v>1154</v>
      </c>
      <c r="CB13" s="220" t="s">
        <v>549</v>
      </c>
      <c r="CC13" s="154" t="s">
        <v>1280</v>
      </c>
      <c r="CD13" s="154" t="str">
        <f t="shared" si="30"/>
        <v>OK！</v>
      </c>
      <c r="CE13" s="164" t="str">
        <f t="shared" si="38"/>
        <v>J1</v>
      </c>
      <c r="CF13" s="164" t="str">
        <f t="shared" si="31"/>
        <v>KE</v>
      </c>
      <c r="CG13" s="164" t="str">
        <f t="shared" si="32"/>
        <v>JICA調査</v>
      </c>
    </row>
    <row r="14" spans="1:85" ht="20.100000000000001" customHeight="1" x14ac:dyDescent="0.15">
      <c r="A14" s="154" t="str">
        <f t="shared" si="19"/>
        <v>J1</v>
      </c>
      <c r="B14" s="154" t="str">
        <f t="shared" si="19"/>
        <v>KE</v>
      </c>
      <c r="C14" s="154" t="str">
        <f t="shared" si="20"/>
        <v xml:space="preserve"> (独)国際協力機構　調査</v>
      </c>
      <c r="D14" s="154" t="str">
        <f t="shared" si="21"/>
        <v>201505-201605</v>
      </c>
      <c r="E14" s="166" t="s">
        <v>161</v>
      </c>
      <c r="F14" s="199" t="s">
        <v>791</v>
      </c>
      <c r="G14" s="200" t="s">
        <v>96</v>
      </c>
      <c r="H14" s="200" t="str">
        <f t="shared" si="22"/>
        <v>JA15E1037P</v>
      </c>
      <c r="I14" s="201" t="s">
        <v>806</v>
      </c>
      <c r="J14" s="202" t="s">
        <v>800</v>
      </c>
      <c r="K14" s="202" t="s">
        <v>501</v>
      </c>
      <c r="L14" s="203" t="s">
        <v>793</v>
      </c>
      <c r="M14" s="204">
        <v>0</v>
      </c>
      <c r="N14" s="205">
        <v>0</v>
      </c>
      <c r="O14" s="206">
        <v>0</v>
      </c>
      <c r="P14" s="204">
        <v>0</v>
      </c>
      <c r="Q14" s="205">
        <v>0</v>
      </c>
      <c r="R14" s="206">
        <v>0</v>
      </c>
      <c r="S14" s="204">
        <v>0</v>
      </c>
      <c r="T14" s="205">
        <v>0</v>
      </c>
      <c r="U14" s="206">
        <v>0</v>
      </c>
      <c r="V14" s="204">
        <v>0</v>
      </c>
      <c r="W14" s="205">
        <v>0</v>
      </c>
      <c r="X14" s="206">
        <v>0</v>
      </c>
      <c r="Y14" s="204">
        <v>0</v>
      </c>
      <c r="Z14" s="205">
        <v>0</v>
      </c>
      <c r="AA14" s="206">
        <v>0</v>
      </c>
      <c r="AB14" s="204">
        <v>0</v>
      </c>
      <c r="AC14" s="205">
        <v>0</v>
      </c>
      <c r="AD14" s="206">
        <v>0</v>
      </c>
      <c r="AE14" s="204">
        <v>0</v>
      </c>
      <c r="AF14" s="205">
        <v>0</v>
      </c>
      <c r="AG14" s="206">
        <v>0</v>
      </c>
      <c r="AH14" s="207">
        <f t="shared" si="33"/>
        <v>0</v>
      </c>
      <c r="AI14" s="208">
        <f t="shared" si="23"/>
        <v>0</v>
      </c>
      <c r="AJ14" s="209">
        <f t="shared" si="23"/>
        <v>0</v>
      </c>
      <c r="AK14" s="204">
        <v>0</v>
      </c>
      <c r="AL14" s="205">
        <v>0</v>
      </c>
      <c r="AM14" s="206">
        <v>0</v>
      </c>
      <c r="AN14" s="210">
        <f t="shared" si="34"/>
        <v>0</v>
      </c>
      <c r="AO14" s="211">
        <f t="shared" si="34"/>
        <v>0</v>
      </c>
      <c r="AP14" s="212">
        <f t="shared" si="34"/>
        <v>0</v>
      </c>
      <c r="AQ14" s="204">
        <v>0</v>
      </c>
      <c r="AR14" s="205">
        <v>0</v>
      </c>
      <c r="AS14" s="206">
        <v>0</v>
      </c>
      <c r="AT14" s="207">
        <f t="shared" si="24"/>
        <v>0</v>
      </c>
      <c r="AU14" s="208">
        <f t="shared" si="24"/>
        <v>0</v>
      </c>
      <c r="AV14" s="209">
        <f t="shared" si="24"/>
        <v>0</v>
      </c>
      <c r="AW14" s="204">
        <f t="shared" si="25"/>
        <v>3891888</v>
      </c>
      <c r="AX14" s="213">
        <f t="shared" si="25"/>
        <v>0</v>
      </c>
      <c r="AY14" s="214">
        <f t="shared" si="25"/>
        <v>3891888</v>
      </c>
      <c r="AZ14" s="204">
        <v>3891888</v>
      </c>
      <c r="BA14" s="205">
        <v>0</v>
      </c>
      <c r="BB14" s="206">
        <v>3891888</v>
      </c>
      <c r="BC14" s="215">
        <f t="shared" si="35"/>
        <v>3891888</v>
      </c>
      <c r="BD14" s="216">
        <f t="shared" si="26"/>
        <v>0</v>
      </c>
      <c r="BE14" s="217">
        <f t="shared" si="26"/>
        <v>3891888</v>
      </c>
      <c r="BF14" s="204">
        <v>0</v>
      </c>
      <c r="BG14" s="205">
        <v>0</v>
      </c>
      <c r="BH14" s="206">
        <v>0</v>
      </c>
      <c r="BI14" s="207">
        <f t="shared" si="36"/>
        <v>3891888</v>
      </c>
      <c r="BJ14" s="208">
        <f t="shared" si="27"/>
        <v>0</v>
      </c>
      <c r="BK14" s="209">
        <f t="shared" si="27"/>
        <v>3891888</v>
      </c>
      <c r="BL14" s="204">
        <f t="shared" si="28"/>
        <v>0</v>
      </c>
      <c r="BM14" s="213">
        <f t="shared" si="28"/>
        <v>0</v>
      </c>
      <c r="BN14" s="214">
        <f t="shared" si="28"/>
        <v>0</v>
      </c>
      <c r="BO14" s="204">
        <v>0</v>
      </c>
      <c r="BP14" s="205">
        <v>0</v>
      </c>
      <c r="BQ14" s="206">
        <v>0</v>
      </c>
      <c r="BR14" s="218">
        <f t="shared" si="37"/>
        <v>3891888</v>
      </c>
      <c r="BS14" s="208">
        <f t="shared" si="37"/>
        <v>0</v>
      </c>
      <c r="BT14" s="209">
        <f t="shared" si="37"/>
        <v>3891888</v>
      </c>
      <c r="BU14" s="219">
        <v>-20011600</v>
      </c>
      <c r="BV14" s="205">
        <v>0</v>
      </c>
      <c r="BW14" s="206">
        <v>-20011600</v>
      </c>
      <c r="BX14" s="204">
        <f t="shared" si="29"/>
        <v>-16119712</v>
      </c>
      <c r="BY14" s="213">
        <f t="shared" si="29"/>
        <v>0</v>
      </c>
      <c r="BZ14" s="214">
        <f t="shared" si="29"/>
        <v>-16119712</v>
      </c>
      <c r="CA14" s="220" t="s">
        <v>1155</v>
      </c>
      <c r="CB14" s="220" t="s">
        <v>531</v>
      </c>
      <c r="CC14" s="154" t="s">
        <v>1280</v>
      </c>
      <c r="CD14" s="154" t="str">
        <f t="shared" si="30"/>
        <v>OK！</v>
      </c>
      <c r="CE14" s="164" t="str">
        <f t="shared" si="38"/>
        <v>J1</v>
      </c>
      <c r="CF14" s="164" t="str">
        <f t="shared" si="31"/>
        <v>KE</v>
      </c>
      <c r="CG14" s="164" t="str">
        <f t="shared" si="32"/>
        <v>JICA調査</v>
      </c>
    </row>
    <row r="15" spans="1:85" ht="20.100000000000001" customHeight="1" x14ac:dyDescent="0.15">
      <c r="A15" s="154" t="str">
        <f t="shared" si="19"/>
        <v>J1</v>
      </c>
      <c r="B15" s="154" t="str">
        <f t="shared" si="19"/>
        <v>KE</v>
      </c>
      <c r="C15" s="154" t="str">
        <f t="shared" si="20"/>
        <v xml:space="preserve"> (独)国際協力機構　調査</v>
      </c>
      <c r="D15" s="154" t="str">
        <f t="shared" si="21"/>
        <v>-</v>
      </c>
      <c r="E15" s="166" t="s">
        <v>162</v>
      </c>
      <c r="F15" s="199" t="s">
        <v>791</v>
      </c>
      <c r="G15" s="200" t="s">
        <v>96</v>
      </c>
      <c r="H15" s="200" t="str">
        <f t="shared" si="22"/>
        <v>JA16E1001P</v>
      </c>
      <c r="I15" s="201" t="s">
        <v>807</v>
      </c>
      <c r="J15" s="202" t="s">
        <v>800</v>
      </c>
      <c r="K15" s="202" t="s">
        <v>501</v>
      </c>
      <c r="L15" s="203" t="s">
        <v>793</v>
      </c>
      <c r="M15" s="204">
        <v>0</v>
      </c>
      <c r="N15" s="205">
        <v>0</v>
      </c>
      <c r="O15" s="206">
        <v>0</v>
      </c>
      <c r="P15" s="204">
        <v>0</v>
      </c>
      <c r="Q15" s="205">
        <v>0</v>
      </c>
      <c r="R15" s="206">
        <v>0</v>
      </c>
      <c r="S15" s="204">
        <v>0</v>
      </c>
      <c r="T15" s="205">
        <v>0</v>
      </c>
      <c r="U15" s="206">
        <v>0</v>
      </c>
      <c r="V15" s="219">
        <v>0</v>
      </c>
      <c r="W15" s="205">
        <v>0</v>
      </c>
      <c r="X15" s="206">
        <v>0</v>
      </c>
      <c r="Y15" s="204">
        <v>0</v>
      </c>
      <c r="Z15" s="205">
        <v>0</v>
      </c>
      <c r="AA15" s="206">
        <v>0</v>
      </c>
      <c r="AB15" s="204">
        <v>0</v>
      </c>
      <c r="AC15" s="205">
        <v>0</v>
      </c>
      <c r="AD15" s="206">
        <v>0</v>
      </c>
      <c r="AE15" s="204">
        <v>0</v>
      </c>
      <c r="AF15" s="205">
        <v>0</v>
      </c>
      <c r="AG15" s="206">
        <v>0</v>
      </c>
      <c r="AH15" s="207">
        <f t="shared" si="33"/>
        <v>0</v>
      </c>
      <c r="AI15" s="208">
        <f t="shared" si="23"/>
        <v>0</v>
      </c>
      <c r="AJ15" s="209">
        <f t="shared" si="23"/>
        <v>0</v>
      </c>
      <c r="AK15" s="204">
        <v>0</v>
      </c>
      <c r="AL15" s="205">
        <v>0</v>
      </c>
      <c r="AM15" s="206">
        <v>0</v>
      </c>
      <c r="AN15" s="210">
        <f t="shared" si="34"/>
        <v>0</v>
      </c>
      <c r="AO15" s="211">
        <f t="shared" si="34"/>
        <v>0</v>
      </c>
      <c r="AP15" s="212">
        <f t="shared" si="34"/>
        <v>0</v>
      </c>
      <c r="AQ15" s="204">
        <v>0</v>
      </c>
      <c r="AR15" s="205">
        <v>0</v>
      </c>
      <c r="AS15" s="206">
        <v>0</v>
      </c>
      <c r="AT15" s="207">
        <f t="shared" si="24"/>
        <v>0</v>
      </c>
      <c r="AU15" s="208">
        <f t="shared" si="24"/>
        <v>0</v>
      </c>
      <c r="AV15" s="209">
        <f t="shared" si="24"/>
        <v>0</v>
      </c>
      <c r="AW15" s="204">
        <f t="shared" si="25"/>
        <v>0</v>
      </c>
      <c r="AX15" s="213">
        <f t="shared" si="25"/>
        <v>0</v>
      </c>
      <c r="AY15" s="214">
        <f t="shared" si="25"/>
        <v>0</v>
      </c>
      <c r="AZ15" s="204">
        <v>0</v>
      </c>
      <c r="BA15" s="205">
        <v>0</v>
      </c>
      <c r="BB15" s="206">
        <v>0</v>
      </c>
      <c r="BC15" s="215">
        <f t="shared" si="35"/>
        <v>0</v>
      </c>
      <c r="BD15" s="216">
        <f t="shared" si="26"/>
        <v>0</v>
      </c>
      <c r="BE15" s="217">
        <f t="shared" si="26"/>
        <v>0</v>
      </c>
      <c r="BF15" s="204">
        <v>0</v>
      </c>
      <c r="BG15" s="205">
        <v>0</v>
      </c>
      <c r="BH15" s="206">
        <v>0</v>
      </c>
      <c r="BI15" s="207">
        <f t="shared" si="36"/>
        <v>0</v>
      </c>
      <c r="BJ15" s="208">
        <f t="shared" si="27"/>
        <v>0</v>
      </c>
      <c r="BK15" s="209">
        <f t="shared" si="27"/>
        <v>0</v>
      </c>
      <c r="BL15" s="204">
        <f t="shared" si="28"/>
        <v>0</v>
      </c>
      <c r="BM15" s="213">
        <f t="shared" si="28"/>
        <v>0</v>
      </c>
      <c r="BN15" s="214">
        <f t="shared" si="28"/>
        <v>0</v>
      </c>
      <c r="BO15" s="204">
        <v>0</v>
      </c>
      <c r="BP15" s="205">
        <v>0</v>
      </c>
      <c r="BQ15" s="206">
        <v>0</v>
      </c>
      <c r="BR15" s="218">
        <f t="shared" si="37"/>
        <v>0</v>
      </c>
      <c r="BS15" s="208">
        <f t="shared" si="37"/>
        <v>0</v>
      </c>
      <c r="BT15" s="209">
        <f t="shared" si="37"/>
        <v>0</v>
      </c>
      <c r="BU15" s="219">
        <v>-33926000</v>
      </c>
      <c r="BV15" s="205">
        <v>0</v>
      </c>
      <c r="BW15" s="206">
        <v>-33926000</v>
      </c>
      <c r="BX15" s="204">
        <f t="shared" si="29"/>
        <v>-33926000</v>
      </c>
      <c r="BY15" s="213">
        <f t="shared" si="29"/>
        <v>0</v>
      </c>
      <c r="BZ15" s="214">
        <f t="shared" si="29"/>
        <v>-33926000</v>
      </c>
      <c r="CA15" s="220" t="s">
        <v>1156</v>
      </c>
      <c r="CB15" s="220" t="s">
        <v>577</v>
      </c>
      <c r="CC15" s="154" t="s">
        <v>1280</v>
      </c>
      <c r="CD15" s="154" t="str">
        <f t="shared" si="30"/>
        <v>OK！</v>
      </c>
      <c r="CE15" s="164" t="str">
        <f t="shared" si="38"/>
        <v>J1</v>
      </c>
      <c r="CF15" s="164" t="str">
        <f t="shared" si="31"/>
        <v>KE</v>
      </c>
      <c r="CG15" s="164" t="str">
        <f t="shared" si="32"/>
        <v>JICA調査</v>
      </c>
    </row>
    <row r="16" spans="1:85" s="172" customFormat="1" ht="20.100000000000001" customHeight="1" x14ac:dyDescent="0.15">
      <c r="A16" s="154" t="str">
        <f t="shared" si="19"/>
        <v>J1</v>
      </c>
      <c r="B16" s="154" t="str">
        <f t="shared" si="19"/>
        <v>KE</v>
      </c>
      <c r="C16" s="154" t="str">
        <f t="shared" si="20"/>
        <v xml:space="preserve"> (独)国際協力機構　調査</v>
      </c>
      <c r="D16" s="154" t="str">
        <f t="shared" si="21"/>
        <v>201512-201606</v>
      </c>
      <c r="E16" s="166" t="s">
        <v>163</v>
      </c>
      <c r="F16" s="199" t="s">
        <v>791</v>
      </c>
      <c r="G16" s="200" t="s">
        <v>96</v>
      </c>
      <c r="H16" s="200" t="str">
        <f t="shared" si="22"/>
        <v>JA16E1007P</v>
      </c>
      <c r="I16" s="201" t="s">
        <v>808</v>
      </c>
      <c r="J16" s="202" t="s">
        <v>800</v>
      </c>
      <c r="K16" s="202" t="s">
        <v>501</v>
      </c>
      <c r="L16" s="203" t="s">
        <v>793</v>
      </c>
      <c r="M16" s="204">
        <v>0</v>
      </c>
      <c r="N16" s="205">
        <v>0</v>
      </c>
      <c r="O16" s="206">
        <v>0</v>
      </c>
      <c r="P16" s="204">
        <v>0</v>
      </c>
      <c r="Q16" s="205">
        <v>0</v>
      </c>
      <c r="R16" s="206">
        <v>0</v>
      </c>
      <c r="S16" s="204">
        <v>0</v>
      </c>
      <c r="T16" s="205">
        <v>0</v>
      </c>
      <c r="U16" s="206">
        <v>0</v>
      </c>
      <c r="V16" s="219">
        <v>0</v>
      </c>
      <c r="W16" s="205">
        <v>0</v>
      </c>
      <c r="X16" s="206">
        <v>0</v>
      </c>
      <c r="Y16" s="204">
        <v>0</v>
      </c>
      <c r="Z16" s="205">
        <v>0</v>
      </c>
      <c r="AA16" s="206">
        <v>0</v>
      </c>
      <c r="AB16" s="204">
        <v>0</v>
      </c>
      <c r="AC16" s="205">
        <v>0</v>
      </c>
      <c r="AD16" s="206">
        <v>0</v>
      </c>
      <c r="AE16" s="204">
        <v>0</v>
      </c>
      <c r="AF16" s="205">
        <v>0</v>
      </c>
      <c r="AG16" s="206">
        <v>0</v>
      </c>
      <c r="AH16" s="207">
        <f t="shared" si="33"/>
        <v>0</v>
      </c>
      <c r="AI16" s="208">
        <f t="shared" si="23"/>
        <v>0</v>
      </c>
      <c r="AJ16" s="209">
        <f t="shared" si="23"/>
        <v>0</v>
      </c>
      <c r="AK16" s="204">
        <v>0</v>
      </c>
      <c r="AL16" s="205">
        <v>0</v>
      </c>
      <c r="AM16" s="206">
        <v>0</v>
      </c>
      <c r="AN16" s="210">
        <f t="shared" si="34"/>
        <v>0</v>
      </c>
      <c r="AO16" s="211">
        <f t="shared" si="34"/>
        <v>0</v>
      </c>
      <c r="AP16" s="212">
        <f t="shared" si="34"/>
        <v>0</v>
      </c>
      <c r="AQ16" s="204">
        <v>0</v>
      </c>
      <c r="AR16" s="205">
        <v>0</v>
      </c>
      <c r="AS16" s="206">
        <v>0</v>
      </c>
      <c r="AT16" s="207">
        <f t="shared" si="24"/>
        <v>0</v>
      </c>
      <c r="AU16" s="208">
        <f t="shared" si="24"/>
        <v>0</v>
      </c>
      <c r="AV16" s="209">
        <f t="shared" si="24"/>
        <v>0</v>
      </c>
      <c r="AW16" s="204">
        <f t="shared" si="25"/>
        <v>36817200</v>
      </c>
      <c r="AX16" s="213">
        <f t="shared" si="25"/>
        <v>0</v>
      </c>
      <c r="AY16" s="214">
        <f t="shared" si="25"/>
        <v>36817200</v>
      </c>
      <c r="AZ16" s="204">
        <v>36817200</v>
      </c>
      <c r="BA16" s="205">
        <v>0</v>
      </c>
      <c r="BB16" s="206">
        <v>36817200</v>
      </c>
      <c r="BC16" s="215">
        <f t="shared" si="35"/>
        <v>36817200</v>
      </c>
      <c r="BD16" s="216">
        <f t="shared" si="26"/>
        <v>0</v>
      </c>
      <c r="BE16" s="217">
        <f t="shared" si="26"/>
        <v>36817200</v>
      </c>
      <c r="BF16" s="204">
        <v>0</v>
      </c>
      <c r="BG16" s="205">
        <v>0</v>
      </c>
      <c r="BH16" s="206">
        <v>0</v>
      </c>
      <c r="BI16" s="207">
        <f t="shared" si="36"/>
        <v>36817200</v>
      </c>
      <c r="BJ16" s="208">
        <f t="shared" si="27"/>
        <v>0</v>
      </c>
      <c r="BK16" s="209">
        <f t="shared" si="27"/>
        <v>36817200</v>
      </c>
      <c r="BL16" s="204">
        <f t="shared" si="28"/>
        <v>0</v>
      </c>
      <c r="BM16" s="213">
        <f t="shared" si="28"/>
        <v>0</v>
      </c>
      <c r="BN16" s="214">
        <f t="shared" si="28"/>
        <v>0</v>
      </c>
      <c r="BO16" s="204">
        <v>0</v>
      </c>
      <c r="BP16" s="205">
        <v>0</v>
      </c>
      <c r="BQ16" s="206">
        <v>0</v>
      </c>
      <c r="BR16" s="218">
        <f t="shared" si="37"/>
        <v>36817200</v>
      </c>
      <c r="BS16" s="208">
        <f t="shared" si="37"/>
        <v>0</v>
      </c>
      <c r="BT16" s="209">
        <f t="shared" si="37"/>
        <v>36817200</v>
      </c>
      <c r="BU16" s="219">
        <v>0</v>
      </c>
      <c r="BV16" s="205">
        <v>0</v>
      </c>
      <c r="BW16" s="206">
        <v>0</v>
      </c>
      <c r="BX16" s="204">
        <f t="shared" si="29"/>
        <v>36817200</v>
      </c>
      <c r="BY16" s="213">
        <f t="shared" si="29"/>
        <v>0</v>
      </c>
      <c r="BZ16" s="214">
        <f t="shared" si="29"/>
        <v>36817200</v>
      </c>
      <c r="CA16" s="220" t="s">
        <v>1157</v>
      </c>
      <c r="CB16" s="220" t="s">
        <v>577</v>
      </c>
      <c r="CC16" s="172" t="s">
        <v>1280</v>
      </c>
      <c r="CD16" s="172" t="str">
        <f t="shared" si="30"/>
        <v>OK！</v>
      </c>
      <c r="CE16" s="164" t="str">
        <f t="shared" si="38"/>
        <v>J1</v>
      </c>
      <c r="CF16" s="164" t="str">
        <f t="shared" si="31"/>
        <v>KE</v>
      </c>
      <c r="CG16" s="164" t="str">
        <f t="shared" si="32"/>
        <v>JICA調査</v>
      </c>
    </row>
    <row r="17" spans="1:85" s="172" customFormat="1" ht="20.100000000000001" customHeight="1" x14ac:dyDescent="0.15">
      <c r="A17" s="154" t="str">
        <f t="shared" si="19"/>
        <v>J1</v>
      </c>
      <c r="B17" s="154" t="str">
        <f t="shared" si="19"/>
        <v>KE</v>
      </c>
      <c r="C17" s="154" t="str">
        <f t="shared" si="20"/>
        <v xml:space="preserve"> (独)国際協力機構　調査</v>
      </c>
      <c r="D17" s="154" t="str">
        <f t="shared" si="21"/>
        <v>-</v>
      </c>
      <c r="E17" s="166" t="s">
        <v>164</v>
      </c>
      <c r="F17" s="199" t="s">
        <v>791</v>
      </c>
      <c r="G17" s="200" t="s">
        <v>96</v>
      </c>
      <c r="H17" s="200" t="str">
        <f t="shared" si="22"/>
        <v>JA16E1008P</v>
      </c>
      <c r="I17" s="201" t="s">
        <v>809</v>
      </c>
      <c r="J17" s="202" t="s">
        <v>800</v>
      </c>
      <c r="K17" s="202" t="s">
        <v>501</v>
      </c>
      <c r="L17" s="203" t="s">
        <v>793</v>
      </c>
      <c r="M17" s="204">
        <v>0</v>
      </c>
      <c r="N17" s="205">
        <v>0</v>
      </c>
      <c r="O17" s="206">
        <v>0</v>
      </c>
      <c r="P17" s="204">
        <v>0</v>
      </c>
      <c r="Q17" s="205">
        <v>0</v>
      </c>
      <c r="R17" s="206">
        <v>0</v>
      </c>
      <c r="S17" s="204">
        <v>0</v>
      </c>
      <c r="T17" s="205">
        <v>0</v>
      </c>
      <c r="U17" s="206">
        <v>0</v>
      </c>
      <c r="V17" s="204">
        <v>0</v>
      </c>
      <c r="W17" s="205">
        <v>0</v>
      </c>
      <c r="X17" s="206">
        <v>0</v>
      </c>
      <c r="Y17" s="204">
        <v>0</v>
      </c>
      <c r="Z17" s="205">
        <v>0</v>
      </c>
      <c r="AA17" s="206">
        <v>0</v>
      </c>
      <c r="AB17" s="204">
        <v>0</v>
      </c>
      <c r="AC17" s="205">
        <v>0</v>
      </c>
      <c r="AD17" s="206">
        <v>0</v>
      </c>
      <c r="AE17" s="204">
        <v>0</v>
      </c>
      <c r="AF17" s="205">
        <v>0</v>
      </c>
      <c r="AG17" s="206">
        <v>0</v>
      </c>
      <c r="AH17" s="207">
        <f t="shared" si="33"/>
        <v>0</v>
      </c>
      <c r="AI17" s="208">
        <f t="shared" si="23"/>
        <v>0</v>
      </c>
      <c r="AJ17" s="209">
        <f t="shared" si="23"/>
        <v>0</v>
      </c>
      <c r="AK17" s="204">
        <v>0</v>
      </c>
      <c r="AL17" s="205">
        <v>0</v>
      </c>
      <c r="AM17" s="206">
        <v>0</v>
      </c>
      <c r="AN17" s="210">
        <f t="shared" si="34"/>
        <v>0</v>
      </c>
      <c r="AO17" s="211">
        <f t="shared" si="34"/>
        <v>0</v>
      </c>
      <c r="AP17" s="212">
        <f t="shared" si="34"/>
        <v>0</v>
      </c>
      <c r="AQ17" s="204">
        <v>0</v>
      </c>
      <c r="AR17" s="205">
        <v>0</v>
      </c>
      <c r="AS17" s="206">
        <v>0</v>
      </c>
      <c r="AT17" s="207">
        <f t="shared" si="24"/>
        <v>0</v>
      </c>
      <c r="AU17" s="208">
        <f t="shared" si="24"/>
        <v>0</v>
      </c>
      <c r="AV17" s="209">
        <f t="shared" si="24"/>
        <v>0</v>
      </c>
      <c r="AW17" s="204">
        <f t="shared" si="25"/>
        <v>0</v>
      </c>
      <c r="AX17" s="213">
        <f t="shared" si="25"/>
        <v>0</v>
      </c>
      <c r="AY17" s="214">
        <f t="shared" si="25"/>
        <v>0</v>
      </c>
      <c r="AZ17" s="204">
        <v>0</v>
      </c>
      <c r="BA17" s="205">
        <v>0</v>
      </c>
      <c r="BB17" s="206">
        <v>0</v>
      </c>
      <c r="BC17" s="215">
        <f t="shared" si="35"/>
        <v>0</v>
      </c>
      <c r="BD17" s="216">
        <f t="shared" si="26"/>
        <v>0</v>
      </c>
      <c r="BE17" s="217">
        <f t="shared" si="26"/>
        <v>0</v>
      </c>
      <c r="BF17" s="204">
        <v>0</v>
      </c>
      <c r="BG17" s="205">
        <v>0</v>
      </c>
      <c r="BH17" s="206">
        <v>0</v>
      </c>
      <c r="BI17" s="207">
        <f t="shared" si="36"/>
        <v>0</v>
      </c>
      <c r="BJ17" s="208">
        <f t="shared" si="27"/>
        <v>0</v>
      </c>
      <c r="BK17" s="209">
        <f t="shared" si="27"/>
        <v>0</v>
      </c>
      <c r="BL17" s="204">
        <f t="shared" si="28"/>
        <v>0</v>
      </c>
      <c r="BM17" s="213">
        <f t="shared" si="28"/>
        <v>0</v>
      </c>
      <c r="BN17" s="214">
        <f t="shared" si="28"/>
        <v>0</v>
      </c>
      <c r="BO17" s="204">
        <v>0</v>
      </c>
      <c r="BP17" s="205">
        <v>0</v>
      </c>
      <c r="BQ17" s="206">
        <v>0</v>
      </c>
      <c r="BR17" s="218">
        <f t="shared" si="37"/>
        <v>0</v>
      </c>
      <c r="BS17" s="208">
        <f t="shared" si="37"/>
        <v>0</v>
      </c>
      <c r="BT17" s="209">
        <f t="shared" si="37"/>
        <v>0</v>
      </c>
      <c r="BU17" s="219">
        <v>-15808000</v>
      </c>
      <c r="BV17" s="205">
        <v>0</v>
      </c>
      <c r="BW17" s="206">
        <v>-15808000</v>
      </c>
      <c r="BX17" s="204">
        <f t="shared" si="29"/>
        <v>-15808000</v>
      </c>
      <c r="BY17" s="213">
        <f t="shared" si="29"/>
        <v>0</v>
      </c>
      <c r="BZ17" s="214">
        <f t="shared" si="29"/>
        <v>-15808000</v>
      </c>
      <c r="CA17" s="220" t="s">
        <v>1156</v>
      </c>
      <c r="CB17" s="220" t="s">
        <v>508</v>
      </c>
      <c r="CC17" s="172" t="s">
        <v>1280</v>
      </c>
      <c r="CD17" s="172" t="str">
        <f t="shared" si="30"/>
        <v>OK！</v>
      </c>
      <c r="CE17" s="164" t="str">
        <f t="shared" si="38"/>
        <v>J1</v>
      </c>
      <c r="CF17" s="164" t="str">
        <f t="shared" si="31"/>
        <v>KE</v>
      </c>
      <c r="CG17" s="164" t="str">
        <f t="shared" si="32"/>
        <v>JICA調査</v>
      </c>
    </row>
    <row r="18" spans="1:85" ht="20.100000000000001" customHeight="1" x14ac:dyDescent="0.15">
      <c r="A18" s="154" t="str">
        <f t="shared" si="19"/>
        <v>J1</v>
      </c>
      <c r="B18" s="154" t="str">
        <f t="shared" si="19"/>
        <v>KE</v>
      </c>
      <c r="C18" s="154" t="str">
        <f t="shared" si="20"/>
        <v xml:space="preserve"> (独)国際協力機構　調査</v>
      </c>
      <c r="D18" s="154" t="str">
        <f t="shared" si="21"/>
        <v>201511-201606</v>
      </c>
      <c r="E18" s="166" t="s">
        <v>165</v>
      </c>
      <c r="F18" s="199" t="s">
        <v>791</v>
      </c>
      <c r="G18" s="200" t="s">
        <v>96</v>
      </c>
      <c r="H18" s="200" t="str">
        <f t="shared" si="22"/>
        <v>JA16E1010P</v>
      </c>
      <c r="I18" s="201" t="s">
        <v>810</v>
      </c>
      <c r="J18" s="202" t="s">
        <v>800</v>
      </c>
      <c r="K18" s="202" t="s">
        <v>501</v>
      </c>
      <c r="L18" s="203" t="s">
        <v>793</v>
      </c>
      <c r="M18" s="204">
        <v>0</v>
      </c>
      <c r="N18" s="205">
        <v>0</v>
      </c>
      <c r="O18" s="206">
        <v>0</v>
      </c>
      <c r="P18" s="204">
        <v>0</v>
      </c>
      <c r="Q18" s="205">
        <v>0</v>
      </c>
      <c r="R18" s="206">
        <v>0</v>
      </c>
      <c r="S18" s="204">
        <v>0</v>
      </c>
      <c r="T18" s="205">
        <v>0</v>
      </c>
      <c r="U18" s="206">
        <v>0</v>
      </c>
      <c r="V18" s="204">
        <v>0</v>
      </c>
      <c r="W18" s="205">
        <v>0</v>
      </c>
      <c r="X18" s="206">
        <v>0</v>
      </c>
      <c r="Y18" s="204">
        <v>0</v>
      </c>
      <c r="Z18" s="205">
        <v>0</v>
      </c>
      <c r="AA18" s="206">
        <v>0</v>
      </c>
      <c r="AB18" s="204">
        <v>0</v>
      </c>
      <c r="AC18" s="205">
        <v>0</v>
      </c>
      <c r="AD18" s="206">
        <v>0</v>
      </c>
      <c r="AE18" s="204">
        <v>0</v>
      </c>
      <c r="AF18" s="205">
        <v>0</v>
      </c>
      <c r="AG18" s="206">
        <v>0</v>
      </c>
      <c r="AH18" s="207">
        <f t="shared" si="33"/>
        <v>0</v>
      </c>
      <c r="AI18" s="208">
        <f t="shared" si="23"/>
        <v>0</v>
      </c>
      <c r="AJ18" s="209">
        <f t="shared" si="23"/>
        <v>0</v>
      </c>
      <c r="AK18" s="204">
        <v>0</v>
      </c>
      <c r="AL18" s="205">
        <v>0</v>
      </c>
      <c r="AM18" s="206">
        <v>0</v>
      </c>
      <c r="AN18" s="210">
        <f t="shared" si="34"/>
        <v>0</v>
      </c>
      <c r="AO18" s="211">
        <f t="shared" si="34"/>
        <v>0</v>
      </c>
      <c r="AP18" s="212">
        <f t="shared" si="34"/>
        <v>0</v>
      </c>
      <c r="AQ18" s="204">
        <v>0</v>
      </c>
      <c r="AR18" s="205">
        <v>0</v>
      </c>
      <c r="AS18" s="206">
        <v>0</v>
      </c>
      <c r="AT18" s="207">
        <f t="shared" si="24"/>
        <v>0</v>
      </c>
      <c r="AU18" s="208">
        <f t="shared" si="24"/>
        <v>0</v>
      </c>
      <c r="AV18" s="209">
        <f t="shared" si="24"/>
        <v>0</v>
      </c>
      <c r="AW18" s="204">
        <f t="shared" si="25"/>
        <v>39067920</v>
      </c>
      <c r="AX18" s="213">
        <f t="shared" si="25"/>
        <v>0</v>
      </c>
      <c r="AY18" s="214">
        <f t="shared" si="25"/>
        <v>39067920</v>
      </c>
      <c r="AZ18" s="204">
        <v>39067920</v>
      </c>
      <c r="BA18" s="205">
        <v>0</v>
      </c>
      <c r="BB18" s="206">
        <v>39067920</v>
      </c>
      <c r="BC18" s="215">
        <f t="shared" si="35"/>
        <v>39067920</v>
      </c>
      <c r="BD18" s="216">
        <f t="shared" si="26"/>
        <v>0</v>
      </c>
      <c r="BE18" s="217">
        <f t="shared" si="26"/>
        <v>39067920</v>
      </c>
      <c r="BF18" s="204">
        <v>0</v>
      </c>
      <c r="BG18" s="205">
        <v>0</v>
      </c>
      <c r="BH18" s="206">
        <v>0</v>
      </c>
      <c r="BI18" s="207">
        <f t="shared" si="36"/>
        <v>39067920</v>
      </c>
      <c r="BJ18" s="208">
        <f t="shared" si="27"/>
        <v>0</v>
      </c>
      <c r="BK18" s="209">
        <f t="shared" si="27"/>
        <v>39067920</v>
      </c>
      <c r="BL18" s="204">
        <f t="shared" si="28"/>
        <v>0</v>
      </c>
      <c r="BM18" s="213">
        <f t="shared" si="28"/>
        <v>0</v>
      </c>
      <c r="BN18" s="214">
        <f t="shared" si="28"/>
        <v>0</v>
      </c>
      <c r="BO18" s="204">
        <v>0</v>
      </c>
      <c r="BP18" s="205">
        <v>0</v>
      </c>
      <c r="BQ18" s="206">
        <v>0</v>
      </c>
      <c r="BR18" s="218">
        <f t="shared" si="37"/>
        <v>39067920</v>
      </c>
      <c r="BS18" s="208">
        <f t="shared" si="37"/>
        <v>0</v>
      </c>
      <c r="BT18" s="209">
        <f t="shared" si="37"/>
        <v>39067920</v>
      </c>
      <c r="BU18" s="219">
        <v>-145867000</v>
      </c>
      <c r="BV18" s="205">
        <v>0</v>
      </c>
      <c r="BW18" s="206">
        <v>-145867000</v>
      </c>
      <c r="BX18" s="204">
        <f t="shared" si="29"/>
        <v>-106799080</v>
      </c>
      <c r="BY18" s="213">
        <f t="shared" si="29"/>
        <v>0</v>
      </c>
      <c r="BZ18" s="214">
        <f t="shared" si="29"/>
        <v>-106799080</v>
      </c>
      <c r="CA18" s="220" t="s">
        <v>1158</v>
      </c>
      <c r="CB18" s="220" t="s">
        <v>577</v>
      </c>
      <c r="CC18" s="154" t="s">
        <v>1280</v>
      </c>
      <c r="CD18" s="154" t="str">
        <f t="shared" si="30"/>
        <v>OK！</v>
      </c>
      <c r="CE18" s="164" t="str">
        <f t="shared" si="38"/>
        <v>J1</v>
      </c>
      <c r="CF18" s="164" t="str">
        <f t="shared" si="31"/>
        <v>KE</v>
      </c>
      <c r="CG18" s="164" t="str">
        <f t="shared" si="32"/>
        <v>JICA調査</v>
      </c>
    </row>
    <row r="19" spans="1:85" ht="20.100000000000001" customHeight="1" x14ac:dyDescent="0.15">
      <c r="A19" s="154" t="str">
        <f t="shared" si="19"/>
        <v>J1</v>
      </c>
      <c r="B19" s="154" t="str">
        <f t="shared" si="19"/>
        <v>KE</v>
      </c>
      <c r="C19" s="154" t="str">
        <f t="shared" si="20"/>
        <v xml:space="preserve"> (独)国際協力機構　調査</v>
      </c>
      <c r="D19" s="154" t="str">
        <f t="shared" si="21"/>
        <v>-</v>
      </c>
      <c r="E19" s="166" t="s">
        <v>166</v>
      </c>
      <c r="F19" s="199" t="s">
        <v>791</v>
      </c>
      <c r="G19" s="200" t="s">
        <v>96</v>
      </c>
      <c r="H19" s="200" t="str">
        <f t="shared" si="22"/>
        <v>JA16E1019P</v>
      </c>
      <c r="I19" s="201" t="s">
        <v>811</v>
      </c>
      <c r="J19" s="202" t="s">
        <v>800</v>
      </c>
      <c r="K19" s="202" t="s">
        <v>501</v>
      </c>
      <c r="L19" s="203" t="s">
        <v>793</v>
      </c>
      <c r="M19" s="204">
        <v>0</v>
      </c>
      <c r="N19" s="205">
        <v>0</v>
      </c>
      <c r="O19" s="206">
        <v>0</v>
      </c>
      <c r="P19" s="204">
        <v>0</v>
      </c>
      <c r="Q19" s="205">
        <v>0</v>
      </c>
      <c r="R19" s="206">
        <v>0</v>
      </c>
      <c r="S19" s="204">
        <v>0</v>
      </c>
      <c r="T19" s="205">
        <v>0</v>
      </c>
      <c r="U19" s="206">
        <v>0</v>
      </c>
      <c r="V19" s="204">
        <v>0</v>
      </c>
      <c r="W19" s="205">
        <v>0</v>
      </c>
      <c r="X19" s="206">
        <v>0</v>
      </c>
      <c r="Y19" s="204">
        <v>0</v>
      </c>
      <c r="Z19" s="205">
        <v>0</v>
      </c>
      <c r="AA19" s="206">
        <v>0</v>
      </c>
      <c r="AB19" s="204">
        <v>0</v>
      </c>
      <c r="AC19" s="205">
        <v>0</v>
      </c>
      <c r="AD19" s="206">
        <v>0</v>
      </c>
      <c r="AE19" s="204">
        <v>0</v>
      </c>
      <c r="AF19" s="205">
        <v>0</v>
      </c>
      <c r="AG19" s="206">
        <v>0</v>
      </c>
      <c r="AH19" s="207">
        <f t="shared" si="33"/>
        <v>0</v>
      </c>
      <c r="AI19" s="208">
        <f t="shared" si="23"/>
        <v>0</v>
      </c>
      <c r="AJ19" s="209">
        <f t="shared" si="23"/>
        <v>0</v>
      </c>
      <c r="AK19" s="204">
        <v>0</v>
      </c>
      <c r="AL19" s="205">
        <v>0</v>
      </c>
      <c r="AM19" s="206">
        <v>0</v>
      </c>
      <c r="AN19" s="210">
        <f t="shared" si="34"/>
        <v>0</v>
      </c>
      <c r="AO19" s="211">
        <f t="shared" si="34"/>
        <v>0</v>
      </c>
      <c r="AP19" s="212">
        <f t="shared" si="34"/>
        <v>0</v>
      </c>
      <c r="AQ19" s="204">
        <v>0</v>
      </c>
      <c r="AR19" s="205">
        <v>0</v>
      </c>
      <c r="AS19" s="206">
        <v>0</v>
      </c>
      <c r="AT19" s="207">
        <f t="shared" si="24"/>
        <v>0</v>
      </c>
      <c r="AU19" s="208">
        <f t="shared" si="24"/>
        <v>0</v>
      </c>
      <c r="AV19" s="209">
        <f t="shared" si="24"/>
        <v>0</v>
      </c>
      <c r="AW19" s="204">
        <f t="shared" si="25"/>
        <v>0</v>
      </c>
      <c r="AX19" s="213">
        <f t="shared" si="25"/>
        <v>0</v>
      </c>
      <c r="AY19" s="214">
        <f t="shared" si="25"/>
        <v>0</v>
      </c>
      <c r="AZ19" s="204">
        <v>0</v>
      </c>
      <c r="BA19" s="205">
        <v>0</v>
      </c>
      <c r="BB19" s="206">
        <v>0</v>
      </c>
      <c r="BC19" s="215">
        <f t="shared" si="35"/>
        <v>0</v>
      </c>
      <c r="BD19" s="216">
        <f t="shared" si="26"/>
        <v>0</v>
      </c>
      <c r="BE19" s="217">
        <f t="shared" si="26"/>
        <v>0</v>
      </c>
      <c r="BF19" s="204">
        <v>0</v>
      </c>
      <c r="BG19" s="205">
        <v>0</v>
      </c>
      <c r="BH19" s="206">
        <v>0</v>
      </c>
      <c r="BI19" s="207">
        <f t="shared" si="36"/>
        <v>0</v>
      </c>
      <c r="BJ19" s="208">
        <f t="shared" si="27"/>
        <v>0</v>
      </c>
      <c r="BK19" s="209">
        <f t="shared" si="27"/>
        <v>0</v>
      </c>
      <c r="BL19" s="204">
        <f t="shared" si="28"/>
        <v>0</v>
      </c>
      <c r="BM19" s="213">
        <f t="shared" si="28"/>
        <v>0</v>
      </c>
      <c r="BN19" s="214">
        <f t="shared" si="28"/>
        <v>0</v>
      </c>
      <c r="BO19" s="204">
        <v>0</v>
      </c>
      <c r="BP19" s="205">
        <v>0</v>
      </c>
      <c r="BQ19" s="206">
        <v>0</v>
      </c>
      <c r="BR19" s="218">
        <f t="shared" si="37"/>
        <v>0</v>
      </c>
      <c r="BS19" s="208">
        <f t="shared" si="37"/>
        <v>0</v>
      </c>
      <c r="BT19" s="209">
        <f t="shared" si="37"/>
        <v>0</v>
      </c>
      <c r="BU19" s="219">
        <v>-67954000</v>
      </c>
      <c r="BV19" s="205">
        <v>0</v>
      </c>
      <c r="BW19" s="206">
        <v>-67954000</v>
      </c>
      <c r="BX19" s="204">
        <f t="shared" si="29"/>
        <v>-67954000</v>
      </c>
      <c r="BY19" s="213">
        <f t="shared" si="29"/>
        <v>0</v>
      </c>
      <c r="BZ19" s="214">
        <f t="shared" si="29"/>
        <v>-67954000</v>
      </c>
      <c r="CA19" s="220" t="s">
        <v>1156</v>
      </c>
      <c r="CB19" s="220" t="s">
        <v>743</v>
      </c>
      <c r="CC19" s="154" t="s">
        <v>1280</v>
      </c>
      <c r="CD19" s="154" t="str">
        <f t="shared" si="30"/>
        <v>OK！</v>
      </c>
      <c r="CE19" s="164" t="str">
        <f t="shared" si="38"/>
        <v>J1</v>
      </c>
      <c r="CF19" s="164" t="str">
        <f t="shared" si="31"/>
        <v>KE</v>
      </c>
      <c r="CG19" s="164" t="str">
        <f t="shared" si="32"/>
        <v>JICA調査</v>
      </c>
    </row>
    <row r="20" spans="1:85" ht="20.100000000000001" customHeight="1" x14ac:dyDescent="0.15">
      <c r="A20" s="154" t="str">
        <f t="shared" si="19"/>
        <v>J1</v>
      </c>
      <c r="B20" s="154" t="str">
        <f t="shared" si="19"/>
        <v>KE</v>
      </c>
      <c r="C20" s="154" t="str">
        <f t="shared" si="20"/>
        <v xml:space="preserve"> (独)国際協力機構　調査</v>
      </c>
      <c r="D20" s="154" t="str">
        <f t="shared" si="21"/>
        <v>-</v>
      </c>
      <c r="E20" s="166" t="s">
        <v>167</v>
      </c>
      <c r="F20" s="199" t="s">
        <v>791</v>
      </c>
      <c r="G20" s="200" t="s">
        <v>96</v>
      </c>
      <c r="H20" s="200" t="str">
        <f t="shared" si="22"/>
        <v>JA16E1020P</v>
      </c>
      <c r="I20" s="201" t="s">
        <v>812</v>
      </c>
      <c r="J20" s="202" t="s">
        <v>800</v>
      </c>
      <c r="K20" s="202" t="s">
        <v>501</v>
      </c>
      <c r="L20" s="203" t="s">
        <v>793</v>
      </c>
      <c r="M20" s="204">
        <v>0</v>
      </c>
      <c r="N20" s="205">
        <v>0</v>
      </c>
      <c r="O20" s="206">
        <v>0</v>
      </c>
      <c r="P20" s="204">
        <v>0</v>
      </c>
      <c r="Q20" s="205">
        <v>0</v>
      </c>
      <c r="R20" s="206">
        <v>0</v>
      </c>
      <c r="S20" s="204">
        <v>0</v>
      </c>
      <c r="T20" s="205">
        <v>0</v>
      </c>
      <c r="U20" s="206">
        <v>0</v>
      </c>
      <c r="V20" s="204">
        <v>0</v>
      </c>
      <c r="W20" s="205">
        <v>0</v>
      </c>
      <c r="X20" s="206">
        <v>0</v>
      </c>
      <c r="Y20" s="204">
        <v>0</v>
      </c>
      <c r="Z20" s="205">
        <v>0</v>
      </c>
      <c r="AA20" s="206">
        <v>0</v>
      </c>
      <c r="AB20" s="204">
        <v>0</v>
      </c>
      <c r="AC20" s="205">
        <v>0</v>
      </c>
      <c r="AD20" s="206">
        <v>0</v>
      </c>
      <c r="AE20" s="204">
        <v>0</v>
      </c>
      <c r="AF20" s="205">
        <v>0</v>
      </c>
      <c r="AG20" s="206">
        <v>0</v>
      </c>
      <c r="AH20" s="207">
        <f t="shared" si="33"/>
        <v>0</v>
      </c>
      <c r="AI20" s="208">
        <f t="shared" si="23"/>
        <v>0</v>
      </c>
      <c r="AJ20" s="209">
        <f t="shared" si="23"/>
        <v>0</v>
      </c>
      <c r="AK20" s="204">
        <v>0</v>
      </c>
      <c r="AL20" s="205">
        <v>0</v>
      </c>
      <c r="AM20" s="206">
        <v>0</v>
      </c>
      <c r="AN20" s="210">
        <f t="shared" si="34"/>
        <v>0</v>
      </c>
      <c r="AO20" s="211">
        <f t="shared" si="34"/>
        <v>0</v>
      </c>
      <c r="AP20" s="212">
        <f t="shared" si="34"/>
        <v>0</v>
      </c>
      <c r="AQ20" s="204">
        <v>0</v>
      </c>
      <c r="AR20" s="205">
        <v>0</v>
      </c>
      <c r="AS20" s="206">
        <v>0</v>
      </c>
      <c r="AT20" s="207">
        <f t="shared" si="24"/>
        <v>0</v>
      </c>
      <c r="AU20" s="208">
        <f t="shared" si="24"/>
        <v>0</v>
      </c>
      <c r="AV20" s="209">
        <f t="shared" si="24"/>
        <v>0</v>
      </c>
      <c r="AW20" s="204">
        <f t="shared" si="25"/>
        <v>0</v>
      </c>
      <c r="AX20" s="213">
        <f t="shared" si="25"/>
        <v>0</v>
      </c>
      <c r="AY20" s="214">
        <f t="shared" si="25"/>
        <v>0</v>
      </c>
      <c r="AZ20" s="204">
        <v>0</v>
      </c>
      <c r="BA20" s="205">
        <v>0</v>
      </c>
      <c r="BB20" s="206">
        <v>0</v>
      </c>
      <c r="BC20" s="215">
        <f t="shared" si="35"/>
        <v>0</v>
      </c>
      <c r="BD20" s="216">
        <f t="shared" si="26"/>
        <v>0</v>
      </c>
      <c r="BE20" s="217">
        <f t="shared" si="26"/>
        <v>0</v>
      </c>
      <c r="BF20" s="204">
        <v>0</v>
      </c>
      <c r="BG20" s="205">
        <v>0</v>
      </c>
      <c r="BH20" s="206">
        <v>0</v>
      </c>
      <c r="BI20" s="207">
        <f t="shared" si="36"/>
        <v>0</v>
      </c>
      <c r="BJ20" s="208">
        <f t="shared" si="27"/>
        <v>0</v>
      </c>
      <c r="BK20" s="209">
        <f t="shared" si="27"/>
        <v>0</v>
      </c>
      <c r="BL20" s="204">
        <f t="shared" si="28"/>
        <v>0</v>
      </c>
      <c r="BM20" s="213">
        <f t="shared" si="28"/>
        <v>0</v>
      </c>
      <c r="BN20" s="214">
        <f t="shared" si="28"/>
        <v>0</v>
      </c>
      <c r="BO20" s="204">
        <v>0</v>
      </c>
      <c r="BP20" s="205">
        <v>0</v>
      </c>
      <c r="BQ20" s="206">
        <v>0</v>
      </c>
      <c r="BR20" s="218">
        <f t="shared" si="37"/>
        <v>0</v>
      </c>
      <c r="BS20" s="208">
        <f t="shared" si="37"/>
        <v>0</v>
      </c>
      <c r="BT20" s="209">
        <f t="shared" si="37"/>
        <v>0</v>
      </c>
      <c r="BU20" s="219">
        <v>-28795000</v>
      </c>
      <c r="BV20" s="205">
        <v>0</v>
      </c>
      <c r="BW20" s="206">
        <v>-28795000</v>
      </c>
      <c r="BX20" s="204">
        <f t="shared" si="29"/>
        <v>-28795000</v>
      </c>
      <c r="BY20" s="213">
        <f t="shared" si="29"/>
        <v>0</v>
      </c>
      <c r="BZ20" s="214">
        <f t="shared" si="29"/>
        <v>-28795000</v>
      </c>
      <c r="CA20" s="220" t="s">
        <v>1156</v>
      </c>
      <c r="CB20" s="220" t="s">
        <v>577</v>
      </c>
      <c r="CC20" s="154" t="s">
        <v>1280</v>
      </c>
      <c r="CD20" s="154" t="str">
        <f t="shared" si="30"/>
        <v>OK！</v>
      </c>
      <c r="CE20" s="164" t="str">
        <f t="shared" si="38"/>
        <v>J1</v>
      </c>
      <c r="CF20" s="164" t="str">
        <f t="shared" si="31"/>
        <v>KE</v>
      </c>
      <c r="CG20" s="164" t="str">
        <f t="shared" si="32"/>
        <v>JICA調査</v>
      </c>
    </row>
    <row r="21" spans="1:85" ht="19.5" customHeight="1" x14ac:dyDescent="0.15">
      <c r="A21" s="154" t="str">
        <f t="shared" si="19"/>
        <v>J1</v>
      </c>
      <c r="B21" s="154" t="str">
        <f t="shared" si="19"/>
        <v>KE</v>
      </c>
      <c r="C21" s="154" t="str">
        <f t="shared" si="20"/>
        <v xml:space="preserve"> (独)国際協力機構　調査</v>
      </c>
      <c r="D21" s="154" t="str">
        <f t="shared" si="21"/>
        <v>-</v>
      </c>
      <c r="E21" s="166" t="s">
        <v>168</v>
      </c>
      <c r="F21" s="199" t="s">
        <v>791</v>
      </c>
      <c r="G21" s="200" t="s">
        <v>96</v>
      </c>
      <c r="H21" s="200" t="str">
        <f t="shared" si="22"/>
        <v>JA16E1023P</v>
      </c>
      <c r="I21" s="201" t="s">
        <v>813</v>
      </c>
      <c r="J21" s="202" t="s">
        <v>800</v>
      </c>
      <c r="K21" s="202" t="s">
        <v>501</v>
      </c>
      <c r="L21" s="203" t="s">
        <v>793</v>
      </c>
      <c r="M21" s="204">
        <v>0</v>
      </c>
      <c r="N21" s="205">
        <v>0</v>
      </c>
      <c r="O21" s="206">
        <v>0</v>
      </c>
      <c r="P21" s="204">
        <v>0</v>
      </c>
      <c r="Q21" s="205">
        <v>0</v>
      </c>
      <c r="R21" s="206">
        <v>0</v>
      </c>
      <c r="S21" s="204">
        <v>0</v>
      </c>
      <c r="T21" s="205">
        <v>0</v>
      </c>
      <c r="U21" s="206">
        <v>0</v>
      </c>
      <c r="V21" s="204">
        <v>0</v>
      </c>
      <c r="W21" s="205">
        <v>0</v>
      </c>
      <c r="X21" s="206">
        <v>0</v>
      </c>
      <c r="Y21" s="204">
        <v>0</v>
      </c>
      <c r="Z21" s="205">
        <v>0</v>
      </c>
      <c r="AA21" s="206">
        <v>0</v>
      </c>
      <c r="AB21" s="204">
        <v>0</v>
      </c>
      <c r="AC21" s="205">
        <v>0</v>
      </c>
      <c r="AD21" s="206">
        <v>0</v>
      </c>
      <c r="AE21" s="204">
        <v>0</v>
      </c>
      <c r="AF21" s="205">
        <v>0</v>
      </c>
      <c r="AG21" s="206">
        <v>0</v>
      </c>
      <c r="AH21" s="207">
        <f t="shared" si="33"/>
        <v>0</v>
      </c>
      <c r="AI21" s="208">
        <f t="shared" si="33"/>
        <v>0</v>
      </c>
      <c r="AJ21" s="209">
        <f t="shared" si="33"/>
        <v>0</v>
      </c>
      <c r="AK21" s="204">
        <v>0</v>
      </c>
      <c r="AL21" s="205">
        <v>0</v>
      </c>
      <c r="AM21" s="206">
        <v>0</v>
      </c>
      <c r="AN21" s="210">
        <f t="shared" si="34"/>
        <v>0</v>
      </c>
      <c r="AO21" s="211">
        <f t="shared" si="34"/>
        <v>0</v>
      </c>
      <c r="AP21" s="212">
        <f t="shared" si="34"/>
        <v>0</v>
      </c>
      <c r="AQ21" s="204">
        <v>0</v>
      </c>
      <c r="AR21" s="205">
        <v>0</v>
      </c>
      <c r="AS21" s="206">
        <v>0</v>
      </c>
      <c r="AT21" s="207">
        <f t="shared" ref="AT21:AV84" si="39">AN21+AQ21</f>
        <v>0</v>
      </c>
      <c r="AU21" s="208">
        <f t="shared" si="39"/>
        <v>0</v>
      </c>
      <c r="AV21" s="209">
        <f t="shared" si="39"/>
        <v>0</v>
      </c>
      <c r="AW21" s="204">
        <f t="shared" si="25"/>
        <v>0</v>
      </c>
      <c r="AX21" s="213">
        <f t="shared" si="25"/>
        <v>0</v>
      </c>
      <c r="AY21" s="214">
        <f t="shared" si="25"/>
        <v>0</v>
      </c>
      <c r="AZ21" s="204">
        <v>0</v>
      </c>
      <c r="BA21" s="205">
        <v>0</v>
      </c>
      <c r="BB21" s="206">
        <v>0</v>
      </c>
      <c r="BC21" s="215">
        <f t="shared" si="35"/>
        <v>0</v>
      </c>
      <c r="BD21" s="216">
        <f t="shared" si="35"/>
        <v>0</v>
      </c>
      <c r="BE21" s="217">
        <f t="shared" si="35"/>
        <v>0</v>
      </c>
      <c r="BF21" s="204">
        <v>0</v>
      </c>
      <c r="BG21" s="205">
        <v>0</v>
      </c>
      <c r="BH21" s="206">
        <v>0</v>
      </c>
      <c r="BI21" s="207">
        <f t="shared" si="36"/>
        <v>0</v>
      </c>
      <c r="BJ21" s="208">
        <f t="shared" si="36"/>
        <v>0</v>
      </c>
      <c r="BK21" s="209">
        <f t="shared" si="36"/>
        <v>0</v>
      </c>
      <c r="BL21" s="204">
        <f t="shared" ref="BL21:BN84" si="40">BO21-BF21</f>
        <v>0</v>
      </c>
      <c r="BM21" s="213">
        <f t="shared" si="40"/>
        <v>0</v>
      </c>
      <c r="BN21" s="214">
        <f t="shared" si="40"/>
        <v>0</v>
      </c>
      <c r="BO21" s="204">
        <v>0</v>
      </c>
      <c r="BP21" s="205">
        <v>0</v>
      </c>
      <c r="BQ21" s="206">
        <v>0</v>
      </c>
      <c r="BR21" s="218">
        <f t="shared" si="37"/>
        <v>0</v>
      </c>
      <c r="BS21" s="208">
        <f t="shared" si="37"/>
        <v>0</v>
      </c>
      <c r="BT21" s="209">
        <f t="shared" si="37"/>
        <v>0</v>
      </c>
      <c r="BU21" s="219">
        <v>-95654000</v>
      </c>
      <c r="BV21" s="205">
        <v>0</v>
      </c>
      <c r="BW21" s="206">
        <v>-95654000</v>
      </c>
      <c r="BX21" s="204">
        <f t="shared" ref="BX21:BZ84" si="41">BR21+BU21</f>
        <v>-95654000</v>
      </c>
      <c r="BY21" s="213">
        <f t="shared" si="41"/>
        <v>0</v>
      </c>
      <c r="BZ21" s="214">
        <f t="shared" si="41"/>
        <v>-95654000</v>
      </c>
      <c r="CA21" s="220" t="s">
        <v>1156</v>
      </c>
      <c r="CB21" s="220" t="s">
        <v>751</v>
      </c>
      <c r="CC21" s="154" t="s">
        <v>1280</v>
      </c>
      <c r="CD21" s="154" t="str">
        <f t="shared" si="30"/>
        <v>OK！</v>
      </c>
      <c r="CE21" s="164" t="str">
        <f t="shared" si="38"/>
        <v>J1</v>
      </c>
      <c r="CF21" s="164" t="str">
        <f t="shared" si="31"/>
        <v>KE</v>
      </c>
      <c r="CG21" s="164" t="str">
        <f t="shared" si="32"/>
        <v>JICA調査</v>
      </c>
    </row>
    <row r="22" spans="1:85" ht="20.100000000000001" customHeight="1" x14ac:dyDescent="0.15">
      <c r="A22" s="154" t="str">
        <f t="shared" si="19"/>
        <v>J1</v>
      </c>
      <c r="B22" s="154" t="str">
        <f t="shared" si="19"/>
        <v>KE</v>
      </c>
      <c r="C22" s="154" t="str">
        <f t="shared" si="20"/>
        <v xml:space="preserve"> (独)国際協力機構　調査</v>
      </c>
      <c r="D22" s="154" t="str">
        <f t="shared" si="21"/>
        <v>-</v>
      </c>
      <c r="E22" s="166" t="s">
        <v>169</v>
      </c>
      <c r="F22" s="199" t="s">
        <v>791</v>
      </c>
      <c r="G22" s="200" t="s">
        <v>96</v>
      </c>
      <c r="H22" s="200" t="str">
        <f t="shared" si="22"/>
        <v>JA16E1031P</v>
      </c>
      <c r="I22" s="201" t="s">
        <v>814</v>
      </c>
      <c r="J22" s="202" t="s">
        <v>800</v>
      </c>
      <c r="K22" s="202" t="s">
        <v>501</v>
      </c>
      <c r="L22" s="203" t="s">
        <v>793</v>
      </c>
      <c r="M22" s="204">
        <v>0</v>
      </c>
      <c r="N22" s="205">
        <v>0</v>
      </c>
      <c r="O22" s="206">
        <v>0</v>
      </c>
      <c r="P22" s="204">
        <v>0</v>
      </c>
      <c r="Q22" s="205">
        <v>0</v>
      </c>
      <c r="R22" s="206">
        <v>0</v>
      </c>
      <c r="S22" s="204">
        <v>0</v>
      </c>
      <c r="T22" s="205">
        <v>0</v>
      </c>
      <c r="U22" s="206">
        <v>0</v>
      </c>
      <c r="V22" s="204">
        <v>0</v>
      </c>
      <c r="W22" s="205">
        <v>0</v>
      </c>
      <c r="X22" s="206">
        <v>0</v>
      </c>
      <c r="Y22" s="204">
        <v>0</v>
      </c>
      <c r="Z22" s="205">
        <v>0</v>
      </c>
      <c r="AA22" s="206">
        <v>0</v>
      </c>
      <c r="AB22" s="204">
        <v>0</v>
      </c>
      <c r="AC22" s="205">
        <v>0</v>
      </c>
      <c r="AD22" s="206">
        <v>0</v>
      </c>
      <c r="AE22" s="204">
        <v>0</v>
      </c>
      <c r="AF22" s="205">
        <v>0</v>
      </c>
      <c r="AG22" s="206">
        <v>0</v>
      </c>
      <c r="AH22" s="207">
        <f t="shared" si="33"/>
        <v>0</v>
      </c>
      <c r="AI22" s="208">
        <f t="shared" si="33"/>
        <v>0</v>
      </c>
      <c r="AJ22" s="209">
        <f t="shared" si="33"/>
        <v>0</v>
      </c>
      <c r="AK22" s="204">
        <v>0</v>
      </c>
      <c r="AL22" s="205">
        <v>0</v>
      </c>
      <c r="AM22" s="206">
        <v>0</v>
      </c>
      <c r="AN22" s="210">
        <f t="shared" si="34"/>
        <v>0</v>
      </c>
      <c r="AO22" s="211">
        <f t="shared" si="34"/>
        <v>0</v>
      </c>
      <c r="AP22" s="212">
        <f t="shared" si="34"/>
        <v>0</v>
      </c>
      <c r="AQ22" s="204">
        <v>0</v>
      </c>
      <c r="AR22" s="205">
        <v>0</v>
      </c>
      <c r="AS22" s="206">
        <v>0</v>
      </c>
      <c r="AT22" s="207">
        <f t="shared" si="39"/>
        <v>0</v>
      </c>
      <c r="AU22" s="208">
        <f t="shared" si="39"/>
        <v>0</v>
      </c>
      <c r="AV22" s="209">
        <f t="shared" si="39"/>
        <v>0</v>
      </c>
      <c r="AW22" s="204">
        <f t="shared" si="25"/>
        <v>0</v>
      </c>
      <c r="AX22" s="213">
        <f t="shared" si="25"/>
        <v>0</v>
      </c>
      <c r="AY22" s="214">
        <f t="shared" si="25"/>
        <v>0</v>
      </c>
      <c r="AZ22" s="204">
        <v>0</v>
      </c>
      <c r="BA22" s="205">
        <v>0</v>
      </c>
      <c r="BB22" s="206">
        <v>0</v>
      </c>
      <c r="BC22" s="215">
        <f t="shared" si="35"/>
        <v>0</v>
      </c>
      <c r="BD22" s="216">
        <f t="shared" si="35"/>
        <v>0</v>
      </c>
      <c r="BE22" s="217">
        <f t="shared" si="35"/>
        <v>0</v>
      </c>
      <c r="BF22" s="204">
        <v>0</v>
      </c>
      <c r="BG22" s="205">
        <v>0</v>
      </c>
      <c r="BH22" s="206">
        <v>0</v>
      </c>
      <c r="BI22" s="207">
        <f t="shared" si="36"/>
        <v>0</v>
      </c>
      <c r="BJ22" s="208">
        <f t="shared" si="36"/>
        <v>0</v>
      </c>
      <c r="BK22" s="209">
        <f t="shared" si="36"/>
        <v>0</v>
      </c>
      <c r="BL22" s="204">
        <f t="shared" si="40"/>
        <v>0</v>
      </c>
      <c r="BM22" s="213">
        <f t="shared" si="40"/>
        <v>0</v>
      </c>
      <c r="BN22" s="214">
        <f t="shared" si="40"/>
        <v>0</v>
      </c>
      <c r="BO22" s="204">
        <v>0</v>
      </c>
      <c r="BP22" s="205">
        <v>0</v>
      </c>
      <c r="BQ22" s="206">
        <v>0</v>
      </c>
      <c r="BR22" s="218">
        <f t="shared" si="37"/>
        <v>0</v>
      </c>
      <c r="BS22" s="208">
        <f t="shared" si="37"/>
        <v>0</v>
      </c>
      <c r="BT22" s="209">
        <f t="shared" si="37"/>
        <v>0</v>
      </c>
      <c r="BU22" s="219">
        <v>-79447000</v>
      </c>
      <c r="BV22" s="205">
        <v>0</v>
      </c>
      <c r="BW22" s="206">
        <v>-79447000</v>
      </c>
      <c r="BX22" s="204">
        <f t="shared" si="41"/>
        <v>-79447000</v>
      </c>
      <c r="BY22" s="213">
        <f t="shared" si="41"/>
        <v>0</v>
      </c>
      <c r="BZ22" s="214">
        <f t="shared" si="41"/>
        <v>-79447000</v>
      </c>
      <c r="CA22" s="220" t="s">
        <v>1156</v>
      </c>
      <c r="CB22" s="220" t="s">
        <v>531</v>
      </c>
      <c r="CC22" s="154" t="s">
        <v>1280</v>
      </c>
      <c r="CD22" s="154" t="str">
        <f t="shared" si="30"/>
        <v>OK！</v>
      </c>
      <c r="CE22" s="164" t="str">
        <f t="shared" si="38"/>
        <v>J1</v>
      </c>
      <c r="CF22" s="164" t="str">
        <f t="shared" si="31"/>
        <v>KE</v>
      </c>
      <c r="CG22" s="164" t="str">
        <f t="shared" si="32"/>
        <v>JICA調査</v>
      </c>
    </row>
    <row r="23" spans="1:85" ht="20.100000000000001" customHeight="1" x14ac:dyDescent="0.15">
      <c r="A23" s="154" t="str">
        <f t="shared" si="19"/>
        <v>J1</v>
      </c>
      <c r="B23" s="154" t="str">
        <f t="shared" si="19"/>
        <v>KE</v>
      </c>
      <c r="C23" s="154" t="str">
        <f t="shared" si="20"/>
        <v xml:space="preserve"> Goden DOWA Eco-system Myanmar</v>
      </c>
      <c r="D23" s="154" t="str">
        <f t="shared" si="21"/>
        <v>201511-201604</v>
      </c>
      <c r="E23" s="166" t="s">
        <v>170</v>
      </c>
      <c r="F23" s="199" t="s">
        <v>791</v>
      </c>
      <c r="G23" s="200" t="s">
        <v>96</v>
      </c>
      <c r="H23" s="200" t="str">
        <f t="shared" si="22"/>
        <v>JA16E1021P</v>
      </c>
      <c r="I23" s="201" t="s">
        <v>815</v>
      </c>
      <c r="J23" s="202" t="s">
        <v>816</v>
      </c>
      <c r="K23" s="202" t="s">
        <v>683</v>
      </c>
      <c r="L23" s="203" t="s">
        <v>793</v>
      </c>
      <c r="M23" s="204">
        <v>0</v>
      </c>
      <c r="N23" s="205">
        <v>0</v>
      </c>
      <c r="O23" s="206">
        <v>0</v>
      </c>
      <c r="P23" s="204">
        <v>0</v>
      </c>
      <c r="Q23" s="205">
        <v>0</v>
      </c>
      <c r="R23" s="206">
        <v>0</v>
      </c>
      <c r="S23" s="204">
        <v>0</v>
      </c>
      <c r="T23" s="205">
        <v>0</v>
      </c>
      <c r="U23" s="206">
        <v>0</v>
      </c>
      <c r="V23" s="204">
        <v>0</v>
      </c>
      <c r="W23" s="205">
        <v>0</v>
      </c>
      <c r="X23" s="206">
        <v>0</v>
      </c>
      <c r="Y23" s="204">
        <v>0</v>
      </c>
      <c r="Z23" s="205">
        <v>0</v>
      </c>
      <c r="AA23" s="206">
        <v>0</v>
      </c>
      <c r="AB23" s="204">
        <v>0</v>
      </c>
      <c r="AC23" s="205">
        <v>0</v>
      </c>
      <c r="AD23" s="206">
        <v>0</v>
      </c>
      <c r="AE23" s="204">
        <v>0</v>
      </c>
      <c r="AF23" s="205">
        <v>0</v>
      </c>
      <c r="AG23" s="206">
        <v>0</v>
      </c>
      <c r="AH23" s="207">
        <f t="shared" si="33"/>
        <v>0</v>
      </c>
      <c r="AI23" s="208">
        <f t="shared" si="33"/>
        <v>0</v>
      </c>
      <c r="AJ23" s="209">
        <f t="shared" si="33"/>
        <v>0</v>
      </c>
      <c r="AK23" s="204">
        <v>0</v>
      </c>
      <c r="AL23" s="205">
        <v>0</v>
      </c>
      <c r="AM23" s="206">
        <v>0</v>
      </c>
      <c r="AN23" s="210">
        <f t="shared" si="34"/>
        <v>0</v>
      </c>
      <c r="AO23" s="211">
        <f t="shared" si="34"/>
        <v>0</v>
      </c>
      <c r="AP23" s="212">
        <f t="shared" si="34"/>
        <v>0</v>
      </c>
      <c r="AQ23" s="204">
        <v>0</v>
      </c>
      <c r="AR23" s="205">
        <v>0</v>
      </c>
      <c r="AS23" s="206">
        <v>0</v>
      </c>
      <c r="AT23" s="207">
        <f t="shared" si="39"/>
        <v>0</v>
      </c>
      <c r="AU23" s="208">
        <f t="shared" si="39"/>
        <v>0</v>
      </c>
      <c r="AV23" s="209">
        <f t="shared" si="39"/>
        <v>0</v>
      </c>
      <c r="AW23" s="204">
        <f t="shared" si="25"/>
        <v>11970000</v>
      </c>
      <c r="AX23" s="213">
        <f t="shared" si="25"/>
        <v>0</v>
      </c>
      <c r="AY23" s="214">
        <f t="shared" si="25"/>
        <v>11970000</v>
      </c>
      <c r="AZ23" s="204">
        <v>11970000</v>
      </c>
      <c r="BA23" s="205">
        <v>0</v>
      </c>
      <c r="BB23" s="206">
        <v>11970000</v>
      </c>
      <c r="BC23" s="215">
        <f t="shared" si="35"/>
        <v>11970000</v>
      </c>
      <c r="BD23" s="216">
        <f t="shared" si="35"/>
        <v>0</v>
      </c>
      <c r="BE23" s="217">
        <f t="shared" si="35"/>
        <v>11970000</v>
      </c>
      <c r="BF23" s="204">
        <v>0</v>
      </c>
      <c r="BG23" s="205">
        <v>0</v>
      </c>
      <c r="BH23" s="206">
        <v>0</v>
      </c>
      <c r="BI23" s="207">
        <f t="shared" si="36"/>
        <v>11970000</v>
      </c>
      <c r="BJ23" s="208">
        <f t="shared" si="36"/>
        <v>0</v>
      </c>
      <c r="BK23" s="209">
        <f t="shared" si="36"/>
        <v>11970000</v>
      </c>
      <c r="BL23" s="204">
        <f t="shared" si="40"/>
        <v>0</v>
      </c>
      <c r="BM23" s="213">
        <f t="shared" si="40"/>
        <v>0</v>
      </c>
      <c r="BN23" s="214">
        <f t="shared" si="40"/>
        <v>0</v>
      </c>
      <c r="BO23" s="204">
        <v>0</v>
      </c>
      <c r="BP23" s="205">
        <v>0</v>
      </c>
      <c r="BQ23" s="206">
        <v>0</v>
      </c>
      <c r="BR23" s="218">
        <f t="shared" si="37"/>
        <v>11970000</v>
      </c>
      <c r="BS23" s="208">
        <f t="shared" si="37"/>
        <v>0</v>
      </c>
      <c r="BT23" s="209">
        <f t="shared" si="37"/>
        <v>11970000</v>
      </c>
      <c r="BU23" s="219">
        <v>0</v>
      </c>
      <c r="BV23" s="205">
        <v>0</v>
      </c>
      <c r="BW23" s="206">
        <v>0</v>
      </c>
      <c r="BX23" s="204">
        <f t="shared" si="41"/>
        <v>11970000</v>
      </c>
      <c r="BY23" s="213">
        <f t="shared" si="41"/>
        <v>0</v>
      </c>
      <c r="BZ23" s="214">
        <f t="shared" si="41"/>
        <v>11970000</v>
      </c>
      <c r="CA23" s="220" t="s">
        <v>1159</v>
      </c>
      <c r="CB23" s="220" t="s">
        <v>531</v>
      </c>
      <c r="CC23" s="154" t="s">
        <v>1280</v>
      </c>
      <c r="CD23" s="154" t="str">
        <f t="shared" si="30"/>
        <v>OK！</v>
      </c>
      <c r="CE23" s="164" t="str">
        <f t="shared" si="38"/>
        <v>J1</v>
      </c>
      <c r="CF23" s="164" t="str">
        <f t="shared" si="31"/>
        <v>KE</v>
      </c>
      <c r="CG23" s="164" t="str">
        <f t="shared" si="32"/>
        <v>民間</v>
      </c>
    </row>
    <row r="24" spans="1:85" ht="20.100000000000001" customHeight="1" x14ac:dyDescent="0.15">
      <c r="A24" s="154" t="str">
        <f t="shared" si="19"/>
        <v>J1</v>
      </c>
      <c r="B24" s="154" t="str">
        <f t="shared" si="19"/>
        <v>KE</v>
      </c>
      <c r="C24" s="154" t="str">
        <f t="shared" si="20"/>
        <v xml:space="preserve"> Myanmer Japan Thilawa Develop</v>
      </c>
      <c r="D24" s="154" t="str">
        <f t="shared" si="21"/>
        <v>201508-201606</v>
      </c>
      <c r="E24" s="166" t="s">
        <v>171</v>
      </c>
      <c r="F24" s="199" t="s">
        <v>791</v>
      </c>
      <c r="G24" s="200" t="s">
        <v>96</v>
      </c>
      <c r="H24" s="200" t="str">
        <f t="shared" si="22"/>
        <v>JA16E1015P</v>
      </c>
      <c r="I24" s="201" t="s">
        <v>817</v>
      </c>
      <c r="J24" s="202" t="s">
        <v>818</v>
      </c>
      <c r="K24" s="202" t="s">
        <v>711</v>
      </c>
      <c r="L24" s="203" t="s">
        <v>819</v>
      </c>
      <c r="M24" s="204">
        <v>0</v>
      </c>
      <c r="N24" s="205">
        <v>0</v>
      </c>
      <c r="O24" s="206">
        <v>0</v>
      </c>
      <c r="P24" s="204">
        <v>0</v>
      </c>
      <c r="Q24" s="205">
        <v>0</v>
      </c>
      <c r="R24" s="206">
        <v>0</v>
      </c>
      <c r="S24" s="204">
        <v>0</v>
      </c>
      <c r="T24" s="205">
        <v>0</v>
      </c>
      <c r="U24" s="206">
        <v>0</v>
      </c>
      <c r="V24" s="204">
        <v>0</v>
      </c>
      <c r="W24" s="205">
        <v>0</v>
      </c>
      <c r="X24" s="206">
        <v>0</v>
      </c>
      <c r="Y24" s="204">
        <v>0</v>
      </c>
      <c r="Z24" s="205">
        <v>0</v>
      </c>
      <c r="AA24" s="206">
        <v>0</v>
      </c>
      <c r="AB24" s="204">
        <v>0</v>
      </c>
      <c r="AC24" s="205">
        <v>0</v>
      </c>
      <c r="AD24" s="206">
        <v>0</v>
      </c>
      <c r="AE24" s="204">
        <v>0</v>
      </c>
      <c r="AF24" s="205">
        <v>0</v>
      </c>
      <c r="AG24" s="206">
        <v>0</v>
      </c>
      <c r="AH24" s="207">
        <f t="shared" si="33"/>
        <v>0</v>
      </c>
      <c r="AI24" s="208">
        <f t="shared" si="33"/>
        <v>0</v>
      </c>
      <c r="AJ24" s="209">
        <f t="shared" si="33"/>
        <v>0</v>
      </c>
      <c r="AK24" s="204">
        <v>0</v>
      </c>
      <c r="AL24" s="205">
        <v>0</v>
      </c>
      <c r="AM24" s="206">
        <v>0</v>
      </c>
      <c r="AN24" s="210">
        <f t="shared" si="34"/>
        <v>0</v>
      </c>
      <c r="AO24" s="211">
        <f t="shared" si="34"/>
        <v>0</v>
      </c>
      <c r="AP24" s="212">
        <f t="shared" si="34"/>
        <v>0</v>
      </c>
      <c r="AQ24" s="204">
        <v>0</v>
      </c>
      <c r="AR24" s="205">
        <v>0</v>
      </c>
      <c r="AS24" s="206">
        <v>0</v>
      </c>
      <c r="AT24" s="207">
        <f t="shared" si="39"/>
        <v>0</v>
      </c>
      <c r="AU24" s="208">
        <f t="shared" si="39"/>
        <v>0</v>
      </c>
      <c r="AV24" s="209">
        <f t="shared" si="39"/>
        <v>0</v>
      </c>
      <c r="AW24" s="204">
        <f t="shared" si="25"/>
        <v>0</v>
      </c>
      <c r="AX24" s="213">
        <f t="shared" si="25"/>
        <v>507000</v>
      </c>
      <c r="AY24" s="214">
        <f t="shared" si="25"/>
        <v>56342910</v>
      </c>
      <c r="AZ24" s="204">
        <v>0</v>
      </c>
      <c r="BA24" s="205">
        <v>507000</v>
      </c>
      <c r="BB24" s="206">
        <v>56342910</v>
      </c>
      <c r="BC24" s="215">
        <f t="shared" si="35"/>
        <v>0</v>
      </c>
      <c r="BD24" s="216">
        <f t="shared" si="35"/>
        <v>507000</v>
      </c>
      <c r="BE24" s="217">
        <f t="shared" si="35"/>
        <v>56342910</v>
      </c>
      <c r="BF24" s="204">
        <v>0</v>
      </c>
      <c r="BG24" s="205">
        <v>0</v>
      </c>
      <c r="BH24" s="206">
        <v>0</v>
      </c>
      <c r="BI24" s="207">
        <f t="shared" si="36"/>
        <v>0</v>
      </c>
      <c r="BJ24" s="208">
        <f t="shared" si="36"/>
        <v>507000</v>
      </c>
      <c r="BK24" s="209">
        <f t="shared" si="36"/>
        <v>56342910</v>
      </c>
      <c r="BL24" s="204">
        <f t="shared" si="40"/>
        <v>0</v>
      </c>
      <c r="BM24" s="213">
        <f t="shared" si="40"/>
        <v>0</v>
      </c>
      <c r="BN24" s="214">
        <f t="shared" si="40"/>
        <v>0</v>
      </c>
      <c r="BO24" s="204">
        <v>0</v>
      </c>
      <c r="BP24" s="205">
        <v>0</v>
      </c>
      <c r="BQ24" s="206">
        <v>0</v>
      </c>
      <c r="BR24" s="218">
        <f t="shared" si="37"/>
        <v>0</v>
      </c>
      <c r="BS24" s="208">
        <f t="shared" si="37"/>
        <v>507000</v>
      </c>
      <c r="BT24" s="209">
        <f t="shared" si="37"/>
        <v>56342910</v>
      </c>
      <c r="BU24" s="219">
        <v>0</v>
      </c>
      <c r="BV24" s="205">
        <v>0</v>
      </c>
      <c r="BW24" s="206">
        <v>0</v>
      </c>
      <c r="BX24" s="204">
        <f t="shared" si="41"/>
        <v>0</v>
      </c>
      <c r="BY24" s="213">
        <f t="shared" si="41"/>
        <v>507000</v>
      </c>
      <c r="BZ24" s="214">
        <f t="shared" si="41"/>
        <v>56342910</v>
      </c>
      <c r="CA24" s="220" t="s">
        <v>1160</v>
      </c>
      <c r="CB24" s="220" t="s">
        <v>531</v>
      </c>
      <c r="CC24" s="154" t="s">
        <v>1280</v>
      </c>
      <c r="CD24" s="154" t="str">
        <f t="shared" si="30"/>
        <v>OK！</v>
      </c>
      <c r="CE24" s="164" t="str">
        <f t="shared" si="38"/>
        <v>J1</v>
      </c>
      <c r="CF24" s="164" t="str">
        <f t="shared" si="31"/>
        <v>KE</v>
      </c>
      <c r="CG24" s="164" t="str">
        <f t="shared" si="32"/>
        <v>民間</v>
      </c>
    </row>
    <row r="25" spans="1:85" ht="19.5" customHeight="1" x14ac:dyDescent="0.15">
      <c r="A25" s="154" t="str">
        <f t="shared" si="19"/>
        <v>J1</v>
      </c>
      <c r="B25" s="154" t="str">
        <f t="shared" si="19"/>
        <v>KE</v>
      </c>
      <c r="C25" s="154" t="str">
        <f t="shared" si="20"/>
        <v xml:space="preserve"> Virtue Land Co.ltd.</v>
      </c>
      <c r="D25" s="154" t="str">
        <f t="shared" si="21"/>
        <v>-</v>
      </c>
      <c r="E25" s="166" t="s">
        <v>172</v>
      </c>
      <c r="F25" s="199" t="s">
        <v>791</v>
      </c>
      <c r="G25" s="200" t="s">
        <v>96</v>
      </c>
      <c r="H25" s="200" t="str">
        <f t="shared" si="22"/>
        <v>JA15E1052P</v>
      </c>
      <c r="I25" s="201" t="s">
        <v>820</v>
      </c>
      <c r="J25" s="202" t="s">
        <v>821</v>
      </c>
      <c r="K25" s="202" t="s">
        <v>773</v>
      </c>
      <c r="L25" s="203" t="s">
        <v>819</v>
      </c>
      <c r="M25" s="204">
        <v>0</v>
      </c>
      <c r="N25" s="205">
        <v>0</v>
      </c>
      <c r="O25" s="206">
        <v>0</v>
      </c>
      <c r="P25" s="204">
        <v>0</v>
      </c>
      <c r="Q25" s="205">
        <v>0</v>
      </c>
      <c r="R25" s="206">
        <v>0</v>
      </c>
      <c r="S25" s="204">
        <v>0</v>
      </c>
      <c r="T25" s="205">
        <v>0</v>
      </c>
      <c r="U25" s="206">
        <v>0</v>
      </c>
      <c r="V25" s="204">
        <v>0</v>
      </c>
      <c r="W25" s="205">
        <v>0</v>
      </c>
      <c r="X25" s="206">
        <v>0</v>
      </c>
      <c r="Y25" s="204">
        <v>0</v>
      </c>
      <c r="Z25" s="205">
        <v>0</v>
      </c>
      <c r="AA25" s="206">
        <v>0</v>
      </c>
      <c r="AB25" s="204">
        <v>0</v>
      </c>
      <c r="AC25" s="205">
        <v>0</v>
      </c>
      <c r="AD25" s="206">
        <v>0</v>
      </c>
      <c r="AE25" s="204">
        <v>0</v>
      </c>
      <c r="AF25" s="205">
        <v>0</v>
      </c>
      <c r="AG25" s="206">
        <v>0</v>
      </c>
      <c r="AH25" s="207">
        <f t="shared" si="33"/>
        <v>0</v>
      </c>
      <c r="AI25" s="208">
        <f t="shared" si="33"/>
        <v>0</v>
      </c>
      <c r="AJ25" s="209">
        <f t="shared" si="33"/>
        <v>0</v>
      </c>
      <c r="AK25" s="204">
        <v>0</v>
      </c>
      <c r="AL25" s="205">
        <v>0</v>
      </c>
      <c r="AM25" s="206">
        <v>0</v>
      </c>
      <c r="AN25" s="210">
        <f t="shared" si="34"/>
        <v>0</v>
      </c>
      <c r="AO25" s="211">
        <f t="shared" si="34"/>
        <v>0</v>
      </c>
      <c r="AP25" s="212">
        <f t="shared" si="34"/>
        <v>0</v>
      </c>
      <c r="AQ25" s="204">
        <v>0</v>
      </c>
      <c r="AR25" s="205">
        <v>0</v>
      </c>
      <c r="AS25" s="206">
        <v>0</v>
      </c>
      <c r="AT25" s="207">
        <f t="shared" si="39"/>
        <v>0</v>
      </c>
      <c r="AU25" s="208">
        <f t="shared" si="39"/>
        <v>0</v>
      </c>
      <c r="AV25" s="209">
        <f t="shared" si="39"/>
        <v>0</v>
      </c>
      <c r="AW25" s="204">
        <f t="shared" si="25"/>
        <v>0</v>
      </c>
      <c r="AX25" s="213">
        <f t="shared" si="25"/>
        <v>0</v>
      </c>
      <c r="AY25" s="214">
        <f t="shared" si="25"/>
        <v>0</v>
      </c>
      <c r="AZ25" s="204">
        <v>0</v>
      </c>
      <c r="BA25" s="205">
        <v>0</v>
      </c>
      <c r="BB25" s="206">
        <v>0</v>
      </c>
      <c r="BC25" s="215">
        <f t="shared" si="35"/>
        <v>0</v>
      </c>
      <c r="BD25" s="216">
        <f t="shared" si="35"/>
        <v>0</v>
      </c>
      <c r="BE25" s="217">
        <f t="shared" si="35"/>
        <v>0</v>
      </c>
      <c r="BF25" s="204">
        <v>0</v>
      </c>
      <c r="BG25" s="205">
        <v>0</v>
      </c>
      <c r="BH25" s="206">
        <v>0</v>
      </c>
      <c r="BI25" s="207">
        <f t="shared" si="36"/>
        <v>0</v>
      </c>
      <c r="BJ25" s="208">
        <f t="shared" si="36"/>
        <v>0</v>
      </c>
      <c r="BK25" s="209">
        <f t="shared" si="36"/>
        <v>0</v>
      </c>
      <c r="BL25" s="204">
        <f t="shared" si="40"/>
        <v>0</v>
      </c>
      <c r="BM25" s="213">
        <f t="shared" si="40"/>
        <v>0</v>
      </c>
      <c r="BN25" s="214">
        <f t="shared" si="40"/>
        <v>0</v>
      </c>
      <c r="BO25" s="204">
        <v>0</v>
      </c>
      <c r="BP25" s="205">
        <v>0</v>
      </c>
      <c r="BQ25" s="206">
        <v>0</v>
      </c>
      <c r="BR25" s="218">
        <f t="shared" si="37"/>
        <v>0</v>
      </c>
      <c r="BS25" s="208">
        <f t="shared" si="37"/>
        <v>0</v>
      </c>
      <c r="BT25" s="209">
        <f t="shared" si="37"/>
        <v>0</v>
      </c>
      <c r="BU25" s="219">
        <v>0</v>
      </c>
      <c r="BV25" s="205">
        <v>-3601</v>
      </c>
      <c r="BW25" s="206">
        <v>-391608</v>
      </c>
      <c r="BX25" s="204">
        <f t="shared" si="41"/>
        <v>0</v>
      </c>
      <c r="BY25" s="213">
        <f t="shared" si="41"/>
        <v>-3601</v>
      </c>
      <c r="BZ25" s="214">
        <f t="shared" si="41"/>
        <v>-391608</v>
      </c>
      <c r="CA25" s="220" t="s">
        <v>1156</v>
      </c>
      <c r="CB25" s="220" t="s">
        <v>531</v>
      </c>
      <c r="CC25" s="154" t="s">
        <v>1280</v>
      </c>
      <c r="CD25" s="154" t="str">
        <f t="shared" si="30"/>
        <v>OK！</v>
      </c>
      <c r="CE25" s="164" t="str">
        <f t="shared" si="38"/>
        <v>J1</v>
      </c>
      <c r="CF25" s="164" t="str">
        <f t="shared" si="31"/>
        <v>KE</v>
      </c>
      <c r="CG25" s="164" t="str">
        <f t="shared" si="32"/>
        <v>民間</v>
      </c>
    </row>
    <row r="26" spans="1:85" ht="20.100000000000001" customHeight="1" x14ac:dyDescent="0.15">
      <c r="A26" s="154" t="str">
        <f t="shared" si="19"/>
        <v>J1</v>
      </c>
      <c r="B26" s="154" t="str">
        <f t="shared" si="19"/>
        <v>KE</v>
      </c>
      <c r="C26" s="154" t="str">
        <f t="shared" si="20"/>
        <v xml:space="preserve"> Wilmar Myanmar Port Terminals</v>
      </c>
      <c r="D26" s="154" t="str">
        <f t="shared" si="21"/>
        <v>-</v>
      </c>
      <c r="E26" s="166" t="s">
        <v>173</v>
      </c>
      <c r="F26" s="199" t="s">
        <v>791</v>
      </c>
      <c r="G26" s="200" t="s">
        <v>96</v>
      </c>
      <c r="H26" s="200" t="str">
        <f t="shared" si="22"/>
        <v>JA16E1011P</v>
      </c>
      <c r="I26" s="201" t="s">
        <v>822</v>
      </c>
      <c r="J26" s="202" t="s">
        <v>823</v>
      </c>
      <c r="K26" s="202" t="s">
        <v>774</v>
      </c>
      <c r="L26" s="203" t="s">
        <v>819</v>
      </c>
      <c r="M26" s="204">
        <v>0</v>
      </c>
      <c r="N26" s="205">
        <v>0</v>
      </c>
      <c r="O26" s="206">
        <v>0</v>
      </c>
      <c r="P26" s="204">
        <v>0</v>
      </c>
      <c r="Q26" s="205">
        <v>0</v>
      </c>
      <c r="R26" s="206">
        <v>0</v>
      </c>
      <c r="S26" s="204">
        <v>0</v>
      </c>
      <c r="T26" s="205">
        <v>0</v>
      </c>
      <c r="U26" s="206">
        <v>0</v>
      </c>
      <c r="V26" s="204">
        <v>0</v>
      </c>
      <c r="W26" s="205">
        <v>0</v>
      </c>
      <c r="X26" s="206">
        <v>0</v>
      </c>
      <c r="Y26" s="204">
        <v>0</v>
      </c>
      <c r="Z26" s="205">
        <v>0</v>
      </c>
      <c r="AA26" s="206">
        <v>0</v>
      </c>
      <c r="AB26" s="204">
        <v>0</v>
      </c>
      <c r="AC26" s="205">
        <v>0</v>
      </c>
      <c r="AD26" s="206">
        <v>0</v>
      </c>
      <c r="AE26" s="204">
        <v>0</v>
      </c>
      <c r="AF26" s="205">
        <v>0</v>
      </c>
      <c r="AG26" s="206">
        <v>0</v>
      </c>
      <c r="AH26" s="207">
        <f t="shared" si="33"/>
        <v>0</v>
      </c>
      <c r="AI26" s="208">
        <f t="shared" si="33"/>
        <v>0</v>
      </c>
      <c r="AJ26" s="209">
        <f t="shared" si="33"/>
        <v>0</v>
      </c>
      <c r="AK26" s="204">
        <v>0</v>
      </c>
      <c r="AL26" s="205">
        <v>0</v>
      </c>
      <c r="AM26" s="206">
        <v>0</v>
      </c>
      <c r="AN26" s="210">
        <f t="shared" si="34"/>
        <v>0</v>
      </c>
      <c r="AO26" s="211">
        <f t="shared" si="34"/>
        <v>0</v>
      </c>
      <c r="AP26" s="212">
        <f t="shared" si="34"/>
        <v>0</v>
      </c>
      <c r="AQ26" s="204">
        <v>0</v>
      </c>
      <c r="AR26" s="205">
        <v>0</v>
      </c>
      <c r="AS26" s="206">
        <v>0</v>
      </c>
      <c r="AT26" s="207">
        <f t="shared" si="39"/>
        <v>0</v>
      </c>
      <c r="AU26" s="208">
        <f t="shared" si="39"/>
        <v>0</v>
      </c>
      <c r="AV26" s="209">
        <f t="shared" si="39"/>
        <v>0</v>
      </c>
      <c r="AW26" s="204">
        <f t="shared" si="25"/>
        <v>0</v>
      </c>
      <c r="AX26" s="213">
        <f t="shared" si="25"/>
        <v>0</v>
      </c>
      <c r="AY26" s="214">
        <f t="shared" si="25"/>
        <v>0</v>
      </c>
      <c r="AZ26" s="204">
        <v>0</v>
      </c>
      <c r="BA26" s="205">
        <v>0</v>
      </c>
      <c r="BB26" s="206">
        <v>0</v>
      </c>
      <c r="BC26" s="215">
        <f t="shared" si="35"/>
        <v>0</v>
      </c>
      <c r="BD26" s="216">
        <f t="shared" si="35"/>
        <v>0</v>
      </c>
      <c r="BE26" s="217">
        <f t="shared" si="35"/>
        <v>0</v>
      </c>
      <c r="BF26" s="204">
        <v>0</v>
      </c>
      <c r="BG26" s="205">
        <v>0</v>
      </c>
      <c r="BH26" s="206">
        <v>0</v>
      </c>
      <c r="BI26" s="207">
        <f t="shared" si="36"/>
        <v>0</v>
      </c>
      <c r="BJ26" s="208">
        <f t="shared" si="36"/>
        <v>0</v>
      </c>
      <c r="BK26" s="209">
        <f t="shared" si="36"/>
        <v>0</v>
      </c>
      <c r="BL26" s="204">
        <f t="shared" si="40"/>
        <v>0</v>
      </c>
      <c r="BM26" s="213">
        <f t="shared" si="40"/>
        <v>0</v>
      </c>
      <c r="BN26" s="214">
        <f t="shared" si="40"/>
        <v>0</v>
      </c>
      <c r="BO26" s="204">
        <v>0</v>
      </c>
      <c r="BP26" s="205">
        <v>0</v>
      </c>
      <c r="BQ26" s="206">
        <v>0</v>
      </c>
      <c r="BR26" s="218">
        <f t="shared" si="37"/>
        <v>0</v>
      </c>
      <c r="BS26" s="208">
        <f t="shared" si="37"/>
        <v>0</v>
      </c>
      <c r="BT26" s="209">
        <f t="shared" si="37"/>
        <v>0</v>
      </c>
      <c r="BU26" s="219">
        <v>0</v>
      </c>
      <c r="BV26" s="205">
        <v>-8100</v>
      </c>
      <c r="BW26" s="206">
        <v>-968516</v>
      </c>
      <c r="BX26" s="204">
        <f t="shared" si="41"/>
        <v>0</v>
      </c>
      <c r="BY26" s="213">
        <f t="shared" si="41"/>
        <v>-8100</v>
      </c>
      <c r="BZ26" s="214">
        <f t="shared" si="41"/>
        <v>-968516</v>
      </c>
      <c r="CA26" s="220" t="s">
        <v>1156</v>
      </c>
      <c r="CB26" s="220" t="s">
        <v>531</v>
      </c>
      <c r="CC26" s="154" t="s">
        <v>1280</v>
      </c>
      <c r="CD26" s="154" t="str">
        <f t="shared" si="30"/>
        <v>OK！</v>
      </c>
      <c r="CE26" s="164" t="str">
        <f t="shared" si="38"/>
        <v>J1</v>
      </c>
      <c r="CF26" s="164" t="str">
        <f t="shared" si="31"/>
        <v>KE</v>
      </c>
      <c r="CG26" s="164" t="str">
        <f t="shared" si="32"/>
        <v>民間</v>
      </c>
    </row>
    <row r="27" spans="1:85" ht="20.100000000000001" customHeight="1" x14ac:dyDescent="0.15">
      <c r="A27" s="154" t="str">
        <f t="shared" si="19"/>
        <v>J1</v>
      </c>
      <c r="B27" s="154" t="str">
        <f t="shared" si="19"/>
        <v>KE</v>
      </c>
      <c r="C27" s="154" t="str">
        <f t="shared" si="20"/>
        <v xml:space="preserve"> アジア開発銀行</v>
      </c>
      <c r="D27" s="154" t="str">
        <f t="shared" si="21"/>
        <v>-</v>
      </c>
      <c r="E27" s="166" t="s">
        <v>174</v>
      </c>
      <c r="F27" s="199" t="s">
        <v>791</v>
      </c>
      <c r="G27" s="200" t="s">
        <v>96</v>
      </c>
      <c r="H27" s="200" t="str">
        <f t="shared" si="22"/>
        <v>JA14E1021P</v>
      </c>
      <c r="I27" s="201" t="s">
        <v>824</v>
      </c>
      <c r="J27" s="202" t="s">
        <v>825</v>
      </c>
      <c r="K27" s="202" t="s">
        <v>534</v>
      </c>
      <c r="L27" s="203" t="s">
        <v>819</v>
      </c>
      <c r="M27" s="204">
        <v>0</v>
      </c>
      <c r="N27" s="205">
        <v>0</v>
      </c>
      <c r="O27" s="206">
        <v>0</v>
      </c>
      <c r="P27" s="204">
        <v>0</v>
      </c>
      <c r="Q27" s="205">
        <v>0</v>
      </c>
      <c r="R27" s="206">
        <v>0</v>
      </c>
      <c r="S27" s="204">
        <v>0</v>
      </c>
      <c r="T27" s="205">
        <v>0</v>
      </c>
      <c r="U27" s="206">
        <v>0</v>
      </c>
      <c r="V27" s="204">
        <v>0</v>
      </c>
      <c r="W27" s="205">
        <v>0</v>
      </c>
      <c r="X27" s="206">
        <v>0</v>
      </c>
      <c r="Y27" s="204">
        <v>0</v>
      </c>
      <c r="Z27" s="205">
        <v>0</v>
      </c>
      <c r="AA27" s="206">
        <v>0</v>
      </c>
      <c r="AB27" s="204">
        <v>0</v>
      </c>
      <c r="AC27" s="205">
        <v>0</v>
      </c>
      <c r="AD27" s="206">
        <v>0</v>
      </c>
      <c r="AE27" s="204">
        <v>0</v>
      </c>
      <c r="AF27" s="205">
        <v>0</v>
      </c>
      <c r="AG27" s="206">
        <v>0</v>
      </c>
      <c r="AH27" s="207">
        <f t="shared" si="33"/>
        <v>0</v>
      </c>
      <c r="AI27" s="208">
        <f t="shared" si="33"/>
        <v>0</v>
      </c>
      <c r="AJ27" s="209">
        <f t="shared" si="33"/>
        <v>0</v>
      </c>
      <c r="AK27" s="204">
        <v>0</v>
      </c>
      <c r="AL27" s="205">
        <v>0</v>
      </c>
      <c r="AM27" s="206">
        <v>0</v>
      </c>
      <c r="AN27" s="210">
        <f t="shared" si="34"/>
        <v>0</v>
      </c>
      <c r="AO27" s="211">
        <f t="shared" si="34"/>
        <v>0</v>
      </c>
      <c r="AP27" s="212">
        <f t="shared" si="34"/>
        <v>0</v>
      </c>
      <c r="AQ27" s="204">
        <v>0</v>
      </c>
      <c r="AR27" s="205">
        <v>0</v>
      </c>
      <c r="AS27" s="206">
        <v>0</v>
      </c>
      <c r="AT27" s="207">
        <f t="shared" si="39"/>
        <v>0</v>
      </c>
      <c r="AU27" s="208">
        <f t="shared" si="39"/>
        <v>0</v>
      </c>
      <c r="AV27" s="209">
        <f t="shared" si="39"/>
        <v>0</v>
      </c>
      <c r="AW27" s="204">
        <f t="shared" si="25"/>
        <v>0</v>
      </c>
      <c r="AX27" s="213">
        <f t="shared" si="25"/>
        <v>0</v>
      </c>
      <c r="AY27" s="214">
        <f t="shared" si="25"/>
        <v>0</v>
      </c>
      <c r="AZ27" s="204">
        <v>0</v>
      </c>
      <c r="BA27" s="205">
        <v>0</v>
      </c>
      <c r="BB27" s="206">
        <v>0</v>
      </c>
      <c r="BC27" s="215">
        <f t="shared" si="35"/>
        <v>0</v>
      </c>
      <c r="BD27" s="216">
        <f t="shared" si="35"/>
        <v>0</v>
      </c>
      <c r="BE27" s="217">
        <f t="shared" si="35"/>
        <v>0</v>
      </c>
      <c r="BF27" s="204">
        <v>0</v>
      </c>
      <c r="BG27" s="205">
        <v>0</v>
      </c>
      <c r="BH27" s="206">
        <v>0</v>
      </c>
      <c r="BI27" s="207">
        <f t="shared" si="36"/>
        <v>0</v>
      </c>
      <c r="BJ27" s="208">
        <f t="shared" si="36"/>
        <v>0</v>
      </c>
      <c r="BK27" s="209">
        <f t="shared" si="36"/>
        <v>0</v>
      </c>
      <c r="BL27" s="204">
        <f t="shared" si="40"/>
        <v>0</v>
      </c>
      <c r="BM27" s="213">
        <f t="shared" si="40"/>
        <v>0</v>
      </c>
      <c r="BN27" s="214">
        <f t="shared" si="40"/>
        <v>0</v>
      </c>
      <c r="BO27" s="204">
        <v>0</v>
      </c>
      <c r="BP27" s="205">
        <v>0</v>
      </c>
      <c r="BQ27" s="206">
        <v>0</v>
      </c>
      <c r="BR27" s="218">
        <f t="shared" si="37"/>
        <v>0</v>
      </c>
      <c r="BS27" s="208">
        <f t="shared" si="37"/>
        <v>0</v>
      </c>
      <c r="BT27" s="209">
        <f t="shared" si="37"/>
        <v>0</v>
      </c>
      <c r="BU27" s="219">
        <v>0</v>
      </c>
      <c r="BV27" s="205">
        <v>-46489.5</v>
      </c>
      <c r="BW27" s="206">
        <v>-5039926</v>
      </c>
      <c r="BX27" s="204">
        <f t="shared" si="41"/>
        <v>0</v>
      </c>
      <c r="BY27" s="213">
        <f t="shared" si="41"/>
        <v>-46489.5</v>
      </c>
      <c r="BZ27" s="214">
        <f t="shared" si="41"/>
        <v>-5039926</v>
      </c>
      <c r="CA27" s="220" t="s">
        <v>1156</v>
      </c>
      <c r="CB27" s="220" t="s">
        <v>577</v>
      </c>
      <c r="CC27" s="154" t="s">
        <v>1280</v>
      </c>
      <c r="CD27" s="154" t="str">
        <f t="shared" si="30"/>
        <v>OK！</v>
      </c>
      <c r="CE27" s="164" t="str">
        <f t="shared" si="38"/>
        <v>J1</v>
      </c>
      <c r="CF27" s="164" t="str">
        <f t="shared" si="31"/>
        <v>KE</v>
      </c>
      <c r="CG27" s="164" t="str">
        <f t="shared" si="32"/>
        <v>ｱｼﾞｱ開発銀行</v>
      </c>
    </row>
    <row r="28" spans="1:85" ht="20.100000000000001" customHeight="1" x14ac:dyDescent="0.15">
      <c r="A28" s="154" t="str">
        <f t="shared" si="19"/>
        <v>J1</v>
      </c>
      <c r="B28" s="154" t="str">
        <f t="shared" si="19"/>
        <v>KE</v>
      </c>
      <c r="C28" s="154" t="str">
        <f t="shared" si="20"/>
        <v xml:space="preserve"> アジア開発銀行</v>
      </c>
      <c r="D28" s="154" t="str">
        <f t="shared" si="21"/>
        <v>201605-201605</v>
      </c>
      <c r="E28" s="166" t="s">
        <v>175</v>
      </c>
      <c r="F28" s="199" t="s">
        <v>791</v>
      </c>
      <c r="G28" s="200" t="s">
        <v>96</v>
      </c>
      <c r="H28" s="200" t="str">
        <f t="shared" si="22"/>
        <v>JA16E1029P</v>
      </c>
      <c r="I28" s="201" t="s">
        <v>826</v>
      </c>
      <c r="J28" s="202" t="s">
        <v>827</v>
      </c>
      <c r="K28" s="202" t="s">
        <v>534</v>
      </c>
      <c r="L28" s="203" t="s">
        <v>819</v>
      </c>
      <c r="M28" s="204">
        <v>0</v>
      </c>
      <c r="N28" s="205">
        <v>0</v>
      </c>
      <c r="O28" s="206">
        <v>0</v>
      </c>
      <c r="P28" s="204">
        <v>0</v>
      </c>
      <c r="Q28" s="205">
        <v>0</v>
      </c>
      <c r="R28" s="206">
        <v>0</v>
      </c>
      <c r="S28" s="204">
        <v>0</v>
      </c>
      <c r="T28" s="205">
        <v>0</v>
      </c>
      <c r="U28" s="206">
        <v>0</v>
      </c>
      <c r="V28" s="204">
        <v>0</v>
      </c>
      <c r="W28" s="205">
        <v>0</v>
      </c>
      <c r="X28" s="206">
        <v>0</v>
      </c>
      <c r="Y28" s="204">
        <v>0</v>
      </c>
      <c r="Z28" s="205">
        <v>0</v>
      </c>
      <c r="AA28" s="206">
        <v>0</v>
      </c>
      <c r="AB28" s="204">
        <v>0</v>
      </c>
      <c r="AC28" s="205">
        <v>0</v>
      </c>
      <c r="AD28" s="206">
        <v>0</v>
      </c>
      <c r="AE28" s="204">
        <v>0</v>
      </c>
      <c r="AF28" s="205">
        <v>0</v>
      </c>
      <c r="AG28" s="206">
        <v>0</v>
      </c>
      <c r="AH28" s="207">
        <f t="shared" si="33"/>
        <v>0</v>
      </c>
      <c r="AI28" s="208">
        <f t="shared" si="33"/>
        <v>0</v>
      </c>
      <c r="AJ28" s="209">
        <f t="shared" si="33"/>
        <v>0</v>
      </c>
      <c r="AK28" s="204">
        <v>0</v>
      </c>
      <c r="AL28" s="205">
        <v>0</v>
      </c>
      <c r="AM28" s="206">
        <v>0</v>
      </c>
      <c r="AN28" s="210">
        <f t="shared" si="34"/>
        <v>0</v>
      </c>
      <c r="AO28" s="211">
        <f t="shared" si="34"/>
        <v>0</v>
      </c>
      <c r="AP28" s="212">
        <f t="shared" si="34"/>
        <v>0</v>
      </c>
      <c r="AQ28" s="204">
        <v>0</v>
      </c>
      <c r="AR28" s="205">
        <v>0</v>
      </c>
      <c r="AS28" s="206">
        <v>0</v>
      </c>
      <c r="AT28" s="207">
        <f t="shared" si="39"/>
        <v>0</v>
      </c>
      <c r="AU28" s="208">
        <f t="shared" si="39"/>
        <v>0</v>
      </c>
      <c r="AV28" s="209">
        <f t="shared" si="39"/>
        <v>0</v>
      </c>
      <c r="AW28" s="204">
        <f t="shared" si="25"/>
        <v>0</v>
      </c>
      <c r="AX28" s="213">
        <f t="shared" si="25"/>
        <v>19240</v>
      </c>
      <c r="AY28" s="214">
        <f t="shared" si="25"/>
        <v>2144587</v>
      </c>
      <c r="AZ28" s="204">
        <v>0</v>
      </c>
      <c r="BA28" s="205">
        <v>19240</v>
      </c>
      <c r="BB28" s="206">
        <v>2144587</v>
      </c>
      <c r="BC28" s="215">
        <f t="shared" si="35"/>
        <v>0</v>
      </c>
      <c r="BD28" s="216">
        <f t="shared" si="35"/>
        <v>19240</v>
      </c>
      <c r="BE28" s="217">
        <f t="shared" si="35"/>
        <v>2144587</v>
      </c>
      <c r="BF28" s="204">
        <v>0</v>
      </c>
      <c r="BG28" s="205">
        <v>0</v>
      </c>
      <c r="BH28" s="206">
        <v>0</v>
      </c>
      <c r="BI28" s="207">
        <f t="shared" si="36"/>
        <v>0</v>
      </c>
      <c r="BJ28" s="208">
        <f t="shared" si="36"/>
        <v>19240</v>
      </c>
      <c r="BK28" s="209">
        <f t="shared" si="36"/>
        <v>2144587</v>
      </c>
      <c r="BL28" s="204">
        <f t="shared" si="40"/>
        <v>0</v>
      </c>
      <c r="BM28" s="213">
        <f t="shared" si="40"/>
        <v>0</v>
      </c>
      <c r="BN28" s="214">
        <f t="shared" si="40"/>
        <v>0</v>
      </c>
      <c r="BO28" s="204">
        <v>0</v>
      </c>
      <c r="BP28" s="205">
        <v>0</v>
      </c>
      <c r="BQ28" s="206">
        <v>0</v>
      </c>
      <c r="BR28" s="218">
        <f t="shared" si="37"/>
        <v>0</v>
      </c>
      <c r="BS28" s="208">
        <f t="shared" si="37"/>
        <v>19240</v>
      </c>
      <c r="BT28" s="209">
        <f t="shared" si="37"/>
        <v>2144587</v>
      </c>
      <c r="BU28" s="219">
        <v>0</v>
      </c>
      <c r="BV28" s="205">
        <v>0</v>
      </c>
      <c r="BW28" s="206">
        <v>0</v>
      </c>
      <c r="BX28" s="204">
        <f t="shared" si="41"/>
        <v>0</v>
      </c>
      <c r="BY28" s="213">
        <f t="shared" si="41"/>
        <v>19240</v>
      </c>
      <c r="BZ28" s="214">
        <f t="shared" si="41"/>
        <v>2144587</v>
      </c>
      <c r="CA28" s="220" t="s">
        <v>1161</v>
      </c>
      <c r="CB28" s="220" t="s">
        <v>1162</v>
      </c>
      <c r="CC28" s="154" t="s">
        <v>1280</v>
      </c>
      <c r="CD28" s="154" t="str">
        <f t="shared" si="30"/>
        <v>OK！</v>
      </c>
      <c r="CE28" s="164" t="str">
        <f t="shared" si="38"/>
        <v>J1</v>
      </c>
      <c r="CF28" s="164" t="str">
        <f t="shared" si="31"/>
        <v>KE</v>
      </c>
      <c r="CG28" s="164" t="str">
        <f t="shared" si="32"/>
        <v>ｱｼﾞｱ開発銀行</v>
      </c>
    </row>
    <row r="29" spans="1:85" ht="20.100000000000001" customHeight="1" x14ac:dyDescent="0.15">
      <c r="A29" s="172" t="str">
        <f t="shared" si="19"/>
        <v>J1</v>
      </c>
      <c r="B29" s="172" t="str">
        <f t="shared" si="19"/>
        <v>KE</v>
      </c>
      <c r="C29" s="172" t="str">
        <f t="shared" si="20"/>
        <v xml:space="preserve"> 環境省</v>
      </c>
      <c r="D29" s="172" t="str">
        <f t="shared" si="21"/>
        <v>-</v>
      </c>
      <c r="E29" s="221" t="s">
        <v>176</v>
      </c>
      <c r="F29" s="199" t="s">
        <v>791</v>
      </c>
      <c r="G29" s="200" t="s">
        <v>96</v>
      </c>
      <c r="H29" s="200" t="str">
        <f t="shared" si="22"/>
        <v>JA16E1030P</v>
      </c>
      <c r="I29" s="201" t="s">
        <v>828</v>
      </c>
      <c r="J29" s="202" t="s">
        <v>829</v>
      </c>
      <c r="K29" s="202" t="s">
        <v>516</v>
      </c>
      <c r="L29" s="203" t="s">
        <v>793</v>
      </c>
      <c r="M29" s="204">
        <v>0</v>
      </c>
      <c r="N29" s="205">
        <v>0</v>
      </c>
      <c r="O29" s="206">
        <v>0</v>
      </c>
      <c r="P29" s="204">
        <v>0</v>
      </c>
      <c r="Q29" s="205">
        <v>0</v>
      </c>
      <c r="R29" s="206">
        <v>0</v>
      </c>
      <c r="S29" s="204">
        <v>0</v>
      </c>
      <c r="T29" s="205">
        <v>0</v>
      </c>
      <c r="U29" s="206">
        <v>0</v>
      </c>
      <c r="V29" s="204">
        <v>0</v>
      </c>
      <c r="W29" s="205">
        <v>0</v>
      </c>
      <c r="X29" s="206">
        <v>0</v>
      </c>
      <c r="Y29" s="204">
        <v>0</v>
      </c>
      <c r="Z29" s="205">
        <v>0</v>
      </c>
      <c r="AA29" s="206">
        <v>0</v>
      </c>
      <c r="AB29" s="204">
        <v>0</v>
      </c>
      <c r="AC29" s="205">
        <v>0</v>
      </c>
      <c r="AD29" s="206">
        <v>0</v>
      </c>
      <c r="AE29" s="204">
        <v>0</v>
      </c>
      <c r="AF29" s="205">
        <v>0</v>
      </c>
      <c r="AG29" s="206">
        <v>0</v>
      </c>
      <c r="AH29" s="207">
        <f t="shared" si="33"/>
        <v>0</v>
      </c>
      <c r="AI29" s="208">
        <f t="shared" si="33"/>
        <v>0</v>
      </c>
      <c r="AJ29" s="209">
        <f t="shared" si="33"/>
        <v>0</v>
      </c>
      <c r="AK29" s="204">
        <v>0</v>
      </c>
      <c r="AL29" s="205">
        <v>0</v>
      </c>
      <c r="AM29" s="206">
        <v>0</v>
      </c>
      <c r="AN29" s="210">
        <f t="shared" si="34"/>
        <v>0</v>
      </c>
      <c r="AO29" s="211">
        <f t="shared" si="34"/>
        <v>0</v>
      </c>
      <c r="AP29" s="212">
        <f t="shared" si="34"/>
        <v>0</v>
      </c>
      <c r="AQ29" s="204">
        <v>0</v>
      </c>
      <c r="AR29" s="205">
        <v>0</v>
      </c>
      <c r="AS29" s="206">
        <v>0</v>
      </c>
      <c r="AT29" s="207">
        <f t="shared" si="39"/>
        <v>0</v>
      </c>
      <c r="AU29" s="208">
        <f t="shared" si="39"/>
        <v>0</v>
      </c>
      <c r="AV29" s="209">
        <f t="shared" si="39"/>
        <v>0</v>
      </c>
      <c r="AW29" s="204">
        <f t="shared" si="25"/>
        <v>0</v>
      </c>
      <c r="AX29" s="213">
        <f t="shared" si="25"/>
        <v>0</v>
      </c>
      <c r="AY29" s="214">
        <f t="shared" si="25"/>
        <v>0</v>
      </c>
      <c r="AZ29" s="204">
        <v>0</v>
      </c>
      <c r="BA29" s="205">
        <v>0</v>
      </c>
      <c r="BB29" s="206">
        <v>0</v>
      </c>
      <c r="BC29" s="215">
        <f t="shared" si="35"/>
        <v>0</v>
      </c>
      <c r="BD29" s="216">
        <f t="shared" si="35"/>
        <v>0</v>
      </c>
      <c r="BE29" s="217">
        <f t="shared" si="35"/>
        <v>0</v>
      </c>
      <c r="BF29" s="204">
        <v>0</v>
      </c>
      <c r="BG29" s="205">
        <v>0</v>
      </c>
      <c r="BH29" s="206">
        <v>0</v>
      </c>
      <c r="BI29" s="207">
        <f t="shared" si="36"/>
        <v>0</v>
      </c>
      <c r="BJ29" s="208">
        <f t="shared" si="36"/>
        <v>0</v>
      </c>
      <c r="BK29" s="209">
        <f t="shared" si="36"/>
        <v>0</v>
      </c>
      <c r="BL29" s="204">
        <f t="shared" si="40"/>
        <v>0</v>
      </c>
      <c r="BM29" s="213">
        <f t="shared" si="40"/>
        <v>0</v>
      </c>
      <c r="BN29" s="214">
        <f t="shared" si="40"/>
        <v>0</v>
      </c>
      <c r="BO29" s="204">
        <v>0</v>
      </c>
      <c r="BP29" s="205">
        <v>0</v>
      </c>
      <c r="BQ29" s="206">
        <v>0</v>
      </c>
      <c r="BR29" s="218">
        <f t="shared" si="37"/>
        <v>0</v>
      </c>
      <c r="BS29" s="208">
        <f t="shared" si="37"/>
        <v>0</v>
      </c>
      <c r="BT29" s="209">
        <f t="shared" si="37"/>
        <v>0</v>
      </c>
      <c r="BU29" s="219">
        <v>-1080000</v>
      </c>
      <c r="BV29" s="205">
        <v>0</v>
      </c>
      <c r="BW29" s="206">
        <v>-1080000</v>
      </c>
      <c r="BX29" s="204">
        <f t="shared" si="41"/>
        <v>-1080000</v>
      </c>
      <c r="BY29" s="213">
        <f t="shared" si="41"/>
        <v>0</v>
      </c>
      <c r="BZ29" s="214">
        <f t="shared" si="41"/>
        <v>-1080000</v>
      </c>
      <c r="CA29" s="220" t="s">
        <v>1156</v>
      </c>
      <c r="CB29" s="220" t="s">
        <v>767</v>
      </c>
      <c r="CC29" s="154" t="s">
        <v>1280</v>
      </c>
      <c r="CD29" s="154" t="str">
        <f t="shared" si="30"/>
        <v>OK！</v>
      </c>
      <c r="CE29" s="164" t="str">
        <f t="shared" si="38"/>
        <v>J1</v>
      </c>
      <c r="CF29" s="164" t="str">
        <f t="shared" si="31"/>
        <v>KE</v>
      </c>
      <c r="CG29" s="164" t="str">
        <f t="shared" si="32"/>
        <v xml:space="preserve"> 環境省</v>
      </c>
    </row>
    <row r="30" spans="1:85" ht="20.100000000000001" customHeight="1" x14ac:dyDescent="0.15">
      <c r="A30" s="154" t="str">
        <f t="shared" si="19"/>
        <v>J1</v>
      </c>
      <c r="B30" s="154" t="str">
        <f t="shared" si="19"/>
        <v>KE</v>
      </c>
      <c r="C30" s="154" t="str">
        <f t="shared" si="20"/>
        <v xml:space="preserve"> 環境省</v>
      </c>
      <c r="D30" s="154" t="str">
        <f t="shared" si="21"/>
        <v>-</v>
      </c>
      <c r="E30" s="166" t="s">
        <v>177</v>
      </c>
      <c r="F30" s="199" t="s">
        <v>791</v>
      </c>
      <c r="G30" s="200" t="s">
        <v>96</v>
      </c>
      <c r="H30" s="200" t="str">
        <f t="shared" si="22"/>
        <v>JA16E1030P</v>
      </c>
      <c r="I30" s="201" t="s">
        <v>828</v>
      </c>
      <c r="J30" s="202" t="s">
        <v>830</v>
      </c>
      <c r="K30" s="202" t="s">
        <v>516</v>
      </c>
      <c r="L30" s="203" t="s">
        <v>793</v>
      </c>
      <c r="M30" s="204">
        <v>0</v>
      </c>
      <c r="N30" s="205">
        <v>0</v>
      </c>
      <c r="O30" s="206">
        <v>0</v>
      </c>
      <c r="P30" s="204">
        <v>0</v>
      </c>
      <c r="Q30" s="205">
        <v>0</v>
      </c>
      <c r="R30" s="206">
        <v>0</v>
      </c>
      <c r="S30" s="204">
        <v>0</v>
      </c>
      <c r="T30" s="205">
        <v>0</v>
      </c>
      <c r="U30" s="206">
        <v>0</v>
      </c>
      <c r="V30" s="204">
        <v>0</v>
      </c>
      <c r="W30" s="205">
        <v>0</v>
      </c>
      <c r="X30" s="206">
        <v>0</v>
      </c>
      <c r="Y30" s="204">
        <v>0</v>
      </c>
      <c r="Z30" s="205">
        <v>0</v>
      </c>
      <c r="AA30" s="206">
        <v>0</v>
      </c>
      <c r="AB30" s="204">
        <v>0</v>
      </c>
      <c r="AC30" s="205">
        <v>0</v>
      </c>
      <c r="AD30" s="206">
        <v>0</v>
      </c>
      <c r="AE30" s="204">
        <v>0</v>
      </c>
      <c r="AF30" s="205">
        <v>0</v>
      </c>
      <c r="AG30" s="206">
        <v>0</v>
      </c>
      <c r="AH30" s="207">
        <f t="shared" si="33"/>
        <v>0</v>
      </c>
      <c r="AI30" s="208">
        <f t="shared" si="33"/>
        <v>0</v>
      </c>
      <c r="AJ30" s="209">
        <f t="shared" si="33"/>
        <v>0</v>
      </c>
      <c r="AK30" s="204">
        <v>0</v>
      </c>
      <c r="AL30" s="205">
        <v>0</v>
      </c>
      <c r="AM30" s="206">
        <v>0</v>
      </c>
      <c r="AN30" s="210">
        <f t="shared" si="34"/>
        <v>0</v>
      </c>
      <c r="AO30" s="211">
        <f t="shared" si="34"/>
        <v>0</v>
      </c>
      <c r="AP30" s="212">
        <f t="shared" si="34"/>
        <v>0</v>
      </c>
      <c r="AQ30" s="204">
        <v>0</v>
      </c>
      <c r="AR30" s="205">
        <v>0</v>
      </c>
      <c r="AS30" s="206">
        <v>0</v>
      </c>
      <c r="AT30" s="207">
        <f t="shared" si="39"/>
        <v>0</v>
      </c>
      <c r="AU30" s="208">
        <f t="shared" si="39"/>
        <v>0</v>
      </c>
      <c r="AV30" s="209">
        <f t="shared" si="39"/>
        <v>0</v>
      </c>
      <c r="AW30" s="204">
        <f t="shared" si="25"/>
        <v>0</v>
      </c>
      <c r="AX30" s="213">
        <f t="shared" si="25"/>
        <v>0</v>
      </c>
      <c r="AY30" s="214">
        <f t="shared" si="25"/>
        <v>0</v>
      </c>
      <c r="AZ30" s="204">
        <v>0</v>
      </c>
      <c r="BA30" s="205">
        <v>0</v>
      </c>
      <c r="BB30" s="206">
        <v>0</v>
      </c>
      <c r="BC30" s="215">
        <f t="shared" si="35"/>
        <v>0</v>
      </c>
      <c r="BD30" s="216">
        <f t="shared" si="35"/>
        <v>0</v>
      </c>
      <c r="BE30" s="217">
        <f t="shared" si="35"/>
        <v>0</v>
      </c>
      <c r="BF30" s="204">
        <v>0</v>
      </c>
      <c r="BG30" s="205">
        <v>0</v>
      </c>
      <c r="BH30" s="206">
        <v>0</v>
      </c>
      <c r="BI30" s="207">
        <f t="shared" si="36"/>
        <v>0</v>
      </c>
      <c r="BJ30" s="208">
        <f t="shared" si="36"/>
        <v>0</v>
      </c>
      <c r="BK30" s="209">
        <f t="shared" si="36"/>
        <v>0</v>
      </c>
      <c r="BL30" s="204">
        <f t="shared" si="40"/>
        <v>0</v>
      </c>
      <c r="BM30" s="213">
        <f t="shared" si="40"/>
        <v>0</v>
      </c>
      <c r="BN30" s="214">
        <f t="shared" si="40"/>
        <v>0</v>
      </c>
      <c r="BO30" s="204">
        <v>0</v>
      </c>
      <c r="BP30" s="205">
        <v>0</v>
      </c>
      <c r="BQ30" s="206">
        <v>0</v>
      </c>
      <c r="BR30" s="218">
        <f t="shared" si="37"/>
        <v>0</v>
      </c>
      <c r="BS30" s="208">
        <f t="shared" si="37"/>
        <v>0</v>
      </c>
      <c r="BT30" s="209">
        <f t="shared" si="37"/>
        <v>0</v>
      </c>
      <c r="BU30" s="219">
        <v>-1080000</v>
      </c>
      <c r="BV30" s="205">
        <v>0</v>
      </c>
      <c r="BW30" s="206">
        <v>-1080000</v>
      </c>
      <c r="BX30" s="204">
        <f t="shared" si="41"/>
        <v>-1080000</v>
      </c>
      <c r="BY30" s="213">
        <f t="shared" si="41"/>
        <v>0</v>
      </c>
      <c r="BZ30" s="214">
        <f t="shared" si="41"/>
        <v>-1080000</v>
      </c>
      <c r="CA30" s="220" t="s">
        <v>1156</v>
      </c>
      <c r="CB30" s="220" t="s">
        <v>767</v>
      </c>
      <c r="CC30" s="154" t="s">
        <v>1280</v>
      </c>
      <c r="CD30" s="154" t="str">
        <f t="shared" si="30"/>
        <v>OK！</v>
      </c>
      <c r="CE30" s="164" t="str">
        <f t="shared" si="38"/>
        <v>J1</v>
      </c>
      <c r="CF30" s="164" t="str">
        <f t="shared" si="31"/>
        <v>KE</v>
      </c>
      <c r="CG30" s="164" t="str">
        <f t="shared" si="32"/>
        <v xml:space="preserve"> 環境省</v>
      </c>
    </row>
    <row r="31" spans="1:85" ht="20.100000000000001" customHeight="1" x14ac:dyDescent="0.15">
      <c r="A31" s="154" t="str">
        <f t="shared" si="19"/>
        <v>J1</v>
      </c>
      <c r="B31" s="154" t="str">
        <f t="shared" si="19"/>
        <v>KG</v>
      </c>
      <c r="C31" s="154" t="str">
        <f t="shared" si="20"/>
        <v xml:space="preserve"> (独)国際協力機構　円借款</v>
      </c>
      <c r="D31" s="154" t="str">
        <f t="shared" si="21"/>
        <v>201605-201606</v>
      </c>
      <c r="E31" s="166" t="s">
        <v>178</v>
      </c>
      <c r="F31" s="199" t="s">
        <v>791</v>
      </c>
      <c r="G31" s="200" t="s">
        <v>614</v>
      </c>
      <c r="H31" s="200" t="str">
        <f t="shared" si="22"/>
        <v>JA15G1006P</v>
      </c>
      <c r="I31" s="201" t="s">
        <v>831</v>
      </c>
      <c r="J31" s="202" t="s">
        <v>832</v>
      </c>
      <c r="K31" s="202" t="s">
        <v>496</v>
      </c>
      <c r="L31" s="203" t="s">
        <v>793</v>
      </c>
      <c r="M31" s="204">
        <v>0</v>
      </c>
      <c r="N31" s="205">
        <v>0</v>
      </c>
      <c r="O31" s="206">
        <v>0</v>
      </c>
      <c r="P31" s="204">
        <v>0</v>
      </c>
      <c r="Q31" s="205">
        <v>0</v>
      </c>
      <c r="R31" s="206">
        <v>0</v>
      </c>
      <c r="S31" s="204">
        <v>0</v>
      </c>
      <c r="T31" s="205">
        <v>0</v>
      </c>
      <c r="U31" s="206">
        <v>0</v>
      </c>
      <c r="V31" s="204">
        <v>0</v>
      </c>
      <c r="W31" s="205">
        <v>0</v>
      </c>
      <c r="X31" s="206">
        <v>0</v>
      </c>
      <c r="Y31" s="204">
        <v>0</v>
      </c>
      <c r="Z31" s="205">
        <v>0</v>
      </c>
      <c r="AA31" s="206">
        <v>0</v>
      </c>
      <c r="AB31" s="204">
        <v>0</v>
      </c>
      <c r="AC31" s="205">
        <v>0</v>
      </c>
      <c r="AD31" s="206">
        <v>0</v>
      </c>
      <c r="AE31" s="204">
        <v>0</v>
      </c>
      <c r="AF31" s="205">
        <v>0</v>
      </c>
      <c r="AG31" s="206">
        <v>0</v>
      </c>
      <c r="AH31" s="207">
        <f t="shared" si="33"/>
        <v>0</v>
      </c>
      <c r="AI31" s="208">
        <f t="shared" si="33"/>
        <v>0</v>
      </c>
      <c r="AJ31" s="209">
        <f t="shared" si="33"/>
        <v>0</v>
      </c>
      <c r="AK31" s="204">
        <v>0</v>
      </c>
      <c r="AL31" s="205">
        <v>0</v>
      </c>
      <c r="AM31" s="206">
        <v>0</v>
      </c>
      <c r="AN31" s="210">
        <f t="shared" si="34"/>
        <v>0</v>
      </c>
      <c r="AO31" s="211">
        <f t="shared" si="34"/>
        <v>0</v>
      </c>
      <c r="AP31" s="212">
        <f t="shared" si="34"/>
        <v>0</v>
      </c>
      <c r="AQ31" s="204">
        <v>0</v>
      </c>
      <c r="AR31" s="205">
        <v>0</v>
      </c>
      <c r="AS31" s="206">
        <v>0</v>
      </c>
      <c r="AT31" s="207">
        <f t="shared" si="39"/>
        <v>0</v>
      </c>
      <c r="AU31" s="208">
        <f t="shared" si="39"/>
        <v>0</v>
      </c>
      <c r="AV31" s="209">
        <f t="shared" si="39"/>
        <v>0</v>
      </c>
      <c r="AW31" s="204">
        <f t="shared" si="25"/>
        <v>3400000</v>
      </c>
      <c r="AX31" s="213">
        <f t="shared" si="25"/>
        <v>0</v>
      </c>
      <c r="AY31" s="214">
        <f t="shared" si="25"/>
        <v>3400000</v>
      </c>
      <c r="AZ31" s="204">
        <v>3400000</v>
      </c>
      <c r="BA31" s="205">
        <v>0</v>
      </c>
      <c r="BB31" s="206">
        <v>3400000</v>
      </c>
      <c r="BC31" s="215">
        <f t="shared" si="35"/>
        <v>3400000</v>
      </c>
      <c r="BD31" s="216">
        <f t="shared" si="35"/>
        <v>0</v>
      </c>
      <c r="BE31" s="217">
        <f t="shared" si="35"/>
        <v>3400000</v>
      </c>
      <c r="BF31" s="204">
        <v>0</v>
      </c>
      <c r="BG31" s="205">
        <v>0</v>
      </c>
      <c r="BH31" s="206">
        <v>0</v>
      </c>
      <c r="BI31" s="207">
        <f t="shared" si="36"/>
        <v>3400000</v>
      </c>
      <c r="BJ31" s="208">
        <f t="shared" si="36"/>
        <v>0</v>
      </c>
      <c r="BK31" s="209">
        <f t="shared" si="36"/>
        <v>3400000</v>
      </c>
      <c r="BL31" s="204">
        <f t="shared" si="40"/>
        <v>0</v>
      </c>
      <c r="BM31" s="213">
        <f t="shared" si="40"/>
        <v>0</v>
      </c>
      <c r="BN31" s="214">
        <f t="shared" si="40"/>
        <v>0</v>
      </c>
      <c r="BO31" s="204">
        <v>0</v>
      </c>
      <c r="BP31" s="205">
        <v>0</v>
      </c>
      <c r="BQ31" s="206">
        <v>0</v>
      </c>
      <c r="BR31" s="218">
        <f t="shared" si="37"/>
        <v>3400000</v>
      </c>
      <c r="BS31" s="208">
        <f t="shared" si="37"/>
        <v>0</v>
      </c>
      <c r="BT31" s="209">
        <f t="shared" si="37"/>
        <v>3400000</v>
      </c>
      <c r="BU31" s="219">
        <v>0</v>
      </c>
      <c r="BV31" s="205">
        <v>0</v>
      </c>
      <c r="BW31" s="206">
        <v>0</v>
      </c>
      <c r="BX31" s="204">
        <f t="shared" si="41"/>
        <v>3400000</v>
      </c>
      <c r="BY31" s="213">
        <f t="shared" si="41"/>
        <v>0</v>
      </c>
      <c r="BZ31" s="214">
        <f t="shared" si="41"/>
        <v>3400000</v>
      </c>
      <c r="CA31" s="220" t="s">
        <v>1163</v>
      </c>
      <c r="CB31" s="220" t="s">
        <v>708</v>
      </c>
      <c r="CC31" s="154" t="s">
        <v>1280</v>
      </c>
      <c r="CD31" s="154" t="str">
        <f t="shared" si="30"/>
        <v>OK！</v>
      </c>
      <c r="CE31" s="164" t="str">
        <f t="shared" si="38"/>
        <v>J1</v>
      </c>
      <c r="CF31" s="164" t="str">
        <f t="shared" si="31"/>
        <v>KG</v>
      </c>
      <c r="CG31" s="164" t="str">
        <f t="shared" si="32"/>
        <v>JICA円借款</v>
      </c>
    </row>
    <row r="32" spans="1:85" ht="20.100000000000001" customHeight="1" x14ac:dyDescent="0.15">
      <c r="A32" s="154" t="str">
        <f t="shared" si="19"/>
        <v>J1</v>
      </c>
      <c r="B32" s="154" t="str">
        <f t="shared" si="19"/>
        <v>KG</v>
      </c>
      <c r="C32" s="154" t="str">
        <f t="shared" si="20"/>
        <v xml:space="preserve"> (独)国際協力機構　調査</v>
      </c>
      <c r="D32" s="154" t="str">
        <f t="shared" si="21"/>
        <v>201504-201605</v>
      </c>
      <c r="E32" s="166" t="s">
        <v>179</v>
      </c>
      <c r="F32" s="199" t="s">
        <v>791</v>
      </c>
      <c r="G32" s="200" t="s">
        <v>614</v>
      </c>
      <c r="H32" s="200" t="str">
        <f t="shared" si="22"/>
        <v>JA15G1012P</v>
      </c>
      <c r="I32" s="201" t="s">
        <v>833</v>
      </c>
      <c r="J32" s="202" t="s">
        <v>800</v>
      </c>
      <c r="K32" s="202" t="s">
        <v>501</v>
      </c>
      <c r="L32" s="203" t="s">
        <v>793</v>
      </c>
      <c r="M32" s="204">
        <v>0</v>
      </c>
      <c r="N32" s="205">
        <v>0</v>
      </c>
      <c r="O32" s="206">
        <v>0</v>
      </c>
      <c r="P32" s="204">
        <v>0</v>
      </c>
      <c r="Q32" s="205">
        <v>0</v>
      </c>
      <c r="R32" s="206">
        <v>0</v>
      </c>
      <c r="S32" s="204">
        <v>0</v>
      </c>
      <c r="T32" s="205">
        <v>0</v>
      </c>
      <c r="U32" s="206">
        <v>0</v>
      </c>
      <c r="V32" s="204">
        <v>0</v>
      </c>
      <c r="W32" s="205">
        <v>0</v>
      </c>
      <c r="X32" s="206">
        <v>0</v>
      </c>
      <c r="Y32" s="204">
        <v>0</v>
      </c>
      <c r="Z32" s="205">
        <v>0</v>
      </c>
      <c r="AA32" s="206">
        <v>0</v>
      </c>
      <c r="AB32" s="204">
        <v>0</v>
      </c>
      <c r="AC32" s="205">
        <v>0</v>
      </c>
      <c r="AD32" s="206">
        <v>0</v>
      </c>
      <c r="AE32" s="204">
        <v>0</v>
      </c>
      <c r="AF32" s="205">
        <v>0</v>
      </c>
      <c r="AG32" s="206">
        <v>0</v>
      </c>
      <c r="AH32" s="207">
        <f t="shared" si="33"/>
        <v>0</v>
      </c>
      <c r="AI32" s="208">
        <f t="shared" si="33"/>
        <v>0</v>
      </c>
      <c r="AJ32" s="209">
        <f t="shared" si="33"/>
        <v>0</v>
      </c>
      <c r="AK32" s="204">
        <v>0</v>
      </c>
      <c r="AL32" s="205">
        <v>0</v>
      </c>
      <c r="AM32" s="206">
        <v>0</v>
      </c>
      <c r="AN32" s="210">
        <f t="shared" si="34"/>
        <v>0</v>
      </c>
      <c r="AO32" s="211">
        <f t="shared" si="34"/>
        <v>0</v>
      </c>
      <c r="AP32" s="212">
        <f t="shared" si="34"/>
        <v>0</v>
      </c>
      <c r="AQ32" s="204">
        <v>0</v>
      </c>
      <c r="AR32" s="205">
        <v>0</v>
      </c>
      <c r="AS32" s="206">
        <v>0</v>
      </c>
      <c r="AT32" s="207">
        <f t="shared" si="39"/>
        <v>0</v>
      </c>
      <c r="AU32" s="208">
        <f t="shared" si="39"/>
        <v>0</v>
      </c>
      <c r="AV32" s="209">
        <f t="shared" si="39"/>
        <v>0</v>
      </c>
      <c r="AW32" s="204">
        <f t="shared" si="25"/>
        <v>29816640</v>
      </c>
      <c r="AX32" s="213">
        <f t="shared" si="25"/>
        <v>0</v>
      </c>
      <c r="AY32" s="214">
        <f t="shared" si="25"/>
        <v>29816640</v>
      </c>
      <c r="AZ32" s="204">
        <v>29816640</v>
      </c>
      <c r="BA32" s="205">
        <v>0</v>
      </c>
      <c r="BB32" s="206">
        <v>29816640</v>
      </c>
      <c r="BC32" s="215">
        <f t="shared" si="35"/>
        <v>29816640</v>
      </c>
      <c r="BD32" s="216">
        <f t="shared" si="35"/>
        <v>0</v>
      </c>
      <c r="BE32" s="217">
        <f t="shared" si="35"/>
        <v>29816640</v>
      </c>
      <c r="BF32" s="204">
        <v>0</v>
      </c>
      <c r="BG32" s="205">
        <v>0</v>
      </c>
      <c r="BH32" s="206">
        <v>0</v>
      </c>
      <c r="BI32" s="207">
        <f t="shared" si="36"/>
        <v>29816640</v>
      </c>
      <c r="BJ32" s="208">
        <f t="shared" si="36"/>
        <v>0</v>
      </c>
      <c r="BK32" s="209">
        <f t="shared" si="36"/>
        <v>29816640</v>
      </c>
      <c r="BL32" s="204">
        <f t="shared" si="40"/>
        <v>0</v>
      </c>
      <c r="BM32" s="213">
        <f t="shared" si="40"/>
        <v>0</v>
      </c>
      <c r="BN32" s="214">
        <f t="shared" si="40"/>
        <v>0</v>
      </c>
      <c r="BO32" s="204">
        <v>0</v>
      </c>
      <c r="BP32" s="205">
        <v>0</v>
      </c>
      <c r="BQ32" s="206">
        <v>0</v>
      </c>
      <c r="BR32" s="218">
        <f t="shared" si="37"/>
        <v>29816640</v>
      </c>
      <c r="BS32" s="208">
        <f t="shared" si="37"/>
        <v>0</v>
      </c>
      <c r="BT32" s="209">
        <f t="shared" si="37"/>
        <v>29816640</v>
      </c>
      <c r="BU32" s="219">
        <v>-8033000</v>
      </c>
      <c r="BV32" s="205">
        <v>0</v>
      </c>
      <c r="BW32" s="206">
        <v>-8033000</v>
      </c>
      <c r="BX32" s="204">
        <f t="shared" si="41"/>
        <v>21783640</v>
      </c>
      <c r="BY32" s="213">
        <f t="shared" si="41"/>
        <v>0</v>
      </c>
      <c r="BZ32" s="214">
        <f t="shared" si="41"/>
        <v>21783640</v>
      </c>
      <c r="CA32" s="220" t="s">
        <v>1164</v>
      </c>
      <c r="CB32" s="220" t="s">
        <v>712</v>
      </c>
      <c r="CC32" s="154" t="s">
        <v>1280</v>
      </c>
      <c r="CD32" s="154" t="str">
        <f t="shared" si="30"/>
        <v>OK！</v>
      </c>
      <c r="CE32" s="164" t="str">
        <f t="shared" si="38"/>
        <v>J1</v>
      </c>
      <c r="CF32" s="164" t="str">
        <f t="shared" si="31"/>
        <v>KG</v>
      </c>
      <c r="CG32" s="164" t="str">
        <f t="shared" si="32"/>
        <v>JICA調査</v>
      </c>
    </row>
    <row r="33" spans="1:85" ht="20.100000000000001" customHeight="1" x14ac:dyDescent="0.15">
      <c r="A33" s="154" t="str">
        <f t="shared" si="19"/>
        <v>J1</v>
      </c>
      <c r="B33" s="154" t="str">
        <f t="shared" si="19"/>
        <v>KG</v>
      </c>
      <c r="C33" s="154" t="str">
        <f t="shared" si="20"/>
        <v xml:space="preserve"> (独)国際協力機構　調査</v>
      </c>
      <c r="D33" s="154" t="str">
        <f t="shared" si="21"/>
        <v>201502-201605</v>
      </c>
      <c r="E33" s="166" t="s">
        <v>180</v>
      </c>
      <c r="F33" s="199" t="s">
        <v>791</v>
      </c>
      <c r="G33" s="200" t="s">
        <v>614</v>
      </c>
      <c r="H33" s="200" t="str">
        <f t="shared" si="22"/>
        <v>JA15G1014P</v>
      </c>
      <c r="I33" s="201" t="s">
        <v>834</v>
      </c>
      <c r="J33" s="202" t="s">
        <v>800</v>
      </c>
      <c r="K33" s="202" t="s">
        <v>501</v>
      </c>
      <c r="L33" s="203" t="s">
        <v>793</v>
      </c>
      <c r="M33" s="204">
        <v>0</v>
      </c>
      <c r="N33" s="205">
        <v>0</v>
      </c>
      <c r="O33" s="206">
        <v>0</v>
      </c>
      <c r="P33" s="204">
        <v>0</v>
      </c>
      <c r="Q33" s="205">
        <v>0</v>
      </c>
      <c r="R33" s="206">
        <v>0</v>
      </c>
      <c r="S33" s="204">
        <v>0</v>
      </c>
      <c r="T33" s="205">
        <v>0</v>
      </c>
      <c r="U33" s="206">
        <v>0</v>
      </c>
      <c r="V33" s="204">
        <v>0</v>
      </c>
      <c r="W33" s="205">
        <v>0</v>
      </c>
      <c r="X33" s="206">
        <v>0</v>
      </c>
      <c r="Y33" s="204">
        <v>0</v>
      </c>
      <c r="Z33" s="205">
        <v>0</v>
      </c>
      <c r="AA33" s="206">
        <v>0</v>
      </c>
      <c r="AB33" s="204">
        <v>0</v>
      </c>
      <c r="AC33" s="205">
        <v>0</v>
      </c>
      <c r="AD33" s="206">
        <v>0</v>
      </c>
      <c r="AE33" s="204">
        <v>0</v>
      </c>
      <c r="AF33" s="205">
        <v>0</v>
      </c>
      <c r="AG33" s="206">
        <v>0</v>
      </c>
      <c r="AH33" s="207">
        <f t="shared" si="33"/>
        <v>0</v>
      </c>
      <c r="AI33" s="208">
        <f t="shared" si="33"/>
        <v>0</v>
      </c>
      <c r="AJ33" s="209">
        <f t="shared" si="33"/>
        <v>0</v>
      </c>
      <c r="AK33" s="204">
        <v>0</v>
      </c>
      <c r="AL33" s="205">
        <v>0</v>
      </c>
      <c r="AM33" s="206">
        <v>0</v>
      </c>
      <c r="AN33" s="210">
        <f t="shared" si="34"/>
        <v>0</v>
      </c>
      <c r="AO33" s="211">
        <f t="shared" si="34"/>
        <v>0</v>
      </c>
      <c r="AP33" s="212">
        <f t="shared" si="34"/>
        <v>0</v>
      </c>
      <c r="AQ33" s="204">
        <v>0</v>
      </c>
      <c r="AR33" s="205">
        <v>0</v>
      </c>
      <c r="AS33" s="206">
        <v>0</v>
      </c>
      <c r="AT33" s="207">
        <f t="shared" si="39"/>
        <v>0</v>
      </c>
      <c r="AU33" s="208">
        <f t="shared" si="39"/>
        <v>0</v>
      </c>
      <c r="AV33" s="209">
        <f t="shared" si="39"/>
        <v>0</v>
      </c>
      <c r="AW33" s="204">
        <f t="shared" si="25"/>
        <v>8019324</v>
      </c>
      <c r="AX33" s="213">
        <f t="shared" si="25"/>
        <v>0</v>
      </c>
      <c r="AY33" s="214">
        <f t="shared" si="25"/>
        <v>8019324</v>
      </c>
      <c r="AZ33" s="204">
        <v>8019324</v>
      </c>
      <c r="BA33" s="205">
        <v>0</v>
      </c>
      <c r="BB33" s="206">
        <v>8019324</v>
      </c>
      <c r="BC33" s="215">
        <f t="shared" si="35"/>
        <v>8019324</v>
      </c>
      <c r="BD33" s="216">
        <f t="shared" si="35"/>
        <v>0</v>
      </c>
      <c r="BE33" s="217">
        <f t="shared" si="35"/>
        <v>8019324</v>
      </c>
      <c r="BF33" s="204">
        <v>0</v>
      </c>
      <c r="BG33" s="205">
        <v>0</v>
      </c>
      <c r="BH33" s="206">
        <v>0</v>
      </c>
      <c r="BI33" s="207">
        <f t="shared" si="36"/>
        <v>8019324</v>
      </c>
      <c r="BJ33" s="208">
        <f t="shared" si="36"/>
        <v>0</v>
      </c>
      <c r="BK33" s="209">
        <f t="shared" si="36"/>
        <v>8019324</v>
      </c>
      <c r="BL33" s="204">
        <f t="shared" si="40"/>
        <v>0</v>
      </c>
      <c r="BM33" s="213">
        <f t="shared" si="40"/>
        <v>0</v>
      </c>
      <c r="BN33" s="214">
        <f t="shared" si="40"/>
        <v>0</v>
      </c>
      <c r="BO33" s="204">
        <v>0</v>
      </c>
      <c r="BP33" s="205">
        <v>0</v>
      </c>
      <c r="BQ33" s="206">
        <v>0</v>
      </c>
      <c r="BR33" s="218">
        <f t="shared" si="37"/>
        <v>8019324</v>
      </c>
      <c r="BS33" s="208">
        <f t="shared" si="37"/>
        <v>0</v>
      </c>
      <c r="BT33" s="209">
        <f t="shared" si="37"/>
        <v>8019324</v>
      </c>
      <c r="BU33" s="219">
        <v>-14824300</v>
      </c>
      <c r="BV33" s="205">
        <v>0</v>
      </c>
      <c r="BW33" s="206">
        <v>-14824300</v>
      </c>
      <c r="BX33" s="204">
        <f t="shared" si="41"/>
        <v>-6804976</v>
      </c>
      <c r="BY33" s="213">
        <f t="shared" si="41"/>
        <v>0</v>
      </c>
      <c r="BZ33" s="214">
        <f t="shared" si="41"/>
        <v>-6804976</v>
      </c>
      <c r="CA33" s="220" t="s">
        <v>1165</v>
      </c>
      <c r="CB33" s="220" t="s">
        <v>1166</v>
      </c>
      <c r="CC33" s="154" t="s">
        <v>1280</v>
      </c>
      <c r="CD33" s="154" t="str">
        <f t="shared" si="30"/>
        <v>OK！</v>
      </c>
      <c r="CE33" s="164" t="str">
        <f t="shared" si="38"/>
        <v>J1</v>
      </c>
      <c r="CF33" s="164" t="str">
        <f t="shared" si="31"/>
        <v>KG</v>
      </c>
      <c r="CG33" s="164" t="str">
        <f t="shared" si="32"/>
        <v>JICA調査</v>
      </c>
    </row>
    <row r="34" spans="1:85" ht="20.100000000000001" customHeight="1" x14ac:dyDescent="0.15">
      <c r="A34" s="154" t="str">
        <f t="shared" si="19"/>
        <v>J1</v>
      </c>
      <c r="B34" s="154" t="str">
        <f t="shared" si="19"/>
        <v>KG</v>
      </c>
      <c r="C34" s="154" t="str">
        <f t="shared" si="20"/>
        <v xml:space="preserve"> (独)国際協力機構　調査</v>
      </c>
      <c r="D34" s="154" t="str">
        <f t="shared" si="21"/>
        <v>-</v>
      </c>
      <c r="E34" s="166" t="s">
        <v>181</v>
      </c>
      <c r="F34" s="199" t="s">
        <v>791</v>
      </c>
      <c r="G34" s="200" t="s">
        <v>614</v>
      </c>
      <c r="H34" s="200" t="str">
        <f t="shared" si="22"/>
        <v>JA16G1001P</v>
      </c>
      <c r="I34" s="201" t="s">
        <v>835</v>
      </c>
      <c r="J34" s="202" t="s">
        <v>800</v>
      </c>
      <c r="K34" s="202" t="s">
        <v>501</v>
      </c>
      <c r="L34" s="203" t="s">
        <v>793</v>
      </c>
      <c r="M34" s="204">
        <v>0</v>
      </c>
      <c r="N34" s="205">
        <v>0</v>
      </c>
      <c r="O34" s="206">
        <v>0</v>
      </c>
      <c r="P34" s="204">
        <v>0</v>
      </c>
      <c r="Q34" s="205">
        <v>0</v>
      </c>
      <c r="R34" s="206">
        <v>0</v>
      </c>
      <c r="S34" s="204">
        <v>0</v>
      </c>
      <c r="T34" s="205">
        <v>0</v>
      </c>
      <c r="U34" s="206">
        <v>0</v>
      </c>
      <c r="V34" s="204">
        <v>0</v>
      </c>
      <c r="W34" s="205">
        <v>0</v>
      </c>
      <c r="X34" s="206">
        <v>0</v>
      </c>
      <c r="Y34" s="204">
        <v>0</v>
      </c>
      <c r="Z34" s="205">
        <v>0</v>
      </c>
      <c r="AA34" s="206">
        <v>0</v>
      </c>
      <c r="AB34" s="204">
        <v>0</v>
      </c>
      <c r="AC34" s="205">
        <v>0</v>
      </c>
      <c r="AD34" s="206">
        <v>0</v>
      </c>
      <c r="AE34" s="204">
        <v>0</v>
      </c>
      <c r="AF34" s="205">
        <v>0</v>
      </c>
      <c r="AG34" s="206">
        <v>0</v>
      </c>
      <c r="AH34" s="207">
        <f t="shared" si="33"/>
        <v>0</v>
      </c>
      <c r="AI34" s="208">
        <f t="shared" si="33"/>
        <v>0</v>
      </c>
      <c r="AJ34" s="209">
        <f t="shared" si="33"/>
        <v>0</v>
      </c>
      <c r="AK34" s="204">
        <v>0</v>
      </c>
      <c r="AL34" s="205">
        <v>0</v>
      </c>
      <c r="AM34" s="206">
        <v>0</v>
      </c>
      <c r="AN34" s="210">
        <f t="shared" si="34"/>
        <v>0</v>
      </c>
      <c r="AO34" s="211">
        <f t="shared" si="34"/>
        <v>0</v>
      </c>
      <c r="AP34" s="212">
        <f t="shared" si="34"/>
        <v>0</v>
      </c>
      <c r="AQ34" s="204">
        <v>0</v>
      </c>
      <c r="AR34" s="205">
        <v>0</v>
      </c>
      <c r="AS34" s="206">
        <v>0</v>
      </c>
      <c r="AT34" s="207">
        <f t="shared" si="39"/>
        <v>0</v>
      </c>
      <c r="AU34" s="208">
        <f t="shared" si="39"/>
        <v>0</v>
      </c>
      <c r="AV34" s="209">
        <f t="shared" si="39"/>
        <v>0</v>
      </c>
      <c r="AW34" s="204">
        <f t="shared" si="25"/>
        <v>0</v>
      </c>
      <c r="AX34" s="213">
        <f t="shared" si="25"/>
        <v>0</v>
      </c>
      <c r="AY34" s="214">
        <f t="shared" si="25"/>
        <v>0</v>
      </c>
      <c r="AZ34" s="204">
        <v>0</v>
      </c>
      <c r="BA34" s="205">
        <v>0</v>
      </c>
      <c r="BB34" s="206">
        <v>0</v>
      </c>
      <c r="BC34" s="215">
        <f t="shared" si="35"/>
        <v>0</v>
      </c>
      <c r="BD34" s="216">
        <f t="shared" si="35"/>
        <v>0</v>
      </c>
      <c r="BE34" s="217">
        <f t="shared" si="35"/>
        <v>0</v>
      </c>
      <c r="BF34" s="204">
        <v>0</v>
      </c>
      <c r="BG34" s="205">
        <v>0</v>
      </c>
      <c r="BH34" s="206">
        <v>0</v>
      </c>
      <c r="BI34" s="207">
        <f t="shared" si="36"/>
        <v>0</v>
      </c>
      <c r="BJ34" s="208">
        <f t="shared" si="36"/>
        <v>0</v>
      </c>
      <c r="BK34" s="209">
        <f t="shared" si="36"/>
        <v>0</v>
      </c>
      <c r="BL34" s="204">
        <f t="shared" si="40"/>
        <v>0</v>
      </c>
      <c r="BM34" s="213">
        <f t="shared" si="40"/>
        <v>0</v>
      </c>
      <c r="BN34" s="214">
        <f t="shared" si="40"/>
        <v>0</v>
      </c>
      <c r="BO34" s="204">
        <v>0</v>
      </c>
      <c r="BP34" s="205">
        <v>0</v>
      </c>
      <c r="BQ34" s="206">
        <v>0</v>
      </c>
      <c r="BR34" s="218">
        <f t="shared" si="37"/>
        <v>0</v>
      </c>
      <c r="BS34" s="208">
        <f t="shared" si="37"/>
        <v>0</v>
      </c>
      <c r="BT34" s="209">
        <f t="shared" si="37"/>
        <v>0</v>
      </c>
      <c r="BU34" s="219">
        <v>-83236000</v>
      </c>
      <c r="BV34" s="205">
        <v>0</v>
      </c>
      <c r="BW34" s="206">
        <v>-83236000</v>
      </c>
      <c r="BX34" s="204">
        <f t="shared" si="41"/>
        <v>-83236000</v>
      </c>
      <c r="BY34" s="213">
        <f t="shared" si="41"/>
        <v>0</v>
      </c>
      <c r="BZ34" s="214">
        <f t="shared" si="41"/>
        <v>-83236000</v>
      </c>
      <c r="CA34" s="220" t="s">
        <v>1156</v>
      </c>
      <c r="CB34" s="220" t="s">
        <v>582</v>
      </c>
      <c r="CC34" s="154" t="s">
        <v>1280</v>
      </c>
      <c r="CD34" s="154" t="str">
        <f t="shared" si="30"/>
        <v>OK！</v>
      </c>
      <c r="CE34" s="164" t="str">
        <f t="shared" si="38"/>
        <v>J1</v>
      </c>
      <c r="CF34" s="164" t="str">
        <f t="shared" si="31"/>
        <v>KG</v>
      </c>
      <c r="CG34" s="164" t="str">
        <f t="shared" si="32"/>
        <v>JICA調査</v>
      </c>
    </row>
    <row r="35" spans="1:85" ht="20.100000000000001" customHeight="1" x14ac:dyDescent="0.15">
      <c r="A35" s="154" t="str">
        <f t="shared" si="19"/>
        <v>J1</v>
      </c>
      <c r="B35" s="154" t="str">
        <f t="shared" si="19"/>
        <v>KG</v>
      </c>
      <c r="C35" s="154" t="str">
        <f t="shared" si="20"/>
        <v xml:space="preserve"> (独)国際協力機構　調査</v>
      </c>
      <c r="D35" s="154" t="str">
        <f t="shared" si="21"/>
        <v>-</v>
      </c>
      <c r="E35" s="166" t="s">
        <v>182</v>
      </c>
      <c r="F35" s="199" t="s">
        <v>791</v>
      </c>
      <c r="G35" s="200" t="s">
        <v>614</v>
      </c>
      <c r="H35" s="200" t="str">
        <f t="shared" si="22"/>
        <v>JA16G1002P</v>
      </c>
      <c r="I35" s="201" t="s">
        <v>836</v>
      </c>
      <c r="J35" s="202" t="s">
        <v>800</v>
      </c>
      <c r="K35" s="202" t="s">
        <v>501</v>
      </c>
      <c r="L35" s="203" t="s">
        <v>793</v>
      </c>
      <c r="M35" s="204">
        <v>0</v>
      </c>
      <c r="N35" s="205">
        <v>0</v>
      </c>
      <c r="O35" s="206">
        <v>0</v>
      </c>
      <c r="P35" s="204">
        <v>0</v>
      </c>
      <c r="Q35" s="205">
        <v>0</v>
      </c>
      <c r="R35" s="206">
        <v>0</v>
      </c>
      <c r="S35" s="204">
        <v>0</v>
      </c>
      <c r="T35" s="205">
        <v>0</v>
      </c>
      <c r="U35" s="206">
        <v>0</v>
      </c>
      <c r="V35" s="204">
        <v>0</v>
      </c>
      <c r="W35" s="205">
        <v>0</v>
      </c>
      <c r="X35" s="206">
        <v>0</v>
      </c>
      <c r="Y35" s="204">
        <v>0</v>
      </c>
      <c r="Z35" s="205">
        <v>0</v>
      </c>
      <c r="AA35" s="206">
        <v>0</v>
      </c>
      <c r="AB35" s="204">
        <v>0</v>
      </c>
      <c r="AC35" s="205">
        <v>0</v>
      </c>
      <c r="AD35" s="206">
        <v>0</v>
      </c>
      <c r="AE35" s="204">
        <v>0</v>
      </c>
      <c r="AF35" s="205">
        <v>0</v>
      </c>
      <c r="AG35" s="206">
        <v>0</v>
      </c>
      <c r="AH35" s="207">
        <f t="shared" si="33"/>
        <v>0</v>
      </c>
      <c r="AI35" s="208">
        <f t="shared" si="33"/>
        <v>0</v>
      </c>
      <c r="AJ35" s="209">
        <f t="shared" si="33"/>
        <v>0</v>
      </c>
      <c r="AK35" s="204">
        <v>0</v>
      </c>
      <c r="AL35" s="205">
        <v>0</v>
      </c>
      <c r="AM35" s="206">
        <v>0</v>
      </c>
      <c r="AN35" s="210">
        <f t="shared" si="34"/>
        <v>0</v>
      </c>
      <c r="AO35" s="211">
        <f t="shared" si="34"/>
        <v>0</v>
      </c>
      <c r="AP35" s="212">
        <f t="shared" si="34"/>
        <v>0</v>
      </c>
      <c r="AQ35" s="204">
        <v>0</v>
      </c>
      <c r="AR35" s="205">
        <v>0</v>
      </c>
      <c r="AS35" s="206">
        <v>0</v>
      </c>
      <c r="AT35" s="207">
        <f t="shared" si="39"/>
        <v>0</v>
      </c>
      <c r="AU35" s="208">
        <f t="shared" si="39"/>
        <v>0</v>
      </c>
      <c r="AV35" s="209">
        <f t="shared" si="39"/>
        <v>0</v>
      </c>
      <c r="AW35" s="204">
        <f t="shared" si="25"/>
        <v>0</v>
      </c>
      <c r="AX35" s="213">
        <f t="shared" si="25"/>
        <v>0</v>
      </c>
      <c r="AY35" s="214">
        <f t="shared" si="25"/>
        <v>0</v>
      </c>
      <c r="AZ35" s="204">
        <v>0</v>
      </c>
      <c r="BA35" s="205">
        <v>0</v>
      </c>
      <c r="BB35" s="206">
        <v>0</v>
      </c>
      <c r="BC35" s="215">
        <f t="shared" si="35"/>
        <v>0</v>
      </c>
      <c r="BD35" s="216">
        <f t="shared" si="35"/>
        <v>0</v>
      </c>
      <c r="BE35" s="217">
        <f t="shared" si="35"/>
        <v>0</v>
      </c>
      <c r="BF35" s="204">
        <v>0</v>
      </c>
      <c r="BG35" s="205">
        <v>0</v>
      </c>
      <c r="BH35" s="206">
        <v>0</v>
      </c>
      <c r="BI35" s="207">
        <f t="shared" si="36"/>
        <v>0</v>
      </c>
      <c r="BJ35" s="208">
        <f t="shared" si="36"/>
        <v>0</v>
      </c>
      <c r="BK35" s="209">
        <f t="shared" si="36"/>
        <v>0</v>
      </c>
      <c r="BL35" s="204">
        <f t="shared" si="40"/>
        <v>0</v>
      </c>
      <c r="BM35" s="213">
        <f t="shared" si="40"/>
        <v>0</v>
      </c>
      <c r="BN35" s="214">
        <f t="shared" si="40"/>
        <v>0</v>
      </c>
      <c r="BO35" s="204">
        <v>0</v>
      </c>
      <c r="BP35" s="205">
        <v>0</v>
      </c>
      <c r="BQ35" s="206">
        <v>0</v>
      </c>
      <c r="BR35" s="218">
        <f t="shared" si="37"/>
        <v>0</v>
      </c>
      <c r="BS35" s="208">
        <f t="shared" si="37"/>
        <v>0</v>
      </c>
      <c r="BT35" s="209">
        <f t="shared" si="37"/>
        <v>0</v>
      </c>
      <c r="BU35" s="219">
        <v>-70745000</v>
      </c>
      <c r="BV35" s="205">
        <v>0</v>
      </c>
      <c r="BW35" s="206">
        <v>-70745000</v>
      </c>
      <c r="BX35" s="204">
        <f t="shared" si="41"/>
        <v>-70745000</v>
      </c>
      <c r="BY35" s="213">
        <f t="shared" si="41"/>
        <v>0</v>
      </c>
      <c r="BZ35" s="214">
        <f t="shared" si="41"/>
        <v>-70745000</v>
      </c>
      <c r="CA35" s="220" t="s">
        <v>1156</v>
      </c>
      <c r="CB35" s="220" t="s">
        <v>649</v>
      </c>
      <c r="CC35" s="154" t="s">
        <v>1280</v>
      </c>
      <c r="CD35" s="154" t="str">
        <f t="shared" si="30"/>
        <v>OK！</v>
      </c>
      <c r="CE35" s="164" t="str">
        <f t="shared" si="38"/>
        <v>J1</v>
      </c>
      <c r="CF35" s="164" t="str">
        <f t="shared" si="31"/>
        <v>KG</v>
      </c>
      <c r="CG35" s="164" t="str">
        <f t="shared" si="32"/>
        <v>JICA調査</v>
      </c>
    </row>
    <row r="36" spans="1:85" ht="20.100000000000001" customHeight="1" x14ac:dyDescent="0.15">
      <c r="A36" s="154" t="str">
        <f t="shared" si="19"/>
        <v>J1</v>
      </c>
      <c r="B36" s="154" t="str">
        <f t="shared" si="19"/>
        <v>KG</v>
      </c>
      <c r="C36" s="154" t="str">
        <f t="shared" si="20"/>
        <v xml:space="preserve"> (独)国際協力機構　調査</v>
      </c>
      <c r="D36" s="154" t="str">
        <f t="shared" si="21"/>
        <v>-</v>
      </c>
      <c r="E36" s="166" t="s">
        <v>183</v>
      </c>
      <c r="F36" s="199" t="s">
        <v>791</v>
      </c>
      <c r="G36" s="200" t="s">
        <v>614</v>
      </c>
      <c r="H36" s="200" t="str">
        <f t="shared" si="22"/>
        <v>JA16G1006P</v>
      </c>
      <c r="I36" s="201" t="s">
        <v>837</v>
      </c>
      <c r="J36" s="202" t="s">
        <v>800</v>
      </c>
      <c r="K36" s="202" t="s">
        <v>501</v>
      </c>
      <c r="L36" s="203" t="s">
        <v>793</v>
      </c>
      <c r="M36" s="204">
        <v>0</v>
      </c>
      <c r="N36" s="205">
        <v>0</v>
      </c>
      <c r="O36" s="206">
        <v>0</v>
      </c>
      <c r="P36" s="204">
        <v>0</v>
      </c>
      <c r="Q36" s="205">
        <v>0</v>
      </c>
      <c r="R36" s="206">
        <v>0</v>
      </c>
      <c r="S36" s="204">
        <v>0</v>
      </c>
      <c r="T36" s="205">
        <v>0</v>
      </c>
      <c r="U36" s="206">
        <v>0</v>
      </c>
      <c r="V36" s="204">
        <v>0</v>
      </c>
      <c r="W36" s="205">
        <v>0</v>
      </c>
      <c r="X36" s="206">
        <v>0</v>
      </c>
      <c r="Y36" s="204">
        <v>0</v>
      </c>
      <c r="Z36" s="205">
        <v>0</v>
      </c>
      <c r="AA36" s="206">
        <v>0</v>
      </c>
      <c r="AB36" s="204">
        <v>0</v>
      </c>
      <c r="AC36" s="205">
        <v>0</v>
      </c>
      <c r="AD36" s="206">
        <v>0</v>
      </c>
      <c r="AE36" s="204">
        <v>0</v>
      </c>
      <c r="AF36" s="205">
        <v>0</v>
      </c>
      <c r="AG36" s="206">
        <v>0</v>
      </c>
      <c r="AH36" s="207">
        <f t="shared" si="33"/>
        <v>0</v>
      </c>
      <c r="AI36" s="208">
        <f t="shared" si="33"/>
        <v>0</v>
      </c>
      <c r="AJ36" s="209">
        <f t="shared" si="33"/>
        <v>0</v>
      </c>
      <c r="AK36" s="204">
        <v>0</v>
      </c>
      <c r="AL36" s="205">
        <v>0</v>
      </c>
      <c r="AM36" s="206">
        <v>0</v>
      </c>
      <c r="AN36" s="210">
        <f t="shared" si="34"/>
        <v>0</v>
      </c>
      <c r="AO36" s="211">
        <f t="shared" si="34"/>
        <v>0</v>
      </c>
      <c r="AP36" s="212">
        <f t="shared" si="34"/>
        <v>0</v>
      </c>
      <c r="AQ36" s="204">
        <v>0</v>
      </c>
      <c r="AR36" s="205">
        <v>0</v>
      </c>
      <c r="AS36" s="206">
        <v>0</v>
      </c>
      <c r="AT36" s="207">
        <f t="shared" si="39"/>
        <v>0</v>
      </c>
      <c r="AU36" s="208">
        <f t="shared" si="39"/>
        <v>0</v>
      </c>
      <c r="AV36" s="209">
        <f t="shared" si="39"/>
        <v>0</v>
      </c>
      <c r="AW36" s="204">
        <f t="shared" si="25"/>
        <v>0</v>
      </c>
      <c r="AX36" s="213">
        <f t="shared" si="25"/>
        <v>0</v>
      </c>
      <c r="AY36" s="214">
        <f t="shared" si="25"/>
        <v>0</v>
      </c>
      <c r="AZ36" s="204">
        <v>0</v>
      </c>
      <c r="BA36" s="205">
        <v>0</v>
      </c>
      <c r="BB36" s="206">
        <v>0</v>
      </c>
      <c r="BC36" s="215">
        <f t="shared" si="35"/>
        <v>0</v>
      </c>
      <c r="BD36" s="216">
        <f t="shared" si="35"/>
        <v>0</v>
      </c>
      <c r="BE36" s="217">
        <f t="shared" si="35"/>
        <v>0</v>
      </c>
      <c r="BF36" s="204">
        <v>0</v>
      </c>
      <c r="BG36" s="205">
        <v>0</v>
      </c>
      <c r="BH36" s="206">
        <v>0</v>
      </c>
      <c r="BI36" s="207">
        <f t="shared" si="36"/>
        <v>0</v>
      </c>
      <c r="BJ36" s="208">
        <f t="shared" si="36"/>
        <v>0</v>
      </c>
      <c r="BK36" s="209">
        <f t="shared" si="36"/>
        <v>0</v>
      </c>
      <c r="BL36" s="204">
        <f t="shared" si="40"/>
        <v>0</v>
      </c>
      <c r="BM36" s="213">
        <f t="shared" si="40"/>
        <v>0</v>
      </c>
      <c r="BN36" s="214">
        <f t="shared" si="40"/>
        <v>0</v>
      </c>
      <c r="BO36" s="204">
        <v>0</v>
      </c>
      <c r="BP36" s="205">
        <v>0</v>
      </c>
      <c r="BQ36" s="206">
        <v>0</v>
      </c>
      <c r="BR36" s="218">
        <f t="shared" si="37"/>
        <v>0</v>
      </c>
      <c r="BS36" s="208">
        <f t="shared" si="37"/>
        <v>0</v>
      </c>
      <c r="BT36" s="209">
        <f t="shared" si="37"/>
        <v>0</v>
      </c>
      <c r="BU36" s="219">
        <v>-67259000</v>
      </c>
      <c r="BV36" s="205">
        <v>0</v>
      </c>
      <c r="BW36" s="206">
        <v>-67259000</v>
      </c>
      <c r="BX36" s="204">
        <f t="shared" si="41"/>
        <v>-67259000</v>
      </c>
      <c r="BY36" s="213">
        <f t="shared" si="41"/>
        <v>0</v>
      </c>
      <c r="BZ36" s="214">
        <f t="shared" si="41"/>
        <v>-67259000</v>
      </c>
      <c r="CA36" s="220" t="s">
        <v>1156</v>
      </c>
      <c r="CB36" s="220" t="s">
        <v>1167</v>
      </c>
      <c r="CC36" s="154" t="s">
        <v>1280</v>
      </c>
      <c r="CD36" s="154" t="str">
        <f t="shared" si="30"/>
        <v>OK！</v>
      </c>
      <c r="CE36" s="164" t="str">
        <f t="shared" si="38"/>
        <v>J1</v>
      </c>
      <c r="CF36" s="164" t="str">
        <f t="shared" si="31"/>
        <v>KG</v>
      </c>
      <c r="CG36" s="164" t="str">
        <f t="shared" si="32"/>
        <v>JICA調査</v>
      </c>
    </row>
    <row r="37" spans="1:85" ht="20.100000000000001" customHeight="1" x14ac:dyDescent="0.15">
      <c r="A37" s="154" t="str">
        <f t="shared" si="19"/>
        <v>J1</v>
      </c>
      <c r="B37" s="154" t="str">
        <f t="shared" si="19"/>
        <v>KG</v>
      </c>
      <c r="C37" s="154" t="str">
        <f t="shared" si="20"/>
        <v xml:space="preserve"> (独)国際協力機構　調査</v>
      </c>
      <c r="D37" s="154" t="str">
        <f t="shared" si="21"/>
        <v>-</v>
      </c>
      <c r="E37" s="166" t="s">
        <v>184</v>
      </c>
      <c r="F37" s="199" t="s">
        <v>791</v>
      </c>
      <c r="G37" s="200" t="s">
        <v>614</v>
      </c>
      <c r="H37" s="200" t="str">
        <f t="shared" si="22"/>
        <v>JA16G1007P</v>
      </c>
      <c r="I37" s="201" t="s">
        <v>838</v>
      </c>
      <c r="J37" s="202" t="s">
        <v>800</v>
      </c>
      <c r="K37" s="202" t="s">
        <v>501</v>
      </c>
      <c r="L37" s="203" t="s">
        <v>793</v>
      </c>
      <c r="M37" s="204">
        <v>0</v>
      </c>
      <c r="N37" s="205">
        <v>0</v>
      </c>
      <c r="O37" s="206">
        <v>0</v>
      </c>
      <c r="P37" s="204">
        <v>0</v>
      </c>
      <c r="Q37" s="205">
        <v>0</v>
      </c>
      <c r="R37" s="206">
        <v>0</v>
      </c>
      <c r="S37" s="204">
        <v>0</v>
      </c>
      <c r="T37" s="205">
        <v>0</v>
      </c>
      <c r="U37" s="206">
        <v>0</v>
      </c>
      <c r="V37" s="204">
        <v>0</v>
      </c>
      <c r="W37" s="205">
        <v>0</v>
      </c>
      <c r="X37" s="206">
        <v>0</v>
      </c>
      <c r="Y37" s="204">
        <v>0</v>
      </c>
      <c r="Z37" s="205">
        <v>0</v>
      </c>
      <c r="AA37" s="206">
        <v>0</v>
      </c>
      <c r="AB37" s="204">
        <v>0</v>
      </c>
      <c r="AC37" s="205">
        <v>0</v>
      </c>
      <c r="AD37" s="206">
        <v>0</v>
      </c>
      <c r="AE37" s="204">
        <v>0</v>
      </c>
      <c r="AF37" s="205">
        <v>0</v>
      </c>
      <c r="AG37" s="206">
        <v>0</v>
      </c>
      <c r="AH37" s="207">
        <f t="shared" si="33"/>
        <v>0</v>
      </c>
      <c r="AI37" s="208">
        <f t="shared" si="33"/>
        <v>0</v>
      </c>
      <c r="AJ37" s="209">
        <f t="shared" si="33"/>
        <v>0</v>
      </c>
      <c r="AK37" s="204">
        <v>0</v>
      </c>
      <c r="AL37" s="205">
        <v>0</v>
      </c>
      <c r="AM37" s="206">
        <v>0</v>
      </c>
      <c r="AN37" s="210">
        <f t="shared" si="34"/>
        <v>0</v>
      </c>
      <c r="AO37" s="211">
        <f t="shared" si="34"/>
        <v>0</v>
      </c>
      <c r="AP37" s="212">
        <f t="shared" si="34"/>
        <v>0</v>
      </c>
      <c r="AQ37" s="204">
        <v>0</v>
      </c>
      <c r="AR37" s="205">
        <v>0</v>
      </c>
      <c r="AS37" s="206">
        <v>0</v>
      </c>
      <c r="AT37" s="207">
        <f t="shared" si="39"/>
        <v>0</v>
      </c>
      <c r="AU37" s="208">
        <f t="shared" si="39"/>
        <v>0</v>
      </c>
      <c r="AV37" s="209">
        <f t="shared" si="39"/>
        <v>0</v>
      </c>
      <c r="AW37" s="204">
        <f t="shared" si="25"/>
        <v>0</v>
      </c>
      <c r="AX37" s="213">
        <f t="shared" si="25"/>
        <v>0</v>
      </c>
      <c r="AY37" s="214">
        <f t="shared" si="25"/>
        <v>0</v>
      </c>
      <c r="AZ37" s="204">
        <v>0</v>
      </c>
      <c r="BA37" s="205">
        <v>0</v>
      </c>
      <c r="BB37" s="206">
        <v>0</v>
      </c>
      <c r="BC37" s="215">
        <f t="shared" si="35"/>
        <v>0</v>
      </c>
      <c r="BD37" s="216">
        <f t="shared" si="35"/>
        <v>0</v>
      </c>
      <c r="BE37" s="217">
        <f t="shared" si="35"/>
        <v>0</v>
      </c>
      <c r="BF37" s="204">
        <v>0</v>
      </c>
      <c r="BG37" s="205">
        <v>0</v>
      </c>
      <c r="BH37" s="206">
        <v>0</v>
      </c>
      <c r="BI37" s="207">
        <f t="shared" si="36"/>
        <v>0</v>
      </c>
      <c r="BJ37" s="208">
        <f t="shared" si="36"/>
        <v>0</v>
      </c>
      <c r="BK37" s="209">
        <f t="shared" si="36"/>
        <v>0</v>
      </c>
      <c r="BL37" s="204">
        <f t="shared" si="40"/>
        <v>0</v>
      </c>
      <c r="BM37" s="213">
        <f t="shared" si="40"/>
        <v>0</v>
      </c>
      <c r="BN37" s="214">
        <f t="shared" si="40"/>
        <v>0</v>
      </c>
      <c r="BO37" s="204">
        <v>0</v>
      </c>
      <c r="BP37" s="205">
        <v>0</v>
      </c>
      <c r="BQ37" s="206">
        <v>0</v>
      </c>
      <c r="BR37" s="218">
        <f t="shared" si="37"/>
        <v>0</v>
      </c>
      <c r="BS37" s="208">
        <f t="shared" si="37"/>
        <v>0</v>
      </c>
      <c r="BT37" s="209">
        <f t="shared" si="37"/>
        <v>0</v>
      </c>
      <c r="BU37" s="219">
        <v>-20494000</v>
      </c>
      <c r="BV37" s="205">
        <v>0</v>
      </c>
      <c r="BW37" s="206">
        <v>-20494000</v>
      </c>
      <c r="BX37" s="204">
        <f t="shared" si="41"/>
        <v>-20494000</v>
      </c>
      <c r="BY37" s="213">
        <f t="shared" si="41"/>
        <v>0</v>
      </c>
      <c r="BZ37" s="214">
        <f t="shared" si="41"/>
        <v>-20494000</v>
      </c>
      <c r="CA37" s="220" t="s">
        <v>1156</v>
      </c>
      <c r="CB37" s="220" t="s">
        <v>751</v>
      </c>
      <c r="CC37" s="154" t="s">
        <v>1280</v>
      </c>
      <c r="CD37" s="154" t="str">
        <f t="shared" si="30"/>
        <v>OK！</v>
      </c>
      <c r="CE37" s="164" t="str">
        <f t="shared" si="38"/>
        <v>J1</v>
      </c>
      <c r="CF37" s="164" t="str">
        <f t="shared" si="31"/>
        <v>KG</v>
      </c>
      <c r="CG37" s="164" t="str">
        <f t="shared" si="32"/>
        <v>JICA調査</v>
      </c>
    </row>
    <row r="38" spans="1:85" ht="20.100000000000001" customHeight="1" x14ac:dyDescent="0.15">
      <c r="A38" s="154" t="str">
        <f t="shared" si="19"/>
        <v>J1</v>
      </c>
      <c r="B38" s="154" t="str">
        <f t="shared" si="19"/>
        <v>KG</v>
      </c>
      <c r="C38" s="154" t="str">
        <f t="shared" si="20"/>
        <v xml:space="preserve"> (独)国際協力機構　調査</v>
      </c>
      <c r="D38" s="154" t="str">
        <f t="shared" si="21"/>
        <v>-</v>
      </c>
      <c r="E38" s="166" t="s">
        <v>185</v>
      </c>
      <c r="F38" s="199" t="s">
        <v>791</v>
      </c>
      <c r="G38" s="200" t="s">
        <v>614</v>
      </c>
      <c r="H38" s="200" t="str">
        <f t="shared" si="22"/>
        <v>JA16G1008P</v>
      </c>
      <c r="I38" s="201" t="s">
        <v>839</v>
      </c>
      <c r="J38" s="202" t="s">
        <v>800</v>
      </c>
      <c r="K38" s="202" t="s">
        <v>501</v>
      </c>
      <c r="L38" s="203" t="s">
        <v>793</v>
      </c>
      <c r="M38" s="204">
        <v>0</v>
      </c>
      <c r="N38" s="205">
        <v>0</v>
      </c>
      <c r="O38" s="206">
        <v>0</v>
      </c>
      <c r="P38" s="204">
        <v>0</v>
      </c>
      <c r="Q38" s="205">
        <v>0</v>
      </c>
      <c r="R38" s="206">
        <v>0</v>
      </c>
      <c r="S38" s="204">
        <v>0</v>
      </c>
      <c r="T38" s="205">
        <v>0</v>
      </c>
      <c r="U38" s="206">
        <v>0</v>
      </c>
      <c r="V38" s="204">
        <v>0</v>
      </c>
      <c r="W38" s="205">
        <v>0</v>
      </c>
      <c r="X38" s="206">
        <v>0</v>
      </c>
      <c r="Y38" s="204">
        <v>0</v>
      </c>
      <c r="Z38" s="205">
        <v>0</v>
      </c>
      <c r="AA38" s="206">
        <v>0</v>
      </c>
      <c r="AB38" s="204">
        <v>0</v>
      </c>
      <c r="AC38" s="205">
        <v>0</v>
      </c>
      <c r="AD38" s="206">
        <v>0</v>
      </c>
      <c r="AE38" s="204">
        <v>0</v>
      </c>
      <c r="AF38" s="205">
        <v>0</v>
      </c>
      <c r="AG38" s="206">
        <v>0</v>
      </c>
      <c r="AH38" s="207">
        <f t="shared" si="33"/>
        <v>0</v>
      </c>
      <c r="AI38" s="208">
        <f t="shared" si="33"/>
        <v>0</v>
      </c>
      <c r="AJ38" s="209">
        <f t="shared" si="33"/>
        <v>0</v>
      </c>
      <c r="AK38" s="204">
        <v>0</v>
      </c>
      <c r="AL38" s="205">
        <v>0</v>
      </c>
      <c r="AM38" s="206">
        <v>0</v>
      </c>
      <c r="AN38" s="210">
        <f t="shared" si="34"/>
        <v>0</v>
      </c>
      <c r="AO38" s="211">
        <f t="shared" si="34"/>
        <v>0</v>
      </c>
      <c r="AP38" s="212">
        <f t="shared" si="34"/>
        <v>0</v>
      </c>
      <c r="AQ38" s="204">
        <v>0</v>
      </c>
      <c r="AR38" s="205">
        <v>0</v>
      </c>
      <c r="AS38" s="206">
        <v>0</v>
      </c>
      <c r="AT38" s="207">
        <f t="shared" si="39"/>
        <v>0</v>
      </c>
      <c r="AU38" s="208">
        <f t="shared" si="39"/>
        <v>0</v>
      </c>
      <c r="AV38" s="209">
        <f t="shared" si="39"/>
        <v>0</v>
      </c>
      <c r="AW38" s="204">
        <f t="shared" si="25"/>
        <v>0</v>
      </c>
      <c r="AX38" s="213">
        <f t="shared" si="25"/>
        <v>0</v>
      </c>
      <c r="AY38" s="214">
        <f t="shared" si="25"/>
        <v>0</v>
      </c>
      <c r="AZ38" s="204">
        <v>0</v>
      </c>
      <c r="BA38" s="205">
        <v>0</v>
      </c>
      <c r="BB38" s="206">
        <v>0</v>
      </c>
      <c r="BC38" s="215">
        <f t="shared" si="35"/>
        <v>0</v>
      </c>
      <c r="BD38" s="216">
        <f t="shared" si="35"/>
        <v>0</v>
      </c>
      <c r="BE38" s="217">
        <f t="shared" si="35"/>
        <v>0</v>
      </c>
      <c r="BF38" s="204">
        <v>0</v>
      </c>
      <c r="BG38" s="205">
        <v>0</v>
      </c>
      <c r="BH38" s="206">
        <v>0</v>
      </c>
      <c r="BI38" s="207">
        <f t="shared" si="36"/>
        <v>0</v>
      </c>
      <c r="BJ38" s="208">
        <f t="shared" si="36"/>
        <v>0</v>
      </c>
      <c r="BK38" s="209">
        <f t="shared" si="36"/>
        <v>0</v>
      </c>
      <c r="BL38" s="204">
        <f t="shared" si="40"/>
        <v>0</v>
      </c>
      <c r="BM38" s="213">
        <f t="shared" si="40"/>
        <v>0</v>
      </c>
      <c r="BN38" s="214">
        <f t="shared" si="40"/>
        <v>0</v>
      </c>
      <c r="BO38" s="204">
        <v>0</v>
      </c>
      <c r="BP38" s="205">
        <v>0</v>
      </c>
      <c r="BQ38" s="206">
        <v>0</v>
      </c>
      <c r="BR38" s="218">
        <f t="shared" si="37"/>
        <v>0</v>
      </c>
      <c r="BS38" s="208">
        <f t="shared" si="37"/>
        <v>0</v>
      </c>
      <c r="BT38" s="209">
        <f t="shared" si="37"/>
        <v>0</v>
      </c>
      <c r="BU38" s="219">
        <v>-9949000</v>
      </c>
      <c r="BV38" s="205">
        <v>0</v>
      </c>
      <c r="BW38" s="206">
        <v>-9949000</v>
      </c>
      <c r="BX38" s="204">
        <f t="shared" si="41"/>
        <v>-9949000</v>
      </c>
      <c r="BY38" s="213">
        <f t="shared" si="41"/>
        <v>0</v>
      </c>
      <c r="BZ38" s="214">
        <f t="shared" si="41"/>
        <v>-9949000</v>
      </c>
      <c r="CA38" s="220" t="s">
        <v>1156</v>
      </c>
      <c r="CB38" s="220" t="s">
        <v>527</v>
      </c>
      <c r="CC38" s="154" t="s">
        <v>1280</v>
      </c>
      <c r="CD38" s="154" t="str">
        <f t="shared" si="30"/>
        <v>OK！</v>
      </c>
      <c r="CE38" s="164" t="str">
        <f t="shared" si="38"/>
        <v>J1</v>
      </c>
      <c r="CF38" s="164" t="str">
        <f t="shared" si="31"/>
        <v>KG</v>
      </c>
      <c r="CG38" s="164" t="str">
        <f t="shared" si="32"/>
        <v>JICA調査</v>
      </c>
    </row>
    <row r="39" spans="1:85" ht="20.100000000000001" customHeight="1" x14ac:dyDescent="0.15">
      <c r="A39" s="154" t="str">
        <f t="shared" si="19"/>
        <v>J1</v>
      </c>
      <c r="B39" s="154" t="str">
        <f t="shared" si="19"/>
        <v>KG</v>
      </c>
      <c r="C39" s="154" t="str">
        <f t="shared" si="20"/>
        <v xml:space="preserve"> (独)国際協力機構　調査</v>
      </c>
      <c r="D39" s="154" t="str">
        <f t="shared" si="21"/>
        <v>-</v>
      </c>
      <c r="E39" s="166" t="s">
        <v>186</v>
      </c>
      <c r="F39" s="199" t="s">
        <v>791</v>
      </c>
      <c r="G39" s="200" t="s">
        <v>614</v>
      </c>
      <c r="H39" s="200" t="str">
        <f t="shared" si="22"/>
        <v>JA16G1010P</v>
      </c>
      <c r="I39" s="201" t="s">
        <v>840</v>
      </c>
      <c r="J39" s="202" t="s">
        <v>800</v>
      </c>
      <c r="K39" s="202" t="s">
        <v>501</v>
      </c>
      <c r="L39" s="203" t="s">
        <v>793</v>
      </c>
      <c r="M39" s="204">
        <v>0</v>
      </c>
      <c r="N39" s="205">
        <v>0</v>
      </c>
      <c r="O39" s="206">
        <v>0</v>
      </c>
      <c r="P39" s="204">
        <v>0</v>
      </c>
      <c r="Q39" s="205">
        <v>0</v>
      </c>
      <c r="R39" s="206">
        <v>0</v>
      </c>
      <c r="S39" s="204">
        <v>0</v>
      </c>
      <c r="T39" s="205">
        <v>0</v>
      </c>
      <c r="U39" s="206">
        <v>0</v>
      </c>
      <c r="V39" s="204">
        <v>0</v>
      </c>
      <c r="W39" s="205">
        <v>0</v>
      </c>
      <c r="X39" s="206">
        <v>0</v>
      </c>
      <c r="Y39" s="204">
        <v>0</v>
      </c>
      <c r="Z39" s="205">
        <v>0</v>
      </c>
      <c r="AA39" s="206">
        <v>0</v>
      </c>
      <c r="AB39" s="204">
        <v>0</v>
      </c>
      <c r="AC39" s="205">
        <v>0</v>
      </c>
      <c r="AD39" s="206">
        <v>0</v>
      </c>
      <c r="AE39" s="204">
        <v>0</v>
      </c>
      <c r="AF39" s="205">
        <v>0</v>
      </c>
      <c r="AG39" s="206">
        <v>0</v>
      </c>
      <c r="AH39" s="207">
        <f t="shared" si="33"/>
        <v>0</v>
      </c>
      <c r="AI39" s="208">
        <f t="shared" si="33"/>
        <v>0</v>
      </c>
      <c r="AJ39" s="209">
        <f t="shared" si="33"/>
        <v>0</v>
      </c>
      <c r="AK39" s="204">
        <v>0</v>
      </c>
      <c r="AL39" s="205">
        <v>0</v>
      </c>
      <c r="AM39" s="206">
        <v>0</v>
      </c>
      <c r="AN39" s="210">
        <f t="shared" si="34"/>
        <v>0</v>
      </c>
      <c r="AO39" s="211">
        <f t="shared" si="34"/>
        <v>0</v>
      </c>
      <c r="AP39" s="212">
        <f t="shared" si="34"/>
        <v>0</v>
      </c>
      <c r="AQ39" s="204">
        <v>0</v>
      </c>
      <c r="AR39" s="205">
        <v>0</v>
      </c>
      <c r="AS39" s="206">
        <v>0</v>
      </c>
      <c r="AT39" s="207">
        <f t="shared" si="39"/>
        <v>0</v>
      </c>
      <c r="AU39" s="208">
        <f t="shared" si="39"/>
        <v>0</v>
      </c>
      <c r="AV39" s="209">
        <f t="shared" si="39"/>
        <v>0</v>
      </c>
      <c r="AW39" s="204">
        <f t="shared" si="25"/>
        <v>0</v>
      </c>
      <c r="AX39" s="213">
        <f t="shared" si="25"/>
        <v>0</v>
      </c>
      <c r="AY39" s="214">
        <f t="shared" si="25"/>
        <v>0</v>
      </c>
      <c r="AZ39" s="204">
        <v>0</v>
      </c>
      <c r="BA39" s="205">
        <v>0</v>
      </c>
      <c r="BB39" s="206">
        <v>0</v>
      </c>
      <c r="BC39" s="215">
        <f t="shared" si="35"/>
        <v>0</v>
      </c>
      <c r="BD39" s="216">
        <f t="shared" si="35"/>
        <v>0</v>
      </c>
      <c r="BE39" s="217">
        <f t="shared" si="35"/>
        <v>0</v>
      </c>
      <c r="BF39" s="204">
        <v>0</v>
      </c>
      <c r="BG39" s="205">
        <v>0</v>
      </c>
      <c r="BH39" s="206">
        <v>0</v>
      </c>
      <c r="BI39" s="207">
        <f t="shared" si="36"/>
        <v>0</v>
      </c>
      <c r="BJ39" s="208">
        <f t="shared" si="36"/>
        <v>0</v>
      </c>
      <c r="BK39" s="209">
        <f t="shared" si="36"/>
        <v>0</v>
      </c>
      <c r="BL39" s="204">
        <f t="shared" si="40"/>
        <v>0</v>
      </c>
      <c r="BM39" s="213">
        <f t="shared" si="40"/>
        <v>0</v>
      </c>
      <c r="BN39" s="214">
        <f t="shared" si="40"/>
        <v>0</v>
      </c>
      <c r="BO39" s="204">
        <v>0</v>
      </c>
      <c r="BP39" s="205">
        <v>0</v>
      </c>
      <c r="BQ39" s="206">
        <v>0</v>
      </c>
      <c r="BR39" s="218">
        <f t="shared" si="37"/>
        <v>0</v>
      </c>
      <c r="BS39" s="208">
        <f t="shared" si="37"/>
        <v>0</v>
      </c>
      <c r="BT39" s="209">
        <f t="shared" si="37"/>
        <v>0</v>
      </c>
      <c r="BU39" s="219">
        <v>-50367000</v>
      </c>
      <c r="BV39" s="205">
        <v>0</v>
      </c>
      <c r="BW39" s="206">
        <v>-50367000</v>
      </c>
      <c r="BX39" s="204">
        <f t="shared" si="41"/>
        <v>-50367000</v>
      </c>
      <c r="BY39" s="213">
        <f t="shared" si="41"/>
        <v>0</v>
      </c>
      <c r="BZ39" s="214">
        <f t="shared" si="41"/>
        <v>-50367000</v>
      </c>
      <c r="CA39" s="220" t="s">
        <v>1156</v>
      </c>
      <c r="CB39" s="220" t="s">
        <v>1168</v>
      </c>
      <c r="CC39" s="154" t="s">
        <v>1280</v>
      </c>
      <c r="CD39" s="154" t="str">
        <f t="shared" si="30"/>
        <v>OK！</v>
      </c>
      <c r="CE39" s="164" t="str">
        <f t="shared" si="38"/>
        <v>J1</v>
      </c>
      <c r="CF39" s="164" t="str">
        <f t="shared" si="31"/>
        <v>KG</v>
      </c>
      <c r="CG39" s="164" t="str">
        <f t="shared" si="32"/>
        <v>JICA調査</v>
      </c>
    </row>
    <row r="40" spans="1:85" ht="20.100000000000001" customHeight="1" x14ac:dyDescent="0.15">
      <c r="A40" s="154" t="str">
        <f t="shared" si="19"/>
        <v>J1</v>
      </c>
      <c r="B40" s="154" t="str">
        <f t="shared" si="19"/>
        <v>KG</v>
      </c>
      <c r="C40" s="154" t="str">
        <f t="shared" si="20"/>
        <v xml:space="preserve"> (独)国際協力機構　調査</v>
      </c>
      <c r="D40" s="154" t="str">
        <f t="shared" si="21"/>
        <v>-</v>
      </c>
      <c r="E40" s="166" t="s">
        <v>187</v>
      </c>
      <c r="F40" s="199" t="s">
        <v>791</v>
      </c>
      <c r="G40" s="200" t="s">
        <v>614</v>
      </c>
      <c r="H40" s="200" t="str">
        <f t="shared" si="22"/>
        <v>JA16G1013P</v>
      </c>
      <c r="I40" s="201" t="s">
        <v>841</v>
      </c>
      <c r="J40" s="202" t="s">
        <v>800</v>
      </c>
      <c r="K40" s="202" t="s">
        <v>501</v>
      </c>
      <c r="L40" s="203" t="s">
        <v>793</v>
      </c>
      <c r="M40" s="204">
        <v>0</v>
      </c>
      <c r="N40" s="205">
        <v>0</v>
      </c>
      <c r="O40" s="206">
        <v>0</v>
      </c>
      <c r="P40" s="204">
        <v>0</v>
      </c>
      <c r="Q40" s="205">
        <v>0</v>
      </c>
      <c r="R40" s="206">
        <v>0</v>
      </c>
      <c r="S40" s="204">
        <v>0</v>
      </c>
      <c r="T40" s="205">
        <v>0</v>
      </c>
      <c r="U40" s="206">
        <v>0</v>
      </c>
      <c r="V40" s="204">
        <v>0</v>
      </c>
      <c r="W40" s="205">
        <v>0</v>
      </c>
      <c r="X40" s="206">
        <v>0</v>
      </c>
      <c r="Y40" s="204">
        <v>0</v>
      </c>
      <c r="Z40" s="205">
        <v>0</v>
      </c>
      <c r="AA40" s="206">
        <v>0</v>
      </c>
      <c r="AB40" s="204">
        <v>0</v>
      </c>
      <c r="AC40" s="205">
        <v>0</v>
      </c>
      <c r="AD40" s="206">
        <v>0</v>
      </c>
      <c r="AE40" s="204">
        <v>0</v>
      </c>
      <c r="AF40" s="205">
        <v>0</v>
      </c>
      <c r="AG40" s="206">
        <v>0</v>
      </c>
      <c r="AH40" s="207">
        <f t="shared" si="33"/>
        <v>0</v>
      </c>
      <c r="AI40" s="208">
        <f t="shared" si="33"/>
        <v>0</v>
      </c>
      <c r="AJ40" s="209">
        <f t="shared" si="33"/>
        <v>0</v>
      </c>
      <c r="AK40" s="204">
        <v>0</v>
      </c>
      <c r="AL40" s="205">
        <v>0</v>
      </c>
      <c r="AM40" s="206">
        <v>0</v>
      </c>
      <c r="AN40" s="210">
        <f t="shared" si="34"/>
        <v>0</v>
      </c>
      <c r="AO40" s="211">
        <f t="shared" si="34"/>
        <v>0</v>
      </c>
      <c r="AP40" s="212">
        <f t="shared" si="34"/>
        <v>0</v>
      </c>
      <c r="AQ40" s="204">
        <v>0</v>
      </c>
      <c r="AR40" s="205">
        <v>0</v>
      </c>
      <c r="AS40" s="206">
        <v>0</v>
      </c>
      <c r="AT40" s="207">
        <f t="shared" si="39"/>
        <v>0</v>
      </c>
      <c r="AU40" s="208">
        <f t="shared" si="39"/>
        <v>0</v>
      </c>
      <c r="AV40" s="209">
        <f t="shared" si="39"/>
        <v>0</v>
      </c>
      <c r="AW40" s="204">
        <f t="shared" si="25"/>
        <v>0</v>
      </c>
      <c r="AX40" s="213">
        <f t="shared" si="25"/>
        <v>0</v>
      </c>
      <c r="AY40" s="214">
        <f t="shared" si="25"/>
        <v>0</v>
      </c>
      <c r="AZ40" s="204">
        <v>0</v>
      </c>
      <c r="BA40" s="205">
        <v>0</v>
      </c>
      <c r="BB40" s="206">
        <v>0</v>
      </c>
      <c r="BC40" s="215">
        <f t="shared" si="35"/>
        <v>0</v>
      </c>
      <c r="BD40" s="216">
        <f t="shared" si="35"/>
        <v>0</v>
      </c>
      <c r="BE40" s="217">
        <f t="shared" si="35"/>
        <v>0</v>
      </c>
      <c r="BF40" s="204">
        <v>0</v>
      </c>
      <c r="BG40" s="205">
        <v>0</v>
      </c>
      <c r="BH40" s="206">
        <v>0</v>
      </c>
      <c r="BI40" s="207">
        <f t="shared" si="36"/>
        <v>0</v>
      </c>
      <c r="BJ40" s="208">
        <f t="shared" si="36"/>
        <v>0</v>
      </c>
      <c r="BK40" s="209">
        <f t="shared" si="36"/>
        <v>0</v>
      </c>
      <c r="BL40" s="204">
        <f t="shared" si="40"/>
        <v>0</v>
      </c>
      <c r="BM40" s="213">
        <f t="shared" si="40"/>
        <v>0</v>
      </c>
      <c r="BN40" s="214">
        <f t="shared" si="40"/>
        <v>0</v>
      </c>
      <c r="BO40" s="204">
        <v>0</v>
      </c>
      <c r="BP40" s="205">
        <v>0</v>
      </c>
      <c r="BQ40" s="206">
        <v>0</v>
      </c>
      <c r="BR40" s="218">
        <f t="shared" si="37"/>
        <v>0</v>
      </c>
      <c r="BS40" s="208">
        <f t="shared" si="37"/>
        <v>0</v>
      </c>
      <c r="BT40" s="209">
        <f t="shared" si="37"/>
        <v>0</v>
      </c>
      <c r="BU40" s="219">
        <v>-10253000</v>
      </c>
      <c r="BV40" s="205">
        <v>0</v>
      </c>
      <c r="BW40" s="206">
        <v>-10253000</v>
      </c>
      <c r="BX40" s="204">
        <f t="shared" si="41"/>
        <v>-10253000</v>
      </c>
      <c r="BY40" s="213">
        <f t="shared" si="41"/>
        <v>0</v>
      </c>
      <c r="BZ40" s="214">
        <f t="shared" si="41"/>
        <v>-10253000</v>
      </c>
      <c r="CA40" s="220" t="s">
        <v>1156</v>
      </c>
      <c r="CB40" s="220" t="s">
        <v>1169</v>
      </c>
      <c r="CC40" s="154" t="s">
        <v>1280</v>
      </c>
      <c r="CD40" s="154" t="str">
        <f t="shared" si="30"/>
        <v>OK！</v>
      </c>
      <c r="CE40" s="164" t="str">
        <f t="shared" si="38"/>
        <v>J1</v>
      </c>
      <c r="CF40" s="164" t="str">
        <f t="shared" si="31"/>
        <v>KG</v>
      </c>
      <c r="CG40" s="164" t="str">
        <f t="shared" si="32"/>
        <v>JICA調査</v>
      </c>
    </row>
    <row r="41" spans="1:85" ht="20.100000000000001" customHeight="1" x14ac:dyDescent="0.15">
      <c r="A41" s="172" t="str">
        <f t="shared" si="19"/>
        <v>J1</v>
      </c>
      <c r="B41" s="172" t="str">
        <f t="shared" si="19"/>
        <v>KG</v>
      </c>
      <c r="C41" s="172" t="str">
        <f t="shared" si="20"/>
        <v xml:space="preserve"> パキスタン政府</v>
      </c>
      <c r="D41" s="172" t="str">
        <f t="shared" si="21"/>
        <v>201303-201308</v>
      </c>
      <c r="E41" s="166" t="s">
        <v>188</v>
      </c>
      <c r="F41" s="199" t="s">
        <v>791</v>
      </c>
      <c r="G41" s="200" t="s">
        <v>614</v>
      </c>
      <c r="H41" s="200" t="str">
        <f t="shared" si="22"/>
        <v>JA11G1010P</v>
      </c>
      <c r="I41" s="201" t="s">
        <v>842</v>
      </c>
      <c r="J41" s="202" t="s">
        <v>594</v>
      </c>
      <c r="K41" s="202" t="s">
        <v>589</v>
      </c>
      <c r="L41" s="203" t="s">
        <v>793</v>
      </c>
      <c r="M41" s="204">
        <v>0</v>
      </c>
      <c r="N41" s="205">
        <v>0</v>
      </c>
      <c r="O41" s="206">
        <v>0</v>
      </c>
      <c r="P41" s="204">
        <v>0</v>
      </c>
      <c r="Q41" s="205">
        <v>0</v>
      </c>
      <c r="R41" s="206">
        <v>0</v>
      </c>
      <c r="S41" s="204">
        <v>0</v>
      </c>
      <c r="T41" s="205">
        <v>0</v>
      </c>
      <c r="U41" s="206">
        <v>0</v>
      </c>
      <c r="V41" s="204">
        <v>0</v>
      </c>
      <c r="W41" s="205">
        <v>0</v>
      </c>
      <c r="X41" s="206">
        <v>0</v>
      </c>
      <c r="Y41" s="204">
        <v>2377654</v>
      </c>
      <c r="Z41" s="205">
        <v>0</v>
      </c>
      <c r="AA41" s="206">
        <v>2377654</v>
      </c>
      <c r="AB41" s="204">
        <v>0</v>
      </c>
      <c r="AC41" s="205">
        <v>0</v>
      </c>
      <c r="AD41" s="206">
        <v>0</v>
      </c>
      <c r="AE41" s="204">
        <v>391200</v>
      </c>
      <c r="AF41" s="205">
        <v>0</v>
      </c>
      <c r="AG41" s="206">
        <v>391200</v>
      </c>
      <c r="AH41" s="207">
        <f t="shared" si="33"/>
        <v>2768854</v>
      </c>
      <c r="AI41" s="208">
        <f t="shared" si="33"/>
        <v>0</v>
      </c>
      <c r="AJ41" s="209">
        <f t="shared" si="33"/>
        <v>2768854</v>
      </c>
      <c r="AK41" s="204">
        <v>0</v>
      </c>
      <c r="AL41" s="205">
        <v>0</v>
      </c>
      <c r="AM41" s="206">
        <v>0</v>
      </c>
      <c r="AN41" s="210">
        <f t="shared" si="34"/>
        <v>2768854</v>
      </c>
      <c r="AO41" s="211">
        <f t="shared" si="34"/>
        <v>0</v>
      </c>
      <c r="AP41" s="212">
        <f t="shared" si="34"/>
        <v>2768854</v>
      </c>
      <c r="AQ41" s="204">
        <v>0</v>
      </c>
      <c r="AR41" s="205">
        <v>0</v>
      </c>
      <c r="AS41" s="206">
        <v>0</v>
      </c>
      <c r="AT41" s="207">
        <f t="shared" si="39"/>
        <v>2768854</v>
      </c>
      <c r="AU41" s="208">
        <f t="shared" si="39"/>
        <v>0</v>
      </c>
      <c r="AV41" s="209">
        <f t="shared" si="39"/>
        <v>2768854</v>
      </c>
      <c r="AW41" s="204">
        <f t="shared" si="25"/>
        <v>0</v>
      </c>
      <c r="AX41" s="213">
        <f t="shared" si="25"/>
        <v>0</v>
      </c>
      <c r="AY41" s="214">
        <f t="shared" si="25"/>
        <v>0</v>
      </c>
      <c r="AZ41" s="204">
        <v>0</v>
      </c>
      <c r="BA41" s="205">
        <v>0</v>
      </c>
      <c r="BB41" s="206">
        <v>0</v>
      </c>
      <c r="BC41" s="215">
        <f t="shared" si="35"/>
        <v>2768854</v>
      </c>
      <c r="BD41" s="216">
        <f t="shared" si="35"/>
        <v>0</v>
      </c>
      <c r="BE41" s="217">
        <f t="shared" si="35"/>
        <v>2768854</v>
      </c>
      <c r="BF41" s="204">
        <v>0</v>
      </c>
      <c r="BG41" s="205">
        <v>0</v>
      </c>
      <c r="BH41" s="206">
        <v>0</v>
      </c>
      <c r="BI41" s="207">
        <f t="shared" si="36"/>
        <v>2768854</v>
      </c>
      <c r="BJ41" s="208">
        <f t="shared" si="36"/>
        <v>0</v>
      </c>
      <c r="BK41" s="209">
        <f t="shared" si="36"/>
        <v>2768854</v>
      </c>
      <c r="BL41" s="204">
        <f t="shared" si="40"/>
        <v>0</v>
      </c>
      <c r="BM41" s="213">
        <f t="shared" si="40"/>
        <v>0</v>
      </c>
      <c r="BN41" s="214">
        <f t="shared" si="40"/>
        <v>0</v>
      </c>
      <c r="BO41" s="204">
        <v>0</v>
      </c>
      <c r="BP41" s="205">
        <v>0</v>
      </c>
      <c r="BQ41" s="206">
        <v>0</v>
      </c>
      <c r="BR41" s="218">
        <f t="shared" si="37"/>
        <v>2768854</v>
      </c>
      <c r="BS41" s="208">
        <f t="shared" si="37"/>
        <v>0</v>
      </c>
      <c r="BT41" s="209">
        <f t="shared" si="37"/>
        <v>2768854</v>
      </c>
      <c r="BU41" s="219">
        <v>-1041868</v>
      </c>
      <c r="BV41" s="205">
        <v>0</v>
      </c>
      <c r="BW41" s="206">
        <v>-1041868</v>
      </c>
      <c r="BX41" s="204">
        <f t="shared" si="41"/>
        <v>1726986</v>
      </c>
      <c r="BY41" s="213">
        <f t="shared" si="41"/>
        <v>0</v>
      </c>
      <c r="BZ41" s="214">
        <f t="shared" si="41"/>
        <v>1726986</v>
      </c>
      <c r="CA41" s="220" t="s">
        <v>1170</v>
      </c>
      <c r="CB41" s="220" t="s">
        <v>558</v>
      </c>
      <c r="CC41" s="154" t="s">
        <v>1280</v>
      </c>
      <c r="CD41" s="154" t="str">
        <f t="shared" si="30"/>
        <v>OK！</v>
      </c>
      <c r="CE41" s="164" t="str">
        <f t="shared" si="38"/>
        <v>J1</v>
      </c>
      <c r="CF41" s="164" t="str">
        <f t="shared" si="31"/>
        <v>KG</v>
      </c>
      <c r="CG41" s="164" t="str">
        <f t="shared" si="32"/>
        <v>ﾊﾟｷｽﾀﾝ政府</v>
      </c>
    </row>
    <row r="42" spans="1:85" ht="20.100000000000001" customHeight="1" x14ac:dyDescent="0.15">
      <c r="A42" s="154" t="str">
        <f t="shared" si="19"/>
        <v>J1</v>
      </c>
      <c r="B42" s="154" t="str">
        <f t="shared" si="19"/>
        <v>KG</v>
      </c>
      <c r="C42" s="154" t="str">
        <f t="shared" si="20"/>
        <v xml:space="preserve"> 世界銀行</v>
      </c>
      <c r="D42" s="154" t="str">
        <f t="shared" si="21"/>
        <v>201506-201605</v>
      </c>
      <c r="E42" s="166" t="s">
        <v>189</v>
      </c>
      <c r="F42" s="199" t="s">
        <v>791</v>
      </c>
      <c r="G42" s="200" t="s">
        <v>614</v>
      </c>
      <c r="H42" s="200" t="str">
        <f t="shared" si="22"/>
        <v>JA15G1017P</v>
      </c>
      <c r="I42" s="201" t="s">
        <v>843</v>
      </c>
      <c r="J42" s="202" t="s">
        <v>526</v>
      </c>
      <c r="K42" s="202" t="s">
        <v>525</v>
      </c>
      <c r="L42" s="203" t="s">
        <v>819</v>
      </c>
      <c r="M42" s="204">
        <v>0</v>
      </c>
      <c r="N42" s="205">
        <v>0</v>
      </c>
      <c r="O42" s="206">
        <v>0</v>
      </c>
      <c r="P42" s="204">
        <v>0</v>
      </c>
      <c r="Q42" s="205">
        <v>0</v>
      </c>
      <c r="R42" s="206">
        <v>0</v>
      </c>
      <c r="S42" s="204">
        <v>0</v>
      </c>
      <c r="T42" s="205">
        <v>0</v>
      </c>
      <c r="U42" s="206">
        <v>0</v>
      </c>
      <c r="V42" s="204">
        <v>0</v>
      </c>
      <c r="W42" s="205">
        <v>0</v>
      </c>
      <c r="X42" s="206">
        <v>0</v>
      </c>
      <c r="Y42" s="204">
        <v>0</v>
      </c>
      <c r="Z42" s="205">
        <v>0</v>
      </c>
      <c r="AA42" s="206">
        <v>0</v>
      </c>
      <c r="AB42" s="204">
        <v>0</v>
      </c>
      <c r="AC42" s="205">
        <v>0</v>
      </c>
      <c r="AD42" s="206">
        <v>0</v>
      </c>
      <c r="AE42" s="204">
        <v>0</v>
      </c>
      <c r="AF42" s="205">
        <v>0</v>
      </c>
      <c r="AG42" s="206">
        <v>0</v>
      </c>
      <c r="AH42" s="207">
        <f t="shared" si="33"/>
        <v>0</v>
      </c>
      <c r="AI42" s="208">
        <f t="shared" si="33"/>
        <v>0</v>
      </c>
      <c r="AJ42" s="209">
        <f t="shared" si="33"/>
        <v>0</v>
      </c>
      <c r="AK42" s="204">
        <v>0</v>
      </c>
      <c r="AL42" s="205">
        <v>0</v>
      </c>
      <c r="AM42" s="206">
        <v>0</v>
      </c>
      <c r="AN42" s="210">
        <f t="shared" si="34"/>
        <v>0</v>
      </c>
      <c r="AO42" s="211">
        <f t="shared" si="34"/>
        <v>0</v>
      </c>
      <c r="AP42" s="212">
        <f t="shared" si="34"/>
        <v>0</v>
      </c>
      <c r="AQ42" s="204">
        <v>0</v>
      </c>
      <c r="AR42" s="205">
        <v>0</v>
      </c>
      <c r="AS42" s="206">
        <v>0</v>
      </c>
      <c r="AT42" s="207">
        <f t="shared" si="39"/>
        <v>0</v>
      </c>
      <c r="AU42" s="208">
        <f t="shared" si="39"/>
        <v>0</v>
      </c>
      <c r="AV42" s="209">
        <f t="shared" si="39"/>
        <v>0</v>
      </c>
      <c r="AW42" s="204">
        <f t="shared" si="25"/>
        <v>0</v>
      </c>
      <c r="AX42" s="213">
        <f t="shared" si="25"/>
        <v>33260</v>
      </c>
      <c r="AY42" s="214">
        <f t="shared" si="25"/>
        <v>3707326</v>
      </c>
      <c r="AZ42" s="204">
        <v>0</v>
      </c>
      <c r="BA42" s="205">
        <v>33260</v>
      </c>
      <c r="BB42" s="206">
        <v>3707326</v>
      </c>
      <c r="BC42" s="215">
        <f t="shared" si="35"/>
        <v>0</v>
      </c>
      <c r="BD42" s="216">
        <f t="shared" si="35"/>
        <v>33260</v>
      </c>
      <c r="BE42" s="217">
        <f t="shared" si="35"/>
        <v>3707326</v>
      </c>
      <c r="BF42" s="204">
        <v>0</v>
      </c>
      <c r="BG42" s="205">
        <v>0</v>
      </c>
      <c r="BH42" s="206">
        <v>0</v>
      </c>
      <c r="BI42" s="207">
        <f t="shared" si="36"/>
        <v>0</v>
      </c>
      <c r="BJ42" s="208">
        <f t="shared" si="36"/>
        <v>33260</v>
      </c>
      <c r="BK42" s="209">
        <f t="shared" si="36"/>
        <v>3707326</v>
      </c>
      <c r="BL42" s="204">
        <f t="shared" si="40"/>
        <v>0</v>
      </c>
      <c r="BM42" s="213">
        <f t="shared" si="40"/>
        <v>0</v>
      </c>
      <c r="BN42" s="214">
        <f t="shared" si="40"/>
        <v>0</v>
      </c>
      <c r="BO42" s="204">
        <v>0</v>
      </c>
      <c r="BP42" s="205">
        <v>0</v>
      </c>
      <c r="BQ42" s="206">
        <v>0</v>
      </c>
      <c r="BR42" s="218">
        <f t="shared" si="37"/>
        <v>0</v>
      </c>
      <c r="BS42" s="208">
        <f t="shared" si="37"/>
        <v>33260</v>
      </c>
      <c r="BT42" s="209">
        <f t="shared" si="37"/>
        <v>3707326</v>
      </c>
      <c r="BU42" s="219">
        <v>0</v>
      </c>
      <c r="BV42" s="205">
        <v>0</v>
      </c>
      <c r="BW42" s="206">
        <v>0</v>
      </c>
      <c r="BX42" s="204">
        <f t="shared" si="41"/>
        <v>0</v>
      </c>
      <c r="BY42" s="213">
        <f t="shared" si="41"/>
        <v>33260</v>
      </c>
      <c r="BZ42" s="214">
        <f t="shared" si="41"/>
        <v>3707326</v>
      </c>
      <c r="CA42" s="220" t="s">
        <v>1171</v>
      </c>
      <c r="CB42" s="220" t="s">
        <v>767</v>
      </c>
      <c r="CC42" s="154" t="s">
        <v>1280</v>
      </c>
      <c r="CD42" s="154" t="str">
        <f t="shared" si="30"/>
        <v>OK！</v>
      </c>
      <c r="CE42" s="164" t="str">
        <f t="shared" si="38"/>
        <v>J1</v>
      </c>
      <c r="CF42" s="164" t="str">
        <f t="shared" si="31"/>
        <v>KG</v>
      </c>
      <c r="CG42" s="164" t="str">
        <f t="shared" si="32"/>
        <v>世界銀行</v>
      </c>
    </row>
    <row r="43" spans="1:85" ht="20.100000000000001" customHeight="1" x14ac:dyDescent="0.15">
      <c r="A43" s="154" t="str">
        <f t="shared" si="19"/>
        <v>J1</v>
      </c>
      <c r="B43" s="154" t="str">
        <f t="shared" si="19"/>
        <v>KH</v>
      </c>
      <c r="C43" s="154" t="str">
        <f t="shared" si="20"/>
        <v xml:space="preserve"> (独)国際協力機構　円借款</v>
      </c>
      <c r="D43" s="154" t="str">
        <f t="shared" si="21"/>
        <v>201406-201407</v>
      </c>
      <c r="E43" s="166" t="s">
        <v>190</v>
      </c>
      <c r="F43" s="199" t="s">
        <v>791</v>
      </c>
      <c r="G43" s="200" t="s">
        <v>513</v>
      </c>
      <c r="H43" s="200" t="str">
        <f t="shared" si="22"/>
        <v>JA07H1010P</v>
      </c>
      <c r="I43" s="201" t="s">
        <v>844</v>
      </c>
      <c r="J43" s="202" t="s">
        <v>795</v>
      </c>
      <c r="K43" s="202" t="s">
        <v>496</v>
      </c>
      <c r="L43" s="203" t="s">
        <v>796</v>
      </c>
      <c r="M43" s="204">
        <v>0</v>
      </c>
      <c r="N43" s="205">
        <v>0</v>
      </c>
      <c r="O43" s="206">
        <v>0</v>
      </c>
      <c r="P43" s="204">
        <v>0</v>
      </c>
      <c r="Q43" s="205">
        <v>0</v>
      </c>
      <c r="R43" s="206">
        <v>0</v>
      </c>
      <c r="S43" s="204">
        <v>0</v>
      </c>
      <c r="T43" s="205">
        <v>0</v>
      </c>
      <c r="U43" s="206">
        <v>0</v>
      </c>
      <c r="V43" s="204">
        <v>0</v>
      </c>
      <c r="W43" s="205">
        <v>0</v>
      </c>
      <c r="X43" s="206">
        <v>0</v>
      </c>
      <c r="Y43" s="204">
        <v>0</v>
      </c>
      <c r="Z43" s="205">
        <v>0</v>
      </c>
      <c r="AA43" s="206">
        <v>0</v>
      </c>
      <c r="AB43" s="204">
        <v>0</v>
      </c>
      <c r="AC43" s="205">
        <v>0</v>
      </c>
      <c r="AD43" s="206">
        <v>0</v>
      </c>
      <c r="AE43" s="204">
        <v>0</v>
      </c>
      <c r="AF43" s="205">
        <v>498173</v>
      </c>
      <c r="AG43" s="206">
        <v>857186</v>
      </c>
      <c r="AH43" s="207">
        <f t="shared" si="33"/>
        <v>0</v>
      </c>
      <c r="AI43" s="208">
        <f t="shared" si="33"/>
        <v>498173</v>
      </c>
      <c r="AJ43" s="209">
        <f t="shared" si="33"/>
        <v>857186</v>
      </c>
      <c r="AK43" s="204">
        <v>0</v>
      </c>
      <c r="AL43" s="205">
        <v>208208</v>
      </c>
      <c r="AM43" s="206">
        <v>351286</v>
      </c>
      <c r="AN43" s="210">
        <f t="shared" si="34"/>
        <v>0</v>
      </c>
      <c r="AO43" s="211">
        <f t="shared" si="34"/>
        <v>706381</v>
      </c>
      <c r="AP43" s="212">
        <f t="shared" si="34"/>
        <v>1208472</v>
      </c>
      <c r="AQ43" s="204">
        <v>0</v>
      </c>
      <c r="AR43" s="205">
        <v>0</v>
      </c>
      <c r="AS43" s="206">
        <v>0</v>
      </c>
      <c r="AT43" s="207">
        <f t="shared" si="39"/>
        <v>0</v>
      </c>
      <c r="AU43" s="208">
        <f t="shared" si="39"/>
        <v>706381</v>
      </c>
      <c r="AV43" s="209">
        <f t="shared" si="39"/>
        <v>1208472</v>
      </c>
      <c r="AW43" s="204">
        <f t="shared" si="25"/>
        <v>0</v>
      </c>
      <c r="AX43" s="213">
        <f t="shared" si="25"/>
        <v>0</v>
      </c>
      <c r="AY43" s="214">
        <f t="shared" si="25"/>
        <v>0</v>
      </c>
      <c r="AZ43" s="204">
        <v>0</v>
      </c>
      <c r="BA43" s="205">
        <v>0</v>
      </c>
      <c r="BB43" s="206">
        <v>0</v>
      </c>
      <c r="BC43" s="215">
        <f t="shared" si="35"/>
        <v>0</v>
      </c>
      <c r="BD43" s="216">
        <f t="shared" si="35"/>
        <v>706381</v>
      </c>
      <c r="BE43" s="217">
        <f t="shared" si="35"/>
        <v>1208472</v>
      </c>
      <c r="BF43" s="204">
        <v>0</v>
      </c>
      <c r="BG43" s="205">
        <v>0</v>
      </c>
      <c r="BH43" s="206">
        <v>0</v>
      </c>
      <c r="BI43" s="207">
        <f t="shared" si="36"/>
        <v>0</v>
      </c>
      <c r="BJ43" s="208">
        <f t="shared" si="36"/>
        <v>706381</v>
      </c>
      <c r="BK43" s="209">
        <f t="shared" si="36"/>
        <v>1208472</v>
      </c>
      <c r="BL43" s="204">
        <f t="shared" si="40"/>
        <v>0</v>
      </c>
      <c r="BM43" s="213">
        <f t="shared" si="40"/>
        <v>0</v>
      </c>
      <c r="BN43" s="214">
        <f t="shared" si="40"/>
        <v>0</v>
      </c>
      <c r="BO43" s="204">
        <v>0</v>
      </c>
      <c r="BP43" s="205">
        <v>0</v>
      </c>
      <c r="BQ43" s="206">
        <v>0</v>
      </c>
      <c r="BR43" s="218">
        <f t="shared" si="37"/>
        <v>0</v>
      </c>
      <c r="BS43" s="208">
        <f t="shared" si="37"/>
        <v>706381</v>
      </c>
      <c r="BT43" s="209">
        <f t="shared" si="37"/>
        <v>1208472</v>
      </c>
      <c r="BU43" s="219">
        <v>0</v>
      </c>
      <c r="BV43" s="205">
        <v>0</v>
      </c>
      <c r="BW43" s="206">
        <v>0</v>
      </c>
      <c r="BX43" s="204">
        <f t="shared" si="41"/>
        <v>0</v>
      </c>
      <c r="BY43" s="213">
        <f t="shared" si="41"/>
        <v>706381</v>
      </c>
      <c r="BZ43" s="214">
        <f t="shared" si="41"/>
        <v>1208472</v>
      </c>
      <c r="CA43" s="220" t="s">
        <v>1172</v>
      </c>
      <c r="CB43" s="220" t="s">
        <v>508</v>
      </c>
      <c r="CC43" s="154" t="s">
        <v>1280</v>
      </c>
      <c r="CD43" s="154" t="str">
        <f t="shared" si="30"/>
        <v>OK！</v>
      </c>
      <c r="CE43" s="164" t="str">
        <f t="shared" si="38"/>
        <v>J1</v>
      </c>
      <c r="CF43" s="164" t="str">
        <f t="shared" si="31"/>
        <v>KH</v>
      </c>
      <c r="CG43" s="164" t="str">
        <f t="shared" si="32"/>
        <v>JICA円借款</v>
      </c>
    </row>
    <row r="44" spans="1:85" ht="20.100000000000001" customHeight="1" x14ac:dyDescent="0.15">
      <c r="A44" s="154" t="str">
        <f t="shared" si="19"/>
        <v>J1</v>
      </c>
      <c r="B44" s="154" t="str">
        <f t="shared" si="19"/>
        <v>KH</v>
      </c>
      <c r="C44" s="154" t="str">
        <f t="shared" si="20"/>
        <v xml:space="preserve"> (独)国際協力機構　円借款</v>
      </c>
      <c r="D44" s="154" t="str">
        <f t="shared" si="21"/>
        <v>201603-201606</v>
      </c>
      <c r="E44" s="166" t="s">
        <v>191</v>
      </c>
      <c r="F44" s="199" t="s">
        <v>791</v>
      </c>
      <c r="G44" s="200" t="s">
        <v>513</v>
      </c>
      <c r="H44" s="200" t="str">
        <f t="shared" si="22"/>
        <v>JA08H1025P</v>
      </c>
      <c r="I44" s="201" t="s">
        <v>845</v>
      </c>
      <c r="J44" s="202" t="s">
        <v>846</v>
      </c>
      <c r="K44" s="202" t="s">
        <v>496</v>
      </c>
      <c r="L44" s="203" t="s">
        <v>847</v>
      </c>
      <c r="M44" s="204">
        <v>0</v>
      </c>
      <c r="N44" s="205">
        <v>0</v>
      </c>
      <c r="O44" s="206">
        <v>0</v>
      </c>
      <c r="P44" s="204">
        <v>0</v>
      </c>
      <c r="Q44" s="205">
        <v>0</v>
      </c>
      <c r="R44" s="206">
        <v>0</v>
      </c>
      <c r="S44" s="204">
        <v>0</v>
      </c>
      <c r="T44" s="205">
        <v>0</v>
      </c>
      <c r="U44" s="206">
        <v>0</v>
      </c>
      <c r="V44" s="204">
        <v>0</v>
      </c>
      <c r="W44" s="205">
        <v>0</v>
      </c>
      <c r="X44" s="206">
        <v>0</v>
      </c>
      <c r="Y44" s="204">
        <v>0</v>
      </c>
      <c r="Z44" s="205">
        <v>0</v>
      </c>
      <c r="AA44" s="206">
        <v>0</v>
      </c>
      <c r="AB44" s="204">
        <v>0</v>
      </c>
      <c r="AC44" s="205">
        <v>0</v>
      </c>
      <c r="AD44" s="206">
        <v>0</v>
      </c>
      <c r="AE44" s="204">
        <v>0</v>
      </c>
      <c r="AF44" s="205">
        <v>0</v>
      </c>
      <c r="AG44" s="206">
        <v>0</v>
      </c>
      <c r="AH44" s="207">
        <f t="shared" si="33"/>
        <v>0</v>
      </c>
      <c r="AI44" s="208">
        <f t="shared" si="33"/>
        <v>0</v>
      </c>
      <c r="AJ44" s="209">
        <f t="shared" si="33"/>
        <v>0</v>
      </c>
      <c r="AK44" s="204">
        <v>0</v>
      </c>
      <c r="AL44" s="205">
        <v>0</v>
      </c>
      <c r="AM44" s="206">
        <v>0</v>
      </c>
      <c r="AN44" s="210">
        <f t="shared" si="34"/>
        <v>0</v>
      </c>
      <c r="AO44" s="211">
        <f t="shared" si="34"/>
        <v>0</v>
      </c>
      <c r="AP44" s="212">
        <f t="shared" si="34"/>
        <v>0</v>
      </c>
      <c r="AQ44" s="204">
        <v>0</v>
      </c>
      <c r="AR44" s="205">
        <v>0</v>
      </c>
      <c r="AS44" s="206">
        <v>0</v>
      </c>
      <c r="AT44" s="207">
        <f t="shared" si="39"/>
        <v>0</v>
      </c>
      <c r="AU44" s="208">
        <f t="shared" si="39"/>
        <v>0</v>
      </c>
      <c r="AV44" s="209">
        <f t="shared" si="39"/>
        <v>0</v>
      </c>
      <c r="AW44" s="204">
        <f t="shared" si="25"/>
        <v>0</v>
      </c>
      <c r="AX44" s="213">
        <f t="shared" si="25"/>
        <v>2922590430</v>
      </c>
      <c r="AY44" s="214">
        <f t="shared" si="25"/>
        <v>24552859</v>
      </c>
      <c r="AZ44" s="204">
        <v>0</v>
      </c>
      <c r="BA44" s="205">
        <v>2922590430</v>
      </c>
      <c r="BB44" s="206">
        <v>24552859</v>
      </c>
      <c r="BC44" s="215">
        <f t="shared" si="35"/>
        <v>0</v>
      </c>
      <c r="BD44" s="216">
        <f t="shared" si="35"/>
        <v>2922590430</v>
      </c>
      <c r="BE44" s="217">
        <f t="shared" si="35"/>
        <v>24552859</v>
      </c>
      <c r="BF44" s="204">
        <v>0</v>
      </c>
      <c r="BG44" s="205">
        <v>0</v>
      </c>
      <c r="BH44" s="206">
        <v>0</v>
      </c>
      <c r="BI44" s="207">
        <f t="shared" si="36"/>
        <v>0</v>
      </c>
      <c r="BJ44" s="208">
        <f t="shared" si="36"/>
        <v>2922590430</v>
      </c>
      <c r="BK44" s="209">
        <f t="shared" si="36"/>
        <v>24552859</v>
      </c>
      <c r="BL44" s="204">
        <f t="shared" si="40"/>
        <v>0</v>
      </c>
      <c r="BM44" s="213">
        <f t="shared" si="40"/>
        <v>0</v>
      </c>
      <c r="BN44" s="214">
        <f t="shared" si="40"/>
        <v>0</v>
      </c>
      <c r="BO44" s="204">
        <v>0</v>
      </c>
      <c r="BP44" s="205">
        <v>0</v>
      </c>
      <c r="BQ44" s="206">
        <v>0</v>
      </c>
      <c r="BR44" s="218">
        <f t="shared" si="37"/>
        <v>0</v>
      </c>
      <c r="BS44" s="208">
        <f t="shared" si="37"/>
        <v>2922590430</v>
      </c>
      <c r="BT44" s="209">
        <f t="shared" si="37"/>
        <v>24552859</v>
      </c>
      <c r="BU44" s="219">
        <v>0</v>
      </c>
      <c r="BV44" s="205">
        <v>0</v>
      </c>
      <c r="BW44" s="206">
        <v>0</v>
      </c>
      <c r="BX44" s="204">
        <f t="shared" si="41"/>
        <v>0</v>
      </c>
      <c r="BY44" s="213">
        <f t="shared" si="41"/>
        <v>2922590430</v>
      </c>
      <c r="BZ44" s="214">
        <f t="shared" si="41"/>
        <v>24552859</v>
      </c>
      <c r="CA44" s="220" t="s">
        <v>1173</v>
      </c>
      <c r="CB44" s="220" t="s">
        <v>503</v>
      </c>
      <c r="CC44" s="154" t="s">
        <v>1280</v>
      </c>
      <c r="CD44" s="154" t="str">
        <f t="shared" si="30"/>
        <v>OK！</v>
      </c>
      <c r="CE44" s="164" t="str">
        <f t="shared" si="38"/>
        <v>J1</v>
      </c>
      <c r="CF44" s="164" t="str">
        <f t="shared" si="31"/>
        <v>KH</v>
      </c>
      <c r="CG44" s="164" t="str">
        <f t="shared" si="32"/>
        <v>JICA円借款</v>
      </c>
    </row>
    <row r="45" spans="1:85" ht="20.100000000000001" customHeight="1" x14ac:dyDescent="0.15">
      <c r="A45" s="154" t="str">
        <f t="shared" si="19"/>
        <v>J1</v>
      </c>
      <c r="B45" s="154" t="str">
        <f t="shared" si="19"/>
        <v>KH</v>
      </c>
      <c r="C45" s="154" t="str">
        <f t="shared" si="20"/>
        <v xml:space="preserve"> (独)国際協力機構　円借款</v>
      </c>
      <c r="D45" s="154" t="str">
        <f t="shared" si="21"/>
        <v>201603-201606</v>
      </c>
      <c r="E45" s="166" t="s">
        <v>192</v>
      </c>
      <c r="F45" s="199" t="s">
        <v>791</v>
      </c>
      <c r="G45" s="200" t="s">
        <v>513</v>
      </c>
      <c r="H45" s="200" t="str">
        <f t="shared" si="22"/>
        <v>JA08H1025P</v>
      </c>
      <c r="I45" s="201" t="s">
        <v>845</v>
      </c>
      <c r="J45" s="202" t="s">
        <v>846</v>
      </c>
      <c r="K45" s="202" t="s">
        <v>496</v>
      </c>
      <c r="L45" s="203" t="s">
        <v>793</v>
      </c>
      <c r="M45" s="204">
        <v>0</v>
      </c>
      <c r="N45" s="205">
        <v>0</v>
      </c>
      <c r="O45" s="206">
        <v>0</v>
      </c>
      <c r="P45" s="204">
        <v>0</v>
      </c>
      <c r="Q45" s="205">
        <v>0</v>
      </c>
      <c r="R45" s="206">
        <v>0</v>
      </c>
      <c r="S45" s="204">
        <v>0</v>
      </c>
      <c r="T45" s="205">
        <v>0</v>
      </c>
      <c r="U45" s="206">
        <v>0</v>
      </c>
      <c r="V45" s="204">
        <v>0</v>
      </c>
      <c r="W45" s="205">
        <v>0</v>
      </c>
      <c r="X45" s="206">
        <v>0</v>
      </c>
      <c r="Y45" s="204">
        <v>0</v>
      </c>
      <c r="Z45" s="205">
        <v>0</v>
      </c>
      <c r="AA45" s="206">
        <v>0</v>
      </c>
      <c r="AB45" s="204">
        <v>0</v>
      </c>
      <c r="AC45" s="205">
        <v>0</v>
      </c>
      <c r="AD45" s="206">
        <v>0</v>
      </c>
      <c r="AE45" s="204">
        <v>0</v>
      </c>
      <c r="AF45" s="205">
        <v>0</v>
      </c>
      <c r="AG45" s="206">
        <v>0</v>
      </c>
      <c r="AH45" s="207">
        <f t="shared" si="33"/>
        <v>0</v>
      </c>
      <c r="AI45" s="208">
        <f t="shared" si="33"/>
        <v>0</v>
      </c>
      <c r="AJ45" s="209">
        <f t="shared" si="33"/>
        <v>0</v>
      </c>
      <c r="AK45" s="204">
        <v>0</v>
      </c>
      <c r="AL45" s="205">
        <v>0</v>
      </c>
      <c r="AM45" s="206">
        <v>0</v>
      </c>
      <c r="AN45" s="210">
        <f t="shared" si="34"/>
        <v>0</v>
      </c>
      <c r="AO45" s="211">
        <f t="shared" si="34"/>
        <v>0</v>
      </c>
      <c r="AP45" s="212">
        <f t="shared" si="34"/>
        <v>0</v>
      </c>
      <c r="AQ45" s="204">
        <v>0</v>
      </c>
      <c r="AR45" s="205">
        <v>0</v>
      </c>
      <c r="AS45" s="206">
        <v>0</v>
      </c>
      <c r="AT45" s="207">
        <f t="shared" si="39"/>
        <v>0</v>
      </c>
      <c r="AU45" s="208">
        <f t="shared" si="39"/>
        <v>0</v>
      </c>
      <c r="AV45" s="209">
        <f t="shared" si="39"/>
        <v>0</v>
      </c>
      <c r="AW45" s="204">
        <f t="shared" si="25"/>
        <v>57372806</v>
      </c>
      <c r="AX45" s="213">
        <f t="shared" si="25"/>
        <v>0</v>
      </c>
      <c r="AY45" s="214">
        <f t="shared" si="25"/>
        <v>57372806</v>
      </c>
      <c r="AZ45" s="204">
        <v>57372806</v>
      </c>
      <c r="BA45" s="205">
        <v>0</v>
      </c>
      <c r="BB45" s="206">
        <v>57372806</v>
      </c>
      <c r="BC45" s="215">
        <f t="shared" si="35"/>
        <v>57372806</v>
      </c>
      <c r="BD45" s="216">
        <f t="shared" si="35"/>
        <v>0</v>
      </c>
      <c r="BE45" s="217">
        <f t="shared" si="35"/>
        <v>57372806</v>
      </c>
      <c r="BF45" s="204">
        <v>0</v>
      </c>
      <c r="BG45" s="205">
        <v>0</v>
      </c>
      <c r="BH45" s="206">
        <v>0</v>
      </c>
      <c r="BI45" s="207">
        <f t="shared" si="36"/>
        <v>57372806</v>
      </c>
      <c r="BJ45" s="208">
        <f t="shared" si="36"/>
        <v>0</v>
      </c>
      <c r="BK45" s="209">
        <f t="shared" si="36"/>
        <v>57372806</v>
      </c>
      <c r="BL45" s="204">
        <f t="shared" si="40"/>
        <v>0</v>
      </c>
      <c r="BM45" s="213">
        <f t="shared" si="40"/>
        <v>0</v>
      </c>
      <c r="BN45" s="214">
        <f t="shared" si="40"/>
        <v>0</v>
      </c>
      <c r="BO45" s="204">
        <v>0</v>
      </c>
      <c r="BP45" s="205">
        <v>0</v>
      </c>
      <c r="BQ45" s="206">
        <v>0</v>
      </c>
      <c r="BR45" s="218">
        <f t="shared" si="37"/>
        <v>57372806</v>
      </c>
      <c r="BS45" s="208">
        <f t="shared" si="37"/>
        <v>0</v>
      </c>
      <c r="BT45" s="209">
        <f t="shared" si="37"/>
        <v>57372806</v>
      </c>
      <c r="BU45" s="219">
        <v>-1</v>
      </c>
      <c r="BV45" s="205">
        <v>0</v>
      </c>
      <c r="BW45" s="206">
        <v>-1</v>
      </c>
      <c r="BX45" s="204">
        <f t="shared" si="41"/>
        <v>57372805</v>
      </c>
      <c r="BY45" s="213">
        <f t="shared" si="41"/>
        <v>0</v>
      </c>
      <c r="BZ45" s="214">
        <f t="shared" si="41"/>
        <v>57372805</v>
      </c>
      <c r="CA45" s="220" t="s">
        <v>1173</v>
      </c>
      <c r="CB45" s="220" t="s">
        <v>503</v>
      </c>
      <c r="CC45" s="154" t="s">
        <v>1280</v>
      </c>
      <c r="CD45" s="154" t="str">
        <f t="shared" si="30"/>
        <v>OK！</v>
      </c>
      <c r="CE45" s="164" t="str">
        <f t="shared" si="38"/>
        <v>J1</v>
      </c>
      <c r="CF45" s="164" t="str">
        <f t="shared" si="31"/>
        <v>KH</v>
      </c>
      <c r="CG45" s="164" t="str">
        <f t="shared" si="32"/>
        <v>JICA円借款</v>
      </c>
    </row>
    <row r="46" spans="1:85" ht="20.100000000000001" customHeight="1" x14ac:dyDescent="0.15">
      <c r="A46" s="154" t="str">
        <f t="shared" si="19"/>
        <v>J1</v>
      </c>
      <c r="B46" s="154" t="str">
        <f t="shared" si="19"/>
        <v>KH</v>
      </c>
      <c r="C46" s="154" t="str">
        <f t="shared" si="20"/>
        <v xml:space="preserve"> (独)国際協力機構　円借款</v>
      </c>
      <c r="D46" s="154" t="str">
        <f t="shared" si="21"/>
        <v>201604-201606</v>
      </c>
      <c r="E46" s="166" t="s">
        <v>193</v>
      </c>
      <c r="F46" s="199" t="s">
        <v>791</v>
      </c>
      <c r="G46" s="200" t="s">
        <v>513</v>
      </c>
      <c r="H46" s="200" t="str">
        <f t="shared" si="22"/>
        <v>JA10H1015P</v>
      </c>
      <c r="I46" s="201" t="s">
        <v>848</v>
      </c>
      <c r="J46" s="202" t="s">
        <v>571</v>
      </c>
      <c r="K46" s="202" t="s">
        <v>496</v>
      </c>
      <c r="L46" s="203" t="s">
        <v>793</v>
      </c>
      <c r="M46" s="204">
        <v>0</v>
      </c>
      <c r="N46" s="205">
        <v>0</v>
      </c>
      <c r="O46" s="206">
        <v>0</v>
      </c>
      <c r="P46" s="204">
        <v>0</v>
      </c>
      <c r="Q46" s="205">
        <v>0</v>
      </c>
      <c r="R46" s="206">
        <v>0</v>
      </c>
      <c r="S46" s="204">
        <v>0</v>
      </c>
      <c r="T46" s="205">
        <v>0</v>
      </c>
      <c r="U46" s="206">
        <v>0</v>
      </c>
      <c r="V46" s="204">
        <v>0</v>
      </c>
      <c r="W46" s="205">
        <v>0</v>
      </c>
      <c r="X46" s="206">
        <v>0</v>
      </c>
      <c r="Y46" s="204">
        <v>0</v>
      </c>
      <c r="Z46" s="205">
        <v>0</v>
      </c>
      <c r="AA46" s="206">
        <v>0</v>
      </c>
      <c r="AB46" s="204">
        <v>0</v>
      </c>
      <c r="AC46" s="205">
        <v>0</v>
      </c>
      <c r="AD46" s="206">
        <v>0</v>
      </c>
      <c r="AE46" s="204">
        <v>0</v>
      </c>
      <c r="AF46" s="205">
        <v>0</v>
      </c>
      <c r="AG46" s="206">
        <v>0</v>
      </c>
      <c r="AH46" s="207">
        <f t="shared" si="33"/>
        <v>0</v>
      </c>
      <c r="AI46" s="208">
        <f t="shared" si="33"/>
        <v>0</v>
      </c>
      <c r="AJ46" s="209">
        <f t="shared" si="33"/>
        <v>0</v>
      </c>
      <c r="AK46" s="204">
        <v>0</v>
      </c>
      <c r="AL46" s="205">
        <v>0</v>
      </c>
      <c r="AM46" s="206">
        <v>0</v>
      </c>
      <c r="AN46" s="210">
        <f t="shared" si="34"/>
        <v>0</v>
      </c>
      <c r="AO46" s="211">
        <f t="shared" si="34"/>
        <v>0</v>
      </c>
      <c r="AP46" s="212">
        <f t="shared" si="34"/>
        <v>0</v>
      </c>
      <c r="AQ46" s="204">
        <v>0</v>
      </c>
      <c r="AR46" s="205">
        <v>0</v>
      </c>
      <c r="AS46" s="206">
        <v>0</v>
      </c>
      <c r="AT46" s="207">
        <f t="shared" si="39"/>
        <v>0</v>
      </c>
      <c r="AU46" s="208">
        <f t="shared" si="39"/>
        <v>0</v>
      </c>
      <c r="AV46" s="209">
        <f t="shared" si="39"/>
        <v>0</v>
      </c>
      <c r="AW46" s="204">
        <f t="shared" si="25"/>
        <v>7405927</v>
      </c>
      <c r="AX46" s="213">
        <f t="shared" si="25"/>
        <v>0</v>
      </c>
      <c r="AY46" s="214">
        <f t="shared" si="25"/>
        <v>7405927</v>
      </c>
      <c r="AZ46" s="204">
        <v>7405927</v>
      </c>
      <c r="BA46" s="205">
        <v>0</v>
      </c>
      <c r="BB46" s="206">
        <v>7405927</v>
      </c>
      <c r="BC46" s="215">
        <f t="shared" si="35"/>
        <v>7405927</v>
      </c>
      <c r="BD46" s="216">
        <f t="shared" si="35"/>
        <v>0</v>
      </c>
      <c r="BE46" s="217">
        <f t="shared" si="35"/>
        <v>7405927</v>
      </c>
      <c r="BF46" s="204">
        <v>0</v>
      </c>
      <c r="BG46" s="205">
        <v>0</v>
      </c>
      <c r="BH46" s="206">
        <v>0</v>
      </c>
      <c r="BI46" s="207">
        <f t="shared" si="36"/>
        <v>7405927</v>
      </c>
      <c r="BJ46" s="208">
        <f t="shared" si="36"/>
        <v>0</v>
      </c>
      <c r="BK46" s="209">
        <f t="shared" si="36"/>
        <v>7405927</v>
      </c>
      <c r="BL46" s="204">
        <f t="shared" si="40"/>
        <v>0</v>
      </c>
      <c r="BM46" s="213">
        <f t="shared" si="40"/>
        <v>0</v>
      </c>
      <c r="BN46" s="214">
        <f t="shared" si="40"/>
        <v>0</v>
      </c>
      <c r="BO46" s="204">
        <v>0</v>
      </c>
      <c r="BP46" s="205">
        <v>0</v>
      </c>
      <c r="BQ46" s="206">
        <v>0</v>
      </c>
      <c r="BR46" s="218">
        <f t="shared" si="37"/>
        <v>7405927</v>
      </c>
      <c r="BS46" s="208">
        <f t="shared" si="37"/>
        <v>0</v>
      </c>
      <c r="BT46" s="209">
        <f t="shared" si="37"/>
        <v>7405927</v>
      </c>
      <c r="BU46" s="219">
        <v>-71393081</v>
      </c>
      <c r="BV46" s="205">
        <v>0</v>
      </c>
      <c r="BW46" s="206">
        <v>-71393081</v>
      </c>
      <c r="BX46" s="204">
        <f t="shared" si="41"/>
        <v>-63987154</v>
      </c>
      <c r="BY46" s="213">
        <f t="shared" si="41"/>
        <v>0</v>
      </c>
      <c r="BZ46" s="214">
        <f t="shared" si="41"/>
        <v>-63987154</v>
      </c>
      <c r="CA46" s="220" t="s">
        <v>1174</v>
      </c>
      <c r="CB46" s="220" t="s">
        <v>96</v>
      </c>
      <c r="CC46" s="154" t="s">
        <v>1280</v>
      </c>
      <c r="CD46" s="154" t="str">
        <f t="shared" si="30"/>
        <v>OK！</v>
      </c>
      <c r="CE46" s="164" t="str">
        <f t="shared" si="38"/>
        <v>J1</v>
      </c>
      <c r="CF46" s="164" t="str">
        <f t="shared" si="31"/>
        <v>KH</v>
      </c>
      <c r="CG46" s="164" t="str">
        <f t="shared" si="32"/>
        <v>JICA円借款</v>
      </c>
    </row>
    <row r="47" spans="1:85" ht="20.100000000000001" customHeight="1" x14ac:dyDescent="0.15">
      <c r="A47" s="154" t="str">
        <f t="shared" si="19"/>
        <v>J1</v>
      </c>
      <c r="B47" s="154" t="str">
        <f t="shared" si="19"/>
        <v>KH</v>
      </c>
      <c r="C47" s="154" t="str">
        <f t="shared" si="20"/>
        <v xml:space="preserve"> (独)国際協力機構　円借款</v>
      </c>
      <c r="D47" s="154" t="str">
        <f t="shared" si="21"/>
        <v>201604-201606</v>
      </c>
      <c r="E47" s="166" t="s">
        <v>194</v>
      </c>
      <c r="F47" s="199" t="s">
        <v>791</v>
      </c>
      <c r="G47" s="200" t="s">
        <v>513</v>
      </c>
      <c r="H47" s="200" t="str">
        <f t="shared" si="22"/>
        <v>JA10H1015P</v>
      </c>
      <c r="I47" s="201" t="s">
        <v>848</v>
      </c>
      <c r="J47" s="202" t="s">
        <v>571</v>
      </c>
      <c r="K47" s="202" t="s">
        <v>496</v>
      </c>
      <c r="L47" s="203" t="s">
        <v>849</v>
      </c>
      <c r="M47" s="204">
        <v>0</v>
      </c>
      <c r="N47" s="205">
        <v>0</v>
      </c>
      <c r="O47" s="206">
        <v>0</v>
      </c>
      <c r="P47" s="204">
        <v>0</v>
      </c>
      <c r="Q47" s="205">
        <v>0</v>
      </c>
      <c r="R47" s="206">
        <v>0</v>
      </c>
      <c r="S47" s="204">
        <v>0</v>
      </c>
      <c r="T47" s="205">
        <v>0</v>
      </c>
      <c r="U47" s="206">
        <v>0</v>
      </c>
      <c r="V47" s="204">
        <v>0</v>
      </c>
      <c r="W47" s="205">
        <v>0</v>
      </c>
      <c r="X47" s="206">
        <v>0</v>
      </c>
      <c r="Y47" s="204">
        <v>0</v>
      </c>
      <c r="Z47" s="205">
        <v>0</v>
      </c>
      <c r="AA47" s="206">
        <v>0</v>
      </c>
      <c r="AB47" s="204">
        <v>0</v>
      </c>
      <c r="AC47" s="205">
        <v>0</v>
      </c>
      <c r="AD47" s="206">
        <v>0</v>
      </c>
      <c r="AE47" s="204">
        <v>0</v>
      </c>
      <c r="AF47" s="205">
        <v>0</v>
      </c>
      <c r="AG47" s="206">
        <v>0</v>
      </c>
      <c r="AH47" s="207">
        <f t="shared" si="33"/>
        <v>0</v>
      </c>
      <c r="AI47" s="208">
        <f t="shared" si="33"/>
        <v>0</v>
      </c>
      <c r="AJ47" s="209">
        <f t="shared" si="33"/>
        <v>0</v>
      </c>
      <c r="AK47" s="204">
        <v>0</v>
      </c>
      <c r="AL47" s="205">
        <v>0</v>
      </c>
      <c r="AM47" s="206">
        <v>0</v>
      </c>
      <c r="AN47" s="210">
        <f t="shared" si="34"/>
        <v>0</v>
      </c>
      <c r="AO47" s="211">
        <f t="shared" si="34"/>
        <v>0</v>
      </c>
      <c r="AP47" s="212">
        <f t="shared" si="34"/>
        <v>0</v>
      </c>
      <c r="AQ47" s="204">
        <v>0</v>
      </c>
      <c r="AR47" s="205">
        <v>0</v>
      </c>
      <c r="AS47" s="206">
        <v>0</v>
      </c>
      <c r="AT47" s="207">
        <f t="shared" si="39"/>
        <v>0</v>
      </c>
      <c r="AU47" s="208">
        <f t="shared" si="39"/>
        <v>0</v>
      </c>
      <c r="AV47" s="209">
        <f t="shared" si="39"/>
        <v>0</v>
      </c>
      <c r="AW47" s="204">
        <f t="shared" si="25"/>
        <v>0</v>
      </c>
      <c r="AX47" s="213">
        <f t="shared" si="25"/>
        <v>10202733</v>
      </c>
      <c r="AY47" s="214">
        <f t="shared" si="25"/>
        <v>11266859</v>
      </c>
      <c r="AZ47" s="204">
        <v>0</v>
      </c>
      <c r="BA47" s="205">
        <v>10202733</v>
      </c>
      <c r="BB47" s="206">
        <v>11266859</v>
      </c>
      <c r="BC47" s="215">
        <f t="shared" si="35"/>
        <v>0</v>
      </c>
      <c r="BD47" s="216">
        <f t="shared" si="35"/>
        <v>10202733</v>
      </c>
      <c r="BE47" s="217">
        <f t="shared" si="35"/>
        <v>11266859</v>
      </c>
      <c r="BF47" s="204">
        <v>0</v>
      </c>
      <c r="BG47" s="205">
        <v>0</v>
      </c>
      <c r="BH47" s="206">
        <v>0</v>
      </c>
      <c r="BI47" s="207">
        <f t="shared" si="36"/>
        <v>0</v>
      </c>
      <c r="BJ47" s="208">
        <f t="shared" si="36"/>
        <v>10202733</v>
      </c>
      <c r="BK47" s="209">
        <f t="shared" si="36"/>
        <v>11266859</v>
      </c>
      <c r="BL47" s="204">
        <f t="shared" si="40"/>
        <v>0</v>
      </c>
      <c r="BM47" s="213">
        <f t="shared" si="40"/>
        <v>0</v>
      </c>
      <c r="BN47" s="214">
        <f t="shared" si="40"/>
        <v>0</v>
      </c>
      <c r="BO47" s="204">
        <v>0</v>
      </c>
      <c r="BP47" s="205">
        <v>0</v>
      </c>
      <c r="BQ47" s="206">
        <v>0</v>
      </c>
      <c r="BR47" s="218">
        <f t="shared" si="37"/>
        <v>0</v>
      </c>
      <c r="BS47" s="208">
        <f t="shared" si="37"/>
        <v>10202733</v>
      </c>
      <c r="BT47" s="209">
        <f t="shared" si="37"/>
        <v>11266859</v>
      </c>
      <c r="BU47" s="219">
        <v>0</v>
      </c>
      <c r="BV47" s="205">
        <v>-31736350</v>
      </c>
      <c r="BW47" s="206">
        <v>-32277772</v>
      </c>
      <c r="BX47" s="204">
        <f t="shared" si="41"/>
        <v>0</v>
      </c>
      <c r="BY47" s="213">
        <f t="shared" si="41"/>
        <v>-21533617</v>
      </c>
      <c r="BZ47" s="214">
        <f t="shared" si="41"/>
        <v>-21010913</v>
      </c>
      <c r="CA47" s="220" t="s">
        <v>1174</v>
      </c>
      <c r="CB47" s="220" t="s">
        <v>96</v>
      </c>
      <c r="CC47" s="154" t="s">
        <v>1280</v>
      </c>
      <c r="CD47" s="154" t="str">
        <f t="shared" si="30"/>
        <v>OK！</v>
      </c>
      <c r="CE47" s="164" t="str">
        <f t="shared" si="38"/>
        <v>J1</v>
      </c>
      <c r="CF47" s="164" t="str">
        <f t="shared" si="31"/>
        <v>KH</v>
      </c>
      <c r="CG47" s="164" t="str">
        <f t="shared" si="32"/>
        <v>JICA円借款</v>
      </c>
    </row>
    <row r="48" spans="1:85" ht="20.100000000000001" customHeight="1" x14ac:dyDescent="0.15">
      <c r="A48" s="154" t="str">
        <f t="shared" si="19"/>
        <v>J1</v>
      </c>
      <c r="B48" s="154" t="str">
        <f t="shared" si="19"/>
        <v>KH</v>
      </c>
      <c r="C48" s="154" t="str">
        <f t="shared" si="20"/>
        <v xml:space="preserve"> (独)国際協力機構　円借款</v>
      </c>
      <c r="D48" s="154" t="str">
        <f t="shared" si="21"/>
        <v>201602-201606</v>
      </c>
      <c r="E48" s="166" t="s">
        <v>195</v>
      </c>
      <c r="F48" s="199" t="s">
        <v>791</v>
      </c>
      <c r="G48" s="200" t="s">
        <v>513</v>
      </c>
      <c r="H48" s="200" t="str">
        <f t="shared" si="22"/>
        <v>JA11H1022P</v>
      </c>
      <c r="I48" s="201" t="s">
        <v>850</v>
      </c>
      <c r="J48" s="202" t="s">
        <v>851</v>
      </c>
      <c r="K48" s="202" t="s">
        <v>496</v>
      </c>
      <c r="L48" s="203" t="s">
        <v>793</v>
      </c>
      <c r="M48" s="204">
        <v>0</v>
      </c>
      <c r="N48" s="205">
        <v>0</v>
      </c>
      <c r="O48" s="206">
        <v>0</v>
      </c>
      <c r="P48" s="204">
        <v>0</v>
      </c>
      <c r="Q48" s="205">
        <v>0</v>
      </c>
      <c r="R48" s="206">
        <v>0</v>
      </c>
      <c r="S48" s="204">
        <v>0</v>
      </c>
      <c r="T48" s="205">
        <v>0</v>
      </c>
      <c r="U48" s="206">
        <v>0</v>
      </c>
      <c r="V48" s="204">
        <v>0</v>
      </c>
      <c r="W48" s="205">
        <v>0</v>
      </c>
      <c r="X48" s="206">
        <v>0</v>
      </c>
      <c r="Y48" s="204">
        <v>0</v>
      </c>
      <c r="Z48" s="205">
        <v>0</v>
      </c>
      <c r="AA48" s="206">
        <v>0</v>
      </c>
      <c r="AB48" s="204">
        <v>0</v>
      </c>
      <c r="AC48" s="205">
        <v>0</v>
      </c>
      <c r="AD48" s="206">
        <v>0</v>
      </c>
      <c r="AE48" s="204">
        <v>0</v>
      </c>
      <c r="AF48" s="205">
        <v>0</v>
      </c>
      <c r="AG48" s="206">
        <v>0</v>
      </c>
      <c r="AH48" s="207">
        <f t="shared" si="33"/>
        <v>0</v>
      </c>
      <c r="AI48" s="208">
        <f t="shared" si="33"/>
        <v>0</v>
      </c>
      <c r="AJ48" s="209">
        <f t="shared" si="33"/>
        <v>0</v>
      </c>
      <c r="AK48" s="204">
        <v>0</v>
      </c>
      <c r="AL48" s="205">
        <v>0</v>
      </c>
      <c r="AM48" s="206">
        <v>0</v>
      </c>
      <c r="AN48" s="210">
        <f t="shared" si="34"/>
        <v>0</v>
      </c>
      <c r="AO48" s="211">
        <f t="shared" si="34"/>
        <v>0</v>
      </c>
      <c r="AP48" s="212">
        <f t="shared" si="34"/>
        <v>0</v>
      </c>
      <c r="AQ48" s="204">
        <v>0</v>
      </c>
      <c r="AR48" s="205">
        <v>0</v>
      </c>
      <c r="AS48" s="206">
        <v>0</v>
      </c>
      <c r="AT48" s="207">
        <f t="shared" si="39"/>
        <v>0</v>
      </c>
      <c r="AU48" s="208">
        <f t="shared" si="39"/>
        <v>0</v>
      </c>
      <c r="AV48" s="209">
        <f t="shared" si="39"/>
        <v>0</v>
      </c>
      <c r="AW48" s="204">
        <f t="shared" si="25"/>
        <v>14402167</v>
      </c>
      <c r="AX48" s="213">
        <f t="shared" si="25"/>
        <v>0</v>
      </c>
      <c r="AY48" s="214">
        <f t="shared" si="25"/>
        <v>14402167</v>
      </c>
      <c r="AZ48" s="204">
        <v>14402167</v>
      </c>
      <c r="BA48" s="205">
        <v>0</v>
      </c>
      <c r="BB48" s="206">
        <v>14402167</v>
      </c>
      <c r="BC48" s="215">
        <f t="shared" si="35"/>
        <v>14402167</v>
      </c>
      <c r="BD48" s="216">
        <f t="shared" si="35"/>
        <v>0</v>
      </c>
      <c r="BE48" s="217">
        <f t="shared" si="35"/>
        <v>14402167</v>
      </c>
      <c r="BF48" s="204">
        <v>0</v>
      </c>
      <c r="BG48" s="205">
        <v>0</v>
      </c>
      <c r="BH48" s="206">
        <v>0</v>
      </c>
      <c r="BI48" s="207">
        <f t="shared" si="36"/>
        <v>14402167</v>
      </c>
      <c r="BJ48" s="208">
        <f t="shared" si="36"/>
        <v>0</v>
      </c>
      <c r="BK48" s="209">
        <f t="shared" si="36"/>
        <v>14402167</v>
      </c>
      <c r="BL48" s="204">
        <f t="shared" si="40"/>
        <v>0</v>
      </c>
      <c r="BM48" s="213">
        <f t="shared" si="40"/>
        <v>0</v>
      </c>
      <c r="BN48" s="214">
        <f t="shared" si="40"/>
        <v>0</v>
      </c>
      <c r="BO48" s="204">
        <v>0</v>
      </c>
      <c r="BP48" s="205">
        <v>0</v>
      </c>
      <c r="BQ48" s="206">
        <v>0</v>
      </c>
      <c r="BR48" s="218">
        <f t="shared" si="37"/>
        <v>14402167</v>
      </c>
      <c r="BS48" s="208">
        <f t="shared" si="37"/>
        <v>0</v>
      </c>
      <c r="BT48" s="209">
        <f t="shared" si="37"/>
        <v>14402167</v>
      </c>
      <c r="BU48" s="219">
        <v>0</v>
      </c>
      <c r="BV48" s="205">
        <v>0</v>
      </c>
      <c r="BW48" s="206">
        <v>0</v>
      </c>
      <c r="BX48" s="204">
        <f t="shared" si="41"/>
        <v>14402167</v>
      </c>
      <c r="BY48" s="213">
        <f t="shared" si="41"/>
        <v>0</v>
      </c>
      <c r="BZ48" s="214">
        <f t="shared" si="41"/>
        <v>14402167</v>
      </c>
      <c r="CA48" s="220" t="s">
        <v>1175</v>
      </c>
      <c r="CB48" s="220" t="s">
        <v>513</v>
      </c>
      <c r="CC48" s="154" t="s">
        <v>1280</v>
      </c>
      <c r="CD48" s="154" t="str">
        <f t="shared" si="30"/>
        <v>OK！</v>
      </c>
      <c r="CE48" s="164" t="str">
        <f t="shared" si="38"/>
        <v>J1</v>
      </c>
      <c r="CF48" s="164" t="str">
        <f t="shared" si="31"/>
        <v>KH</v>
      </c>
      <c r="CG48" s="164" t="str">
        <f t="shared" si="32"/>
        <v>JICA円借款</v>
      </c>
    </row>
    <row r="49" spans="1:85" ht="20.100000000000001" customHeight="1" x14ac:dyDescent="0.15">
      <c r="A49" s="154" t="str">
        <f t="shared" si="19"/>
        <v>J1</v>
      </c>
      <c r="B49" s="154" t="str">
        <f t="shared" si="19"/>
        <v>KH</v>
      </c>
      <c r="C49" s="154" t="str">
        <f t="shared" si="20"/>
        <v xml:space="preserve"> (独)国際協力機構　円借款</v>
      </c>
      <c r="D49" s="154" t="str">
        <f t="shared" si="21"/>
        <v>201602-201606</v>
      </c>
      <c r="E49" s="166" t="s">
        <v>196</v>
      </c>
      <c r="F49" s="199" t="s">
        <v>791</v>
      </c>
      <c r="G49" s="200" t="s">
        <v>513</v>
      </c>
      <c r="H49" s="200" t="str">
        <f t="shared" si="22"/>
        <v>JA11H1022P</v>
      </c>
      <c r="I49" s="201" t="s">
        <v>850</v>
      </c>
      <c r="J49" s="202" t="s">
        <v>851</v>
      </c>
      <c r="K49" s="202" t="s">
        <v>496</v>
      </c>
      <c r="L49" s="203" t="s">
        <v>819</v>
      </c>
      <c r="M49" s="204">
        <v>0</v>
      </c>
      <c r="N49" s="205">
        <v>0</v>
      </c>
      <c r="O49" s="206">
        <v>0</v>
      </c>
      <c r="P49" s="204">
        <v>0</v>
      </c>
      <c r="Q49" s="205">
        <v>0</v>
      </c>
      <c r="R49" s="206">
        <v>0</v>
      </c>
      <c r="S49" s="204">
        <v>0</v>
      </c>
      <c r="T49" s="205">
        <v>0</v>
      </c>
      <c r="U49" s="206">
        <v>0</v>
      </c>
      <c r="V49" s="204">
        <v>0</v>
      </c>
      <c r="W49" s="205">
        <v>0</v>
      </c>
      <c r="X49" s="206">
        <v>0</v>
      </c>
      <c r="Y49" s="204">
        <v>0</v>
      </c>
      <c r="Z49" s="205">
        <v>0</v>
      </c>
      <c r="AA49" s="206">
        <v>0</v>
      </c>
      <c r="AB49" s="204">
        <v>0</v>
      </c>
      <c r="AC49" s="205">
        <v>0</v>
      </c>
      <c r="AD49" s="206">
        <v>0</v>
      </c>
      <c r="AE49" s="204">
        <v>0</v>
      </c>
      <c r="AF49" s="205">
        <v>0</v>
      </c>
      <c r="AG49" s="206">
        <v>0</v>
      </c>
      <c r="AH49" s="207">
        <f t="shared" si="33"/>
        <v>0</v>
      </c>
      <c r="AI49" s="208">
        <f t="shared" si="33"/>
        <v>0</v>
      </c>
      <c r="AJ49" s="209">
        <f t="shared" si="33"/>
        <v>0</v>
      </c>
      <c r="AK49" s="204">
        <v>0</v>
      </c>
      <c r="AL49" s="205">
        <v>0</v>
      </c>
      <c r="AM49" s="206">
        <v>0</v>
      </c>
      <c r="AN49" s="210">
        <f t="shared" si="34"/>
        <v>0</v>
      </c>
      <c r="AO49" s="211">
        <f t="shared" si="34"/>
        <v>0</v>
      </c>
      <c r="AP49" s="212">
        <f t="shared" si="34"/>
        <v>0</v>
      </c>
      <c r="AQ49" s="204">
        <v>0</v>
      </c>
      <c r="AR49" s="205">
        <v>0</v>
      </c>
      <c r="AS49" s="206">
        <v>0</v>
      </c>
      <c r="AT49" s="207">
        <f t="shared" si="39"/>
        <v>0</v>
      </c>
      <c r="AU49" s="208">
        <f t="shared" si="39"/>
        <v>0</v>
      </c>
      <c r="AV49" s="209">
        <f t="shared" si="39"/>
        <v>0</v>
      </c>
      <c r="AW49" s="204">
        <f t="shared" si="25"/>
        <v>0</v>
      </c>
      <c r="AX49" s="213">
        <f t="shared" si="25"/>
        <v>40755</v>
      </c>
      <c r="AY49" s="214">
        <f t="shared" si="25"/>
        <v>4644120</v>
      </c>
      <c r="AZ49" s="204">
        <v>0</v>
      </c>
      <c r="BA49" s="205">
        <v>40755</v>
      </c>
      <c r="BB49" s="206">
        <v>4644120</v>
      </c>
      <c r="BC49" s="215">
        <f t="shared" si="35"/>
        <v>0</v>
      </c>
      <c r="BD49" s="216">
        <f t="shared" si="35"/>
        <v>40755</v>
      </c>
      <c r="BE49" s="217">
        <f t="shared" si="35"/>
        <v>4644120</v>
      </c>
      <c r="BF49" s="204">
        <v>0</v>
      </c>
      <c r="BG49" s="205">
        <v>0</v>
      </c>
      <c r="BH49" s="206">
        <v>0</v>
      </c>
      <c r="BI49" s="207">
        <f t="shared" si="36"/>
        <v>0</v>
      </c>
      <c r="BJ49" s="208">
        <f t="shared" si="36"/>
        <v>40755</v>
      </c>
      <c r="BK49" s="209">
        <f t="shared" si="36"/>
        <v>4644120</v>
      </c>
      <c r="BL49" s="204">
        <f t="shared" si="40"/>
        <v>0</v>
      </c>
      <c r="BM49" s="213">
        <f t="shared" si="40"/>
        <v>0</v>
      </c>
      <c r="BN49" s="214">
        <f t="shared" si="40"/>
        <v>0</v>
      </c>
      <c r="BO49" s="204">
        <v>0</v>
      </c>
      <c r="BP49" s="205">
        <v>0</v>
      </c>
      <c r="BQ49" s="206">
        <v>0</v>
      </c>
      <c r="BR49" s="218">
        <f t="shared" si="37"/>
        <v>0</v>
      </c>
      <c r="BS49" s="208">
        <f t="shared" si="37"/>
        <v>40755</v>
      </c>
      <c r="BT49" s="209">
        <f t="shared" si="37"/>
        <v>4644120</v>
      </c>
      <c r="BU49" s="219">
        <v>0</v>
      </c>
      <c r="BV49" s="205">
        <v>0</v>
      </c>
      <c r="BW49" s="206">
        <v>0</v>
      </c>
      <c r="BX49" s="204">
        <f t="shared" si="41"/>
        <v>0</v>
      </c>
      <c r="BY49" s="213">
        <f t="shared" si="41"/>
        <v>40755</v>
      </c>
      <c r="BZ49" s="214">
        <f t="shared" si="41"/>
        <v>4644120</v>
      </c>
      <c r="CA49" s="220" t="s">
        <v>1175</v>
      </c>
      <c r="CB49" s="220" t="s">
        <v>513</v>
      </c>
      <c r="CC49" s="154" t="s">
        <v>1280</v>
      </c>
      <c r="CD49" s="154" t="str">
        <f t="shared" si="30"/>
        <v>OK！</v>
      </c>
      <c r="CE49" s="164" t="str">
        <f t="shared" si="38"/>
        <v>J1</v>
      </c>
      <c r="CF49" s="164" t="str">
        <f t="shared" si="31"/>
        <v>KH</v>
      </c>
      <c r="CG49" s="164" t="str">
        <f t="shared" si="32"/>
        <v>JICA円借款</v>
      </c>
    </row>
    <row r="50" spans="1:85" ht="20.100000000000001" customHeight="1" x14ac:dyDescent="0.15">
      <c r="A50" s="154" t="str">
        <f t="shared" si="19"/>
        <v>J1</v>
      </c>
      <c r="B50" s="154" t="str">
        <f t="shared" si="19"/>
        <v>KH</v>
      </c>
      <c r="C50" s="154" t="str">
        <f t="shared" si="20"/>
        <v xml:space="preserve"> (独)国際協力機構　円借款</v>
      </c>
      <c r="D50" s="154" t="str">
        <f t="shared" si="21"/>
        <v>201605-201606</v>
      </c>
      <c r="E50" s="166" t="s">
        <v>197</v>
      </c>
      <c r="F50" s="199" t="s">
        <v>791</v>
      </c>
      <c r="G50" s="200" t="s">
        <v>513</v>
      </c>
      <c r="H50" s="200" t="str">
        <f t="shared" si="22"/>
        <v>JA12H1011P</v>
      </c>
      <c r="I50" s="201" t="s">
        <v>852</v>
      </c>
      <c r="J50" s="202" t="s">
        <v>853</v>
      </c>
      <c r="K50" s="202" t="s">
        <v>496</v>
      </c>
      <c r="L50" s="203" t="s">
        <v>793</v>
      </c>
      <c r="M50" s="204">
        <v>0</v>
      </c>
      <c r="N50" s="205">
        <v>0</v>
      </c>
      <c r="O50" s="206">
        <v>0</v>
      </c>
      <c r="P50" s="204">
        <v>0</v>
      </c>
      <c r="Q50" s="205">
        <v>0</v>
      </c>
      <c r="R50" s="206">
        <v>0</v>
      </c>
      <c r="S50" s="204">
        <v>0</v>
      </c>
      <c r="T50" s="205">
        <v>0</v>
      </c>
      <c r="U50" s="206">
        <v>0</v>
      </c>
      <c r="V50" s="204">
        <v>0</v>
      </c>
      <c r="W50" s="205">
        <v>0</v>
      </c>
      <c r="X50" s="206">
        <v>0</v>
      </c>
      <c r="Y50" s="204">
        <v>0</v>
      </c>
      <c r="Z50" s="205">
        <v>0</v>
      </c>
      <c r="AA50" s="206">
        <v>0</v>
      </c>
      <c r="AB50" s="204">
        <v>0</v>
      </c>
      <c r="AC50" s="205">
        <v>0</v>
      </c>
      <c r="AD50" s="206">
        <v>0</v>
      </c>
      <c r="AE50" s="204">
        <v>0</v>
      </c>
      <c r="AF50" s="205">
        <v>0</v>
      </c>
      <c r="AG50" s="206">
        <v>0</v>
      </c>
      <c r="AH50" s="207">
        <f t="shared" si="33"/>
        <v>0</v>
      </c>
      <c r="AI50" s="208">
        <f t="shared" si="33"/>
        <v>0</v>
      </c>
      <c r="AJ50" s="209">
        <f t="shared" si="33"/>
        <v>0</v>
      </c>
      <c r="AK50" s="204">
        <v>0</v>
      </c>
      <c r="AL50" s="205">
        <v>0</v>
      </c>
      <c r="AM50" s="206">
        <v>0</v>
      </c>
      <c r="AN50" s="210">
        <f t="shared" si="34"/>
        <v>0</v>
      </c>
      <c r="AO50" s="211">
        <f t="shared" si="34"/>
        <v>0</v>
      </c>
      <c r="AP50" s="212">
        <f t="shared" si="34"/>
        <v>0</v>
      </c>
      <c r="AQ50" s="204">
        <v>0</v>
      </c>
      <c r="AR50" s="205">
        <v>0</v>
      </c>
      <c r="AS50" s="206">
        <v>0</v>
      </c>
      <c r="AT50" s="207">
        <f t="shared" si="39"/>
        <v>0</v>
      </c>
      <c r="AU50" s="208">
        <f t="shared" si="39"/>
        <v>0</v>
      </c>
      <c r="AV50" s="209">
        <f t="shared" si="39"/>
        <v>0</v>
      </c>
      <c r="AW50" s="204">
        <f t="shared" si="25"/>
        <v>9020000</v>
      </c>
      <c r="AX50" s="213">
        <f t="shared" si="25"/>
        <v>0</v>
      </c>
      <c r="AY50" s="214">
        <f t="shared" si="25"/>
        <v>9020000</v>
      </c>
      <c r="AZ50" s="204">
        <v>9020000</v>
      </c>
      <c r="BA50" s="205">
        <v>0</v>
      </c>
      <c r="BB50" s="206">
        <v>9020000</v>
      </c>
      <c r="BC50" s="215">
        <f t="shared" si="35"/>
        <v>9020000</v>
      </c>
      <c r="BD50" s="216">
        <f t="shared" si="35"/>
        <v>0</v>
      </c>
      <c r="BE50" s="217">
        <f t="shared" si="35"/>
        <v>9020000</v>
      </c>
      <c r="BF50" s="204">
        <v>0</v>
      </c>
      <c r="BG50" s="205">
        <v>0</v>
      </c>
      <c r="BH50" s="206">
        <v>0</v>
      </c>
      <c r="BI50" s="207">
        <f t="shared" si="36"/>
        <v>9020000</v>
      </c>
      <c r="BJ50" s="208">
        <f t="shared" si="36"/>
        <v>0</v>
      </c>
      <c r="BK50" s="209">
        <f t="shared" si="36"/>
        <v>9020000</v>
      </c>
      <c r="BL50" s="204">
        <f t="shared" si="40"/>
        <v>0</v>
      </c>
      <c r="BM50" s="213">
        <f t="shared" si="40"/>
        <v>0</v>
      </c>
      <c r="BN50" s="214">
        <f t="shared" si="40"/>
        <v>0</v>
      </c>
      <c r="BO50" s="204">
        <v>0</v>
      </c>
      <c r="BP50" s="205">
        <v>0</v>
      </c>
      <c r="BQ50" s="206">
        <v>0</v>
      </c>
      <c r="BR50" s="218">
        <f t="shared" si="37"/>
        <v>9020000</v>
      </c>
      <c r="BS50" s="208">
        <f t="shared" si="37"/>
        <v>0</v>
      </c>
      <c r="BT50" s="209">
        <f t="shared" si="37"/>
        <v>9020000</v>
      </c>
      <c r="BU50" s="219">
        <v>-5689264</v>
      </c>
      <c r="BV50" s="205">
        <v>0</v>
      </c>
      <c r="BW50" s="206">
        <v>-5689264</v>
      </c>
      <c r="BX50" s="204">
        <f t="shared" si="41"/>
        <v>3330736</v>
      </c>
      <c r="BY50" s="213">
        <f t="shared" si="41"/>
        <v>0</v>
      </c>
      <c r="BZ50" s="214">
        <f t="shared" si="41"/>
        <v>3330736</v>
      </c>
      <c r="CA50" s="220" t="s">
        <v>1163</v>
      </c>
      <c r="CB50" s="220" t="s">
        <v>554</v>
      </c>
      <c r="CC50" s="154" t="s">
        <v>1280</v>
      </c>
      <c r="CD50" s="154" t="str">
        <f t="shared" si="30"/>
        <v>OK！</v>
      </c>
      <c r="CE50" s="164" t="str">
        <f t="shared" si="38"/>
        <v>J1</v>
      </c>
      <c r="CF50" s="164" t="str">
        <f t="shared" si="31"/>
        <v>KH</v>
      </c>
      <c r="CG50" s="164" t="str">
        <f t="shared" si="32"/>
        <v>JICA円借款</v>
      </c>
    </row>
    <row r="51" spans="1:85" ht="20.100000000000001" customHeight="1" x14ac:dyDescent="0.15">
      <c r="A51" s="154" t="str">
        <f t="shared" si="19"/>
        <v>J1</v>
      </c>
      <c r="B51" s="154" t="str">
        <f t="shared" si="19"/>
        <v>KH</v>
      </c>
      <c r="C51" s="154" t="str">
        <f t="shared" si="20"/>
        <v xml:space="preserve"> (独)国際協力機構　円借款</v>
      </c>
      <c r="D51" s="154" t="str">
        <f t="shared" si="21"/>
        <v>201603-201606</v>
      </c>
      <c r="E51" s="166" t="s">
        <v>198</v>
      </c>
      <c r="F51" s="199" t="s">
        <v>791</v>
      </c>
      <c r="G51" s="200" t="s">
        <v>513</v>
      </c>
      <c r="H51" s="200" t="str">
        <f t="shared" si="22"/>
        <v>JA12H1011P</v>
      </c>
      <c r="I51" s="201" t="s">
        <v>852</v>
      </c>
      <c r="J51" s="202" t="s">
        <v>853</v>
      </c>
      <c r="K51" s="202" t="s">
        <v>496</v>
      </c>
      <c r="L51" s="203" t="s">
        <v>854</v>
      </c>
      <c r="M51" s="204">
        <v>0</v>
      </c>
      <c r="N51" s="205">
        <v>0</v>
      </c>
      <c r="O51" s="206">
        <v>0</v>
      </c>
      <c r="P51" s="204">
        <v>0</v>
      </c>
      <c r="Q51" s="205">
        <v>0</v>
      </c>
      <c r="R51" s="206">
        <v>0</v>
      </c>
      <c r="S51" s="204">
        <v>0</v>
      </c>
      <c r="T51" s="205">
        <v>0</v>
      </c>
      <c r="U51" s="206">
        <v>0</v>
      </c>
      <c r="V51" s="204">
        <v>0</v>
      </c>
      <c r="W51" s="205">
        <v>0</v>
      </c>
      <c r="X51" s="206">
        <v>0</v>
      </c>
      <c r="Y51" s="204">
        <v>0</v>
      </c>
      <c r="Z51" s="205">
        <v>0</v>
      </c>
      <c r="AA51" s="206">
        <v>0</v>
      </c>
      <c r="AB51" s="204">
        <v>0</v>
      </c>
      <c r="AC51" s="205">
        <v>0</v>
      </c>
      <c r="AD51" s="206">
        <v>0</v>
      </c>
      <c r="AE51" s="204">
        <v>0</v>
      </c>
      <c r="AF51" s="205">
        <v>0</v>
      </c>
      <c r="AG51" s="206">
        <v>0</v>
      </c>
      <c r="AH51" s="207">
        <f t="shared" si="33"/>
        <v>0</v>
      </c>
      <c r="AI51" s="208">
        <f t="shared" si="33"/>
        <v>0</v>
      </c>
      <c r="AJ51" s="209">
        <f t="shared" si="33"/>
        <v>0</v>
      </c>
      <c r="AK51" s="204">
        <v>0</v>
      </c>
      <c r="AL51" s="205">
        <v>0</v>
      </c>
      <c r="AM51" s="206">
        <v>0</v>
      </c>
      <c r="AN51" s="210">
        <f t="shared" si="34"/>
        <v>0</v>
      </c>
      <c r="AO51" s="211">
        <f t="shared" si="34"/>
        <v>0</v>
      </c>
      <c r="AP51" s="212">
        <f t="shared" si="34"/>
        <v>0</v>
      </c>
      <c r="AQ51" s="204">
        <v>0</v>
      </c>
      <c r="AR51" s="205">
        <v>0</v>
      </c>
      <c r="AS51" s="206">
        <v>0</v>
      </c>
      <c r="AT51" s="207">
        <f t="shared" si="39"/>
        <v>0</v>
      </c>
      <c r="AU51" s="208">
        <f t="shared" si="39"/>
        <v>0</v>
      </c>
      <c r="AV51" s="209">
        <f t="shared" si="39"/>
        <v>0</v>
      </c>
      <c r="AW51" s="204">
        <f t="shared" si="25"/>
        <v>0</v>
      </c>
      <c r="AX51" s="213">
        <f t="shared" si="25"/>
        <v>1691265</v>
      </c>
      <c r="AY51" s="214">
        <f t="shared" si="25"/>
        <v>4060503</v>
      </c>
      <c r="AZ51" s="204">
        <v>0</v>
      </c>
      <c r="BA51" s="205">
        <v>1691265</v>
      </c>
      <c r="BB51" s="206">
        <v>4060503</v>
      </c>
      <c r="BC51" s="215">
        <f t="shared" si="35"/>
        <v>0</v>
      </c>
      <c r="BD51" s="216">
        <f t="shared" si="35"/>
        <v>1691265</v>
      </c>
      <c r="BE51" s="217">
        <f t="shared" si="35"/>
        <v>4060503</v>
      </c>
      <c r="BF51" s="204">
        <v>0</v>
      </c>
      <c r="BG51" s="205">
        <v>0</v>
      </c>
      <c r="BH51" s="206">
        <v>0</v>
      </c>
      <c r="BI51" s="207">
        <f t="shared" si="36"/>
        <v>0</v>
      </c>
      <c r="BJ51" s="208">
        <f t="shared" si="36"/>
        <v>1691265</v>
      </c>
      <c r="BK51" s="209">
        <f t="shared" si="36"/>
        <v>4060503</v>
      </c>
      <c r="BL51" s="204">
        <f t="shared" si="40"/>
        <v>0</v>
      </c>
      <c r="BM51" s="213">
        <f t="shared" si="40"/>
        <v>0</v>
      </c>
      <c r="BN51" s="214">
        <f t="shared" si="40"/>
        <v>0</v>
      </c>
      <c r="BO51" s="204">
        <v>0</v>
      </c>
      <c r="BP51" s="205">
        <v>0</v>
      </c>
      <c r="BQ51" s="206">
        <v>0</v>
      </c>
      <c r="BR51" s="218">
        <f t="shared" si="37"/>
        <v>0</v>
      </c>
      <c r="BS51" s="208">
        <f t="shared" si="37"/>
        <v>1691265</v>
      </c>
      <c r="BT51" s="209">
        <f t="shared" si="37"/>
        <v>4060503</v>
      </c>
      <c r="BU51" s="219">
        <v>0</v>
      </c>
      <c r="BV51" s="205">
        <v>-1941043.44</v>
      </c>
      <c r="BW51" s="206">
        <v>-4609085</v>
      </c>
      <c r="BX51" s="204">
        <f t="shared" si="41"/>
        <v>0</v>
      </c>
      <c r="BY51" s="213">
        <f t="shared" si="41"/>
        <v>-249778.43999999994</v>
      </c>
      <c r="BZ51" s="214">
        <f t="shared" si="41"/>
        <v>-548582</v>
      </c>
      <c r="CA51" s="220" t="s">
        <v>1173</v>
      </c>
      <c r="CB51" s="220" t="s">
        <v>554</v>
      </c>
      <c r="CC51" s="154" t="s">
        <v>1280</v>
      </c>
      <c r="CD51" s="154" t="str">
        <f t="shared" si="30"/>
        <v>OK！</v>
      </c>
      <c r="CE51" s="164" t="str">
        <f t="shared" si="38"/>
        <v>J1</v>
      </c>
      <c r="CF51" s="164" t="str">
        <f t="shared" si="31"/>
        <v>KH</v>
      </c>
      <c r="CG51" s="164" t="str">
        <f t="shared" si="32"/>
        <v>JICA円借款</v>
      </c>
    </row>
    <row r="52" spans="1:85" ht="20.100000000000001" customHeight="1" x14ac:dyDescent="0.15">
      <c r="A52" s="154" t="str">
        <f t="shared" si="19"/>
        <v>J1</v>
      </c>
      <c r="B52" s="154" t="str">
        <f t="shared" si="19"/>
        <v>KH</v>
      </c>
      <c r="C52" s="154" t="str">
        <f t="shared" si="20"/>
        <v xml:space="preserve"> (独)国際協力機構　円借款</v>
      </c>
      <c r="D52" s="154" t="str">
        <f t="shared" si="21"/>
        <v>201605-201606</v>
      </c>
      <c r="E52" s="166" t="s">
        <v>199</v>
      </c>
      <c r="F52" s="199" t="s">
        <v>791</v>
      </c>
      <c r="G52" s="200" t="s">
        <v>513</v>
      </c>
      <c r="H52" s="200" t="str">
        <f t="shared" si="22"/>
        <v>JA12H1016P</v>
      </c>
      <c r="I52" s="201" t="s">
        <v>855</v>
      </c>
      <c r="J52" s="202" t="s">
        <v>853</v>
      </c>
      <c r="K52" s="202" t="s">
        <v>496</v>
      </c>
      <c r="L52" s="203" t="s">
        <v>793</v>
      </c>
      <c r="M52" s="204">
        <v>0</v>
      </c>
      <c r="N52" s="205">
        <v>0</v>
      </c>
      <c r="O52" s="206">
        <v>0</v>
      </c>
      <c r="P52" s="204">
        <v>0</v>
      </c>
      <c r="Q52" s="205">
        <v>0</v>
      </c>
      <c r="R52" s="206">
        <v>0</v>
      </c>
      <c r="S52" s="204">
        <v>0</v>
      </c>
      <c r="T52" s="205">
        <v>0</v>
      </c>
      <c r="U52" s="206">
        <v>0</v>
      </c>
      <c r="V52" s="204">
        <v>0</v>
      </c>
      <c r="W52" s="205">
        <v>0</v>
      </c>
      <c r="X52" s="206">
        <v>0</v>
      </c>
      <c r="Y52" s="204">
        <v>0</v>
      </c>
      <c r="Z52" s="205">
        <v>0</v>
      </c>
      <c r="AA52" s="206">
        <v>0</v>
      </c>
      <c r="AB52" s="204">
        <v>0</v>
      </c>
      <c r="AC52" s="205">
        <v>0</v>
      </c>
      <c r="AD52" s="206">
        <v>0</v>
      </c>
      <c r="AE52" s="204">
        <v>0</v>
      </c>
      <c r="AF52" s="205">
        <v>0</v>
      </c>
      <c r="AG52" s="206">
        <v>0</v>
      </c>
      <c r="AH52" s="207">
        <f t="shared" si="33"/>
        <v>0</v>
      </c>
      <c r="AI52" s="208">
        <f t="shared" si="33"/>
        <v>0</v>
      </c>
      <c r="AJ52" s="209">
        <f t="shared" si="33"/>
        <v>0</v>
      </c>
      <c r="AK52" s="204">
        <v>0</v>
      </c>
      <c r="AL52" s="205">
        <v>0</v>
      </c>
      <c r="AM52" s="206">
        <v>0</v>
      </c>
      <c r="AN52" s="210">
        <f t="shared" si="34"/>
        <v>0</v>
      </c>
      <c r="AO52" s="211">
        <f t="shared" si="34"/>
        <v>0</v>
      </c>
      <c r="AP52" s="212">
        <f t="shared" si="34"/>
        <v>0</v>
      </c>
      <c r="AQ52" s="204">
        <v>0</v>
      </c>
      <c r="AR52" s="205">
        <v>0</v>
      </c>
      <c r="AS52" s="206">
        <v>0</v>
      </c>
      <c r="AT52" s="207">
        <f t="shared" si="39"/>
        <v>0</v>
      </c>
      <c r="AU52" s="208">
        <f t="shared" si="39"/>
        <v>0</v>
      </c>
      <c r="AV52" s="209">
        <f t="shared" si="39"/>
        <v>0</v>
      </c>
      <c r="AW52" s="204">
        <f t="shared" si="25"/>
        <v>9640000</v>
      </c>
      <c r="AX52" s="213">
        <f t="shared" si="25"/>
        <v>0</v>
      </c>
      <c r="AY52" s="214">
        <f t="shared" si="25"/>
        <v>9640000</v>
      </c>
      <c r="AZ52" s="204">
        <v>9640000</v>
      </c>
      <c r="BA52" s="205">
        <v>0</v>
      </c>
      <c r="BB52" s="206">
        <v>9640000</v>
      </c>
      <c r="BC52" s="215">
        <f t="shared" si="35"/>
        <v>9640000</v>
      </c>
      <c r="BD52" s="216">
        <f t="shared" si="35"/>
        <v>0</v>
      </c>
      <c r="BE52" s="217">
        <f t="shared" si="35"/>
        <v>9640000</v>
      </c>
      <c r="BF52" s="204">
        <v>0</v>
      </c>
      <c r="BG52" s="205">
        <v>0</v>
      </c>
      <c r="BH52" s="206">
        <v>0</v>
      </c>
      <c r="BI52" s="207">
        <f t="shared" si="36"/>
        <v>9640000</v>
      </c>
      <c r="BJ52" s="208">
        <f t="shared" si="36"/>
        <v>0</v>
      </c>
      <c r="BK52" s="209">
        <f t="shared" si="36"/>
        <v>9640000</v>
      </c>
      <c r="BL52" s="204">
        <f t="shared" si="40"/>
        <v>0</v>
      </c>
      <c r="BM52" s="213">
        <f t="shared" si="40"/>
        <v>0</v>
      </c>
      <c r="BN52" s="214">
        <f t="shared" si="40"/>
        <v>0</v>
      </c>
      <c r="BO52" s="204">
        <v>0</v>
      </c>
      <c r="BP52" s="205">
        <v>0</v>
      </c>
      <c r="BQ52" s="206">
        <v>0</v>
      </c>
      <c r="BR52" s="218">
        <f t="shared" si="37"/>
        <v>9640000</v>
      </c>
      <c r="BS52" s="208">
        <f t="shared" si="37"/>
        <v>0</v>
      </c>
      <c r="BT52" s="209">
        <f t="shared" si="37"/>
        <v>9640000</v>
      </c>
      <c r="BU52" s="219">
        <v>-1370947</v>
      </c>
      <c r="BV52" s="205">
        <v>0</v>
      </c>
      <c r="BW52" s="206">
        <v>-1370947</v>
      </c>
      <c r="BX52" s="204">
        <f t="shared" si="41"/>
        <v>8269053</v>
      </c>
      <c r="BY52" s="213">
        <f t="shared" si="41"/>
        <v>0</v>
      </c>
      <c r="BZ52" s="214">
        <f t="shared" si="41"/>
        <v>8269053</v>
      </c>
      <c r="CA52" s="220" t="s">
        <v>1163</v>
      </c>
      <c r="CB52" s="220" t="s">
        <v>554</v>
      </c>
      <c r="CC52" s="154" t="s">
        <v>1280</v>
      </c>
      <c r="CD52" s="154" t="str">
        <f t="shared" si="30"/>
        <v>OK！</v>
      </c>
      <c r="CE52" s="164" t="str">
        <f t="shared" si="38"/>
        <v>J1</v>
      </c>
      <c r="CF52" s="164" t="str">
        <f t="shared" si="31"/>
        <v>KH</v>
      </c>
      <c r="CG52" s="164" t="str">
        <f t="shared" si="32"/>
        <v>JICA円借款</v>
      </c>
    </row>
    <row r="53" spans="1:85" ht="20.100000000000001" customHeight="1" x14ac:dyDescent="0.15">
      <c r="A53" s="154" t="str">
        <f t="shared" si="19"/>
        <v>J1</v>
      </c>
      <c r="B53" s="154" t="str">
        <f t="shared" si="19"/>
        <v>KH</v>
      </c>
      <c r="C53" s="154" t="str">
        <f t="shared" si="20"/>
        <v xml:space="preserve"> (独)国際協力機構　円借款</v>
      </c>
      <c r="D53" s="154" t="str">
        <f t="shared" si="21"/>
        <v>201606-201606</v>
      </c>
      <c r="E53" s="166" t="s">
        <v>200</v>
      </c>
      <c r="F53" s="199" t="s">
        <v>791</v>
      </c>
      <c r="G53" s="200" t="s">
        <v>513</v>
      </c>
      <c r="H53" s="200" t="str">
        <f t="shared" si="22"/>
        <v>JA14H1002P</v>
      </c>
      <c r="I53" s="201" t="s">
        <v>856</v>
      </c>
      <c r="J53" s="202" t="s">
        <v>857</v>
      </c>
      <c r="K53" s="202" t="s">
        <v>496</v>
      </c>
      <c r="L53" s="203" t="s">
        <v>793</v>
      </c>
      <c r="M53" s="204">
        <v>0</v>
      </c>
      <c r="N53" s="205">
        <v>0</v>
      </c>
      <c r="O53" s="206">
        <v>0</v>
      </c>
      <c r="P53" s="204">
        <v>0</v>
      </c>
      <c r="Q53" s="205">
        <v>0</v>
      </c>
      <c r="R53" s="206">
        <v>0</v>
      </c>
      <c r="S53" s="204">
        <v>0</v>
      </c>
      <c r="T53" s="205">
        <v>0</v>
      </c>
      <c r="U53" s="206">
        <v>0</v>
      </c>
      <c r="V53" s="204">
        <v>0</v>
      </c>
      <c r="W53" s="205">
        <v>0</v>
      </c>
      <c r="X53" s="206">
        <v>0</v>
      </c>
      <c r="Y53" s="204">
        <v>0</v>
      </c>
      <c r="Z53" s="205">
        <v>0</v>
      </c>
      <c r="AA53" s="206">
        <v>0</v>
      </c>
      <c r="AB53" s="204">
        <v>0</v>
      </c>
      <c r="AC53" s="205">
        <v>0</v>
      </c>
      <c r="AD53" s="206">
        <v>0</v>
      </c>
      <c r="AE53" s="204">
        <v>0</v>
      </c>
      <c r="AF53" s="205">
        <v>0</v>
      </c>
      <c r="AG53" s="206">
        <v>0</v>
      </c>
      <c r="AH53" s="207">
        <f t="shared" si="33"/>
        <v>0</v>
      </c>
      <c r="AI53" s="208">
        <f t="shared" si="33"/>
        <v>0</v>
      </c>
      <c r="AJ53" s="209">
        <f t="shared" si="33"/>
        <v>0</v>
      </c>
      <c r="AK53" s="204">
        <v>0</v>
      </c>
      <c r="AL53" s="205">
        <v>0</v>
      </c>
      <c r="AM53" s="206">
        <v>0</v>
      </c>
      <c r="AN53" s="210">
        <f t="shared" si="34"/>
        <v>0</v>
      </c>
      <c r="AO53" s="211">
        <f t="shared" si="34"/>
        <v>0</v>
      </c>
      <c r="AP53" s="212">
        <f t="shared" si="34"/>
        <v>0</v>
      </c>
      <c r="AQ53" s="204">
        <v>0</v>
      </c>
      <c r="AR53" s="205">
        <v>0</v>
      </c>
      <c r="AS53" s="206">
        <v>0</v>
      </c>
      <c r="AT53" s="207">
        <f t="shared" si="39"/>
        <v>0</v>
      </c>
      <c r="AU53" s="208">
        <f t="shared" si="39"/>
        <v>0</v>
      </c>
      <c r="AV53" s="209">
        <f t="shared" si="39"/>
        <v>0</v>
      </c>
      <c r="AW53" s="204">
        <f t="shared" si="25"/>
        <v>3002850</v>
      </c>
      <c r="AX53" s="213">
        <f t="shared" si="25"/>
        <v>0</v>
      </c>
      <c r="AY53" s="214">
        <f t="shared" si="25"/>
        <v>3002850</v>
      </c>
      <c r="AZ53" s="204">
        <v>3002850</v>
      </c>
      <c r="BA53" s="205">
        <v>0</v>
      </c>
      <c r="BB53" s="206">
        <v>3002850</v>
      </c>
      <c r="BC53" s="215">
        <f t="shared" si="35"/>
        <v>3002850</v>
      </c>
      <c r="BD53" s="216">
        <f t="shared" si="35"/>
        <v>0</v>
      </c>
      <c r="BE53" s="217">
        <f t="shared" si="35"/>
        <v>3002850</v>
      </c>
      <c r="BF53" s="204">
        <v>0</v>
      </c>
      <c r="BG53" s="205">
        <v>0</v>
      </c>
      <c r="BH53" s="206">
        <v>0</v>
      </c>
      <c r="BI53" s="207">
        <f t="shared" si="36"/>
        <v>3002850</v>
      </c>
      <c r="BJ53" s="208">
        <f t="shared" si="36"/>
        <v>0</v>
      </c>
      <c r="BK53" s="209">
        <f t="shared" si="36"/>
        <v>3002850</v>
      </c>
      <c r="BL53" s="204">
        <f t="shared" si="40"/>
        <v>0</v>
      </c>
      <c r="BM53" s="213">
        <f t="shared" si="40"/>
        <v>0</v>
      </c>
      <c r="BN53" s="214">
        <f t="shared" si="40"/>
        <v>0</v>
      </c>
      <c r="BO53" s="204">
        <v>0</v>
      </c>
      <c r="BP53" s="205">
        <v>0</v>
      </c>
      <c r="BQ53" s="206">
        <v>0</v>
      </c>
      <c r="BR53" s="218">
        <f t="shared" si="37"/>
        <v>3002850</v>
      </c>
      <c r="BS53" s="208">
        <f t="shared" si="37"/>
        <v>0</v>
      </c>
      <c r="BT53" s="209">
        <f t="shared" si="37"/>
        <v>3002850</v>
      </c>
      <c r="BU53" s="219">
        <v>-3651127</v>
      </c>
      <c r="BV53" s="205">
        <v>0</v>
      </c>
      <c r="BW53" s="206">
        <v>-3651127</v>
      </c>
      <c r="BX53" s="204">
        <f t="shared" si="41"/>
        <v>-648277</v>
      </c>
      <c r="BY53" s="213">
        <f t="shared" si="41"/>
        <v>0</v>
      </c>
      <c r="BZ53" s="214">
        <f t="shared" si="41"/>
        <v>-648277</v>
      </c>
      <c r="CA53" s="220" t="s">
        <v>1176</v>
      </c>
      <c r="CB53" s="220" t="s">
        <v>692</v>
      </c>
      <c r="CC53" s="154" t="s">
        <v>1280</v>
      </c>
      <c r="CD53" s="154" t="str">
        <f t="shared" si="30"/>
        <v>OK！</v>
      </c>
      <c r="CE53" s="164" t="str">
        <f t="shared" si="38"/>
        <v>J1</v>
      </c>
      <c r="CF53" s="164" t="str">
        <f t="shared" si="31"/>
        <v>KH</v>
      </c>
      <c r="CG53" s="164" t="str">
        <f t="shared" si="32"/>
        <v>JICA円借款</v>
      </c>
    </row>
    <row r="54" spans="1:85" ht="20.100000000000001" customHeight="1" x14ac:dyDescent="0.15">
      <c r="A54" s="154" t="str">
        <f t="shared" si="19"/>
        <v>J1</v>
      </c>
      <c r="B54" s="154" t="str">
        <f t="shared" si="19"/>
        <v>KH</v>
      </c>
      <c r="C54" s="154" t="str">
        <f t="shared" si="20"/>
        <v xml:space="preserve"> (独)国際協力機構　円借款</v>
      </c>
      <c r="D54" s="154" t="str">
        <f t="shared" si="21"/>
        <v>201407-201606</v>
      </c>
      <c r="E54" s="166" t="s">
        <v>201</v>
      </c>
      <c r="F54" s="199" t="s">
        <v>791</v>
      </c>
      <c r="G54" s="200" t="s">
        <v>513</v>
      </c>
      <c r="H54" s="200" t="str">
        <f t="shared" si="22"/>
        <v>JA14H1002P</v>
      </c>
      <c r="I54" s="201" t="s">
        <v>856</v>
      </c>
      <c r="J54" s="202" t="s">
        <v>857</v>
      </c>
      <c r="K54" s="202" t="s">
        <v>496</v>
      </c>
      <c r="L54" s="203" t="s">
        <v>858</v>
      </c>
      <c r="M54" s="204">
        <v>0</v>
      </c>
      <c r="N54" s="205">
        <v>0</v>
      </c>
      <c r="O54" s="206">
        <v>0</v>
      </c>
      <c r="P54" s="204">
        <v>0</v>
      </c>
      <c r="Q54" s="205">
        <v>0</v>
      </c>
      <c r="R54" s="206">
        <v>0</v>
      </c>
      <c r="S54" s="204">
        <v>0</v>
      </c>
      <c r="T54" s="205">
        <v>0</v>
      </c>
      <c r="U54" s="206">
        <v>0</v>
      </c>
      <c r="V54" s="204">
        <v>0</v>
      </c>
      <c r="W54" s="205">
        <v>0</v>
      </c>
      <c r="X54" s="206">
        <v>0</v>
      </c>
      <c r="Y54" s="204">
        <v>0</v>
      </c>
      <c r="Z54" s="205">
        <v>0</v>
      </c>
      <c r="AA54" s="206">
        <v>0</v>
      </c>
      <c r="AB54" s="204">
        <v>0</v>
      </c>
      <c r="AC54" s="205">
        <v>0</v>
      </c>
      <c r="AD54" s="206">
        <v>0</v>
      </c>
      <c r="AE54" s="204">
        <v>0</v>
      </c>
      <c r="AF54" s="205">
        <v>0</v>
      </c>
      <c r="AG54" s="206">
        <v>0</v>
      </c>
      <c r="AH54" s="207">
        <f t="shared" si="33"/>
        <v>0</v>
      </c>
      <c r="AI54" s="208">
        <f t="shared" si="33"/>
        <v>0</v>
      </c>
      <c r="AJ54" s="209">
        <f t="shared" si="33"/>
        <v>0</v>
      </c>
      <c r="AK54" s="204">
        <v>0</v>
      </c>
      <c r="AL54" s="205">
        <v>3933388.23</v>
      </c>
      <c r="AM54" s="206">
        <v>250488</v>
      </c>
      <c r="AN54" s="210">
        <f t="shared" si="34"/>
        <v>0</v>
      </c>
      <c r="AO54" s="211">
        <f t="shared" si="34"/>
        <v>3933388.23</v>
      </c>
      <c r="AP54" s="212">
        <f t="shared" si="34"/>
        <v>250488</v>
      </c>
      <c r="AQ54" s="204">
        <v>0</v>
      </c>
      <c r="AR54" s="205">
        <v>3831625.43</v>
      </c>
      <c r="AS54" s="206">
        <v>213060</v>
      </c>
      <c r="AT54" s="207">
        <f t="shared" si="39"/>
        <v>0</v>
      </c>
      <c r="AU54" s="208">
        <f t="shared" si="39"/>
        <v>7765013.6600000001</v>
      </c>
      <c r="AV54" s="209">
        <f t="shared" si="39"/>
        <v>463548</v>
      </c>
      <c r="AW54" s="204">
        <f t="shared" si="25"/>
        <v>0</v>
      </c>
      <c r="AX54" s="213">
        <f t="shared" si="25"/>
        <v>5480000</v>
      </c>
      <c r="AY54" s="214">
        <f t="shared" si="25"/>
        <v>277835</v>
      </c>
      <c r="AZ54" s="204">
        <v>0</v>
      </c>
      <c r="BA54" s="205">
        <v>9311625.4299999997</v>
      </c>
      <c r="BB54" s="206">
        <v>490895</v>
      </c>
      <c r="BC54" s="215">
        <f t="shared" si="35"/>
        <v>0</v>
      </c>
      <c r="BD54" s="216">
        <f t="shared" si="35"/>
        <v>13245013.66</v>
      </c>
      <c r="BE54" s="217">
        <f t="shared" si="35"/>
        <v>741383</v>
      </c>
      <c r="BF54" s="204">
        <v>0</v>
      </c>
      <c r="BG54" s="205">
        <v>0</v>
      </c>
      <c r="BH54" s="206">
        <v>0</v>
      </c>
      <c r="BI54" s="207">
        <f t="shared" si="36"/>
        <v>0</v>
      </c>
      <c r="BJ54" s="208">
        <f t="shared" si="36"/>
        <v>13245013.66</v>
      </c>
      <c r="BK54" s="209">
        <f t="shared" si="36"/>
        <v>741383</v>
      </c>
      <c r="BL54" s="204">
        <f t="shared" si="40"/>
        <v>0</v>
      </c>
      <c r="BM54" s="213">
        <f t="shared" si="40"/>
        <v>0</v>
      </c>
      <c r="BN54" s="214">
        <f t="shared" si="40"/>
        <v>0</v>
      </c>
      <c r="BO54" s="204">
        <v>0</v>
      </c>
      <c r="BP54" s="205">
        <v>0</v>
      </c>
      <c r="BQ54" s="206">
        <v>0</v>
      </c>
      <c r="BR54" s="218">
        <f t="shared" si="37"/>
        <v>0</v>
      </c>
      <c r="BS54" s="208">
        <f t="shared" si="37"/>
        <v>13245013.66</v>
      </c>
      <c r="BT54" s="209">
        <f t="shared" si="37"/>
        <v>741383</v>
      </c>
      <c r="BU54" s="219">
        <v>0</v>
      </c>
      <c r="BV54" s="205">
        <v>-5823664</v>
      </c>
      <c r="BW54" s="206">
        <v>-295202</v>
      </c>
      <c r="BX54" s="204">
        <f t="shared" si="41"/>
        <v>0</v>
      </c>
      <c r="BY54" s="213">
        <f t="shared" si="41"/>
        <v>7421349.6600000001</v>
      </c>
      <c r="BZ54" s="214">
        <f t="shared" si="41"/>
        <v>446181</v>
      </c>
      <c r="CA54" s="220" t="s">
        <v>1150</v>
      </c>
      <c r="CB54" s="220" t="s">
        <v>692</v>
      </c>
      <c r="CC54" s="154" t="s">
        <v>1280</v>
      </c>
      <c r="CD54" s="154" t="str">
        <f t="shared" si="30"/>
        <v>OK！</v>
      </c>
      <c r="CE54" s="164" t="str">
        <f t="shared" si="38"/>
        <v>J1</v>
      </c>
      <c r="CF54" s="164" t="str">
        <f t="shared" si="31"/>
        <v>KH</v>
      </c>
      <c r="CG54" s="164" t="str">
        <f t="shared" si="32"/>
        <v>JICA円借款</v>
      </c>
    </row>
    <row r="55" spans="1:85" ht="20.100000000000001" customHeight="1" x14ac:dyDescent="0.15">
      <c r="A55" s="154" t="str">
        <f t="shared" si="19"/>
        <v>J1</v>
      </c>
      <c r="B55" s="154" t="str">
        <f t="shared" si="19"/>
        <v>KH</v>
      </c>
      <c r="C55" s="154" t="str">
        <f t="shared" si="20"/>
        <v xml:space="preserve"> (独)国際協力機構　円借款</v>
      </c>
      <c r="D55" s="154" t="str">
        <f t="shared" si="21"/>
        <v>201606-201606</v>
      </c>
      <c r="E55" s="166" t="s">
        <v>202</v>
      </c>
      <c r="F55" s="199" t="s">
        <v>791</v>
      </c>
      <c r="G55" s="200" t="s">
        <v>513</v>
      </c>
      <c r="H55" s="200" t="str">
        <f t="shared" si="22"/>
        <v>JA14H1002P</v>
      </c>
      <c r="I55" s="201" t="s">
        <v>856</v>
      </c>
      <c r="J55" s="202" t="s">
        <v>857</v>
      </c>
      <c r="K55" s="202" t="s">
        <v>496</v>
      </c>
      <c r="L55" s="203" t="s">
        <v>819</v>
      </c>
      <c r="M55" s="204">
        <v>0</v>
      </c>
      <c r="N55" s="205">
        <v>0</v>
      </c>
      <c r="O55" s="206">
        <v>0</v>
      </c>
      <c r="P55" s="204">
        <v>0</v>
      </c>
      <c r="Q55" s="205">
        <v>0</v>
      </c>
      <c r="R55" s="206">
        <v>0</v>
      </c>
      <c r="S55" s="204">
        <v>0</v>
      </c>
      <c r="T55" s="205">
        <v>0</v>
      </c>
      <c r="U55" s="206">
        <v>0</v>
      </c>
      <c r="V55" s="204">
        <v>0</v>
      </c>
      <c r="W55" s="205">
        <v>0</v>
      </c>
      <c r="X55" s="206">
        <v>0</v>
      </c>
      <c r="Y55" s="204">
        <v>0</v>
      </c>
      <c r="Z55" s="205">
        <v>0</v>
      </c>
      <c r="AA55" s="206">
        <v>0</v>
      </c>
      <c r="AB55" s="204">
        <v>0</v>
      </c>
      <c r="AC55" s="205">
        <v>0</v>
      </c>
      <c r="AD55" s="206">
        <v>0</v>
      </c>
      <c r="AE55" s="204">
        <v>0</v>
      </c>
      <c r="AF55" s="205">
        <v>0</v>
      </c>
      <c r="AG55" s="206">
        <v>0</v>
      </c>
      <c r="AH55" s="207">
        <f t="shared" si="33"/>
        <v>0</v>
      </c>
      <c r="AI55" s="208">
        <f t="shared" si="33"/>
        <v>0</v>
      </c>
      <c r="AJ55" s="209">
        <f t="shared" si="33"/>
        <v>0</v>
      </c>
      <c r="AK55" s="204">
        <v>0</v>
      </c>
      <c r="AL55" s="205">
        <v>0</v>
      </c>
      <c r="AM55" s="206">
        <v>0</v>
      </c>
      <c r="AN55" s="210">
        <f t="shared" si="34"/>
        <v>0</v>
      </c>
      <c r="AO55" s="211">
        <f t="shared" si="34"/>
        <v>0</v>
      </c>
      <c r="AP55" s="212">
        <f t="shared" si="34"/>
        <v>0</v>
      </c>
      <c r="AQ55" s="204">
        <v>0</v>
      </c>
      <c r="AR55" s="205">
        <v>0</v>
      </c>
      <c r="AS55" s="206">
        <v>0</v>
      </c>
      <c r="AT55" s="207">
        <f t="shared" si="39"/>
        <v>0</v>
      </c>
      <c r="AU55" s="208">
        <f t="shared" si="39"/>
        <v>0</v>
      </c>
      <c r="AV55" s="209">
        <f t="shared" si="39"/>
        <v>0</v>
      </c>
      <c r="AW55" s="204">
        <f t="shared" si="25"/>
        <v>0</v>
      </c>
      <c r="AX55" s="213">
        <f t="shared" si="25"/>
        <v>14790</v>
      </c>
      <c r="AY55" s="214">
        <f t="shared" si="25"/>
        <v>1643613</v>
      </c>
      <c r="AZ55" s="204">
        <v>0</v>
      </c>
      <c r="BA55" s="205">
        <v>14790</v>
      </c>
      <c r="BB55" s="206">
        <v>1643613</v>
      </c>
      <c r="BC55" s="215">
        <f t="shared" si="35"/>
        <v>0</v>
      </c>
      <c r="BD55" s="216">
        <f t="shared" si="35"/>
        <v>14790</v>
      </c>
      <c r="BE55" s="217">
        <f t="shared" si="35"/>
        <v>1643613</v>
      </c>
      <c r="BF55" s="204">
        <v>0</v>
      </c>
      <c r="BG55" s="205">
        <v>0</v>
      </c>
      <c r="BH55" s="206">
        <v>0</v>
      </c>
      <c r="BI55" s="207">
        <f t="shared" si="36"/>
        <v>0</v>
      </c>
      <c r="BJ55" s="208">
        <f t="shared" si="36"/>
        <v>14790</v>
      </c>
      <c r="BK55" s="209">
        <f t="shared" si="36"/>
        <v>1643613</v>
      </c>
      <c r="BL55" s="204">
        <f t="shared" si="40"/>
        <v>0</v>
      </c>
      <c r="BM55" s="213">
        <f t="shared" si="40"/>
        <v>0</v>
      </c>
      <c r="BN55" s="214">
        <f t="shared" si="40"/>
        <v>0</v>
      </c>
      <c r="BO55" s="204">
        <v>0</v>
      </c>
      <c r="BP55" s="205">
        <v>0</v>
      </c>
      <c r="BQ55" s="206">
        <v>0</v>
      </c>
      <c r="BR55" s="218">
        <f t="shared" si="37"/>
        <v>0</v>
      </c>
      <c r="BS55" s="208">
        <f t="shared" si="37"/>
        <v>14790</v>
      </c>
      <c r="BT55" s="209">
        <f t="shared" si="37"/>
        <v>1643613</v>
      </c>
      <c r="BU55" s="219">
        <v>0</v>
      </c>
      <c r="BV55" s="205">
        <v>-64146.5</v>
      </c>
      <c r="BW55" s="206">
        <v>-6561545</v>
      </c>
      <c r="BX55" s="204">
        <f t="shared" si="41"/>
        <v>0</v>
      </c>
      <c r="BY55" s="213">
        <f t="shared" si="41"/>
        <v>-49356.5</v>
      </c>
      <c r="BZ55" s="214">
        <f t="shared" si="41"/>
        <v>-4917932</v>
      </c>
      <c r="CA55" s="220" t="s">
        <v>1176</v>
      </c>
      <c r="CB55" s="220" t="s">
        <v>692</v>
      </c>
      <c r="CC55" s="154" t="s">
        <v>1280</v>
      </c>
      <c r="CD55" s="154" t="str">
        <f t="shared" si="30"/>
        <v>OK！</v>
      </c>
      <c r="CE55" s="164" t="str">
        <f t="shared" si="38"/>
        <v>J1</v>
      </c>
      <c r="CF55" s="164" t="str">
        <f t="shared" si="31"/>
        <v>KH</v>
      </c>
      <c r="CG55" s="164" t="str">
        <f t="shared" si="32"/>
        <v>JICA円借款</v>
      </c>
    </row>
    <row r="56" spans="1:85" ht="20.100000000000001" customHeight="1" x14ac:dyDescent="0.15">
      <c r="A56" s="154" t="str">
        <f t="shared" si="19"/>
        <v>J1</v>
      </c>
      <c r="B56" s="154" t="str">
        <f t="shared" si="19"/>
        <v>KH</v>
      </c>
      <c r="C56" s="154" t="str">
        <f t="shared" si="20"/>
        <v xml:space="preserve"> (独)国際協力機構　円借款</v>
      </c>
      <c r="D56" s="154" t="str">
        <f t="shared" si="21"/>
        <v>201511-201606</v>
      </c>
      <c r="E56" s="166" t="s">
        <v>203</v>
      </c>
      <c r="F56" s="199" t="s">
        <v>791</v>
      </c>
      <c r="G56" s="200" t="s">
        <v>513</v>
      </c>
      <c r="H56" s="200" t="str">
        <f t="shared" si="22"/>
        <v>JA15H1022P</v>
      </c>
      <c r="I56" s="201" t="s">
        <v>859</v>
      </c>
      <c r="J56" s="202" t="s">
        <v>860</v>
      </c>
      <c r="K56" s="202" t="s">
        <v>496</v>
      </c>
      <c r="L56" s="203" t="s">
        <v>793</v>
      </c>
      <c r="M56" s="204">
        <v>0</v>
      </c>
      <c r="N56" s="205">
        <v>0</v>
      </c>
      <c r="O56" s="206">
        <v>0</v>
      </c>
      <c r="P56" s="204">
        <v>0</v>
      </c>
      <c r="Q56" s="205">
        <v>0</v>
      </c>
      <c r="R56" s="206">
        <v>0</v>
      </c>
      <c r="S56" s="204">
        <v>0</v>
      </c>
      <c r="T56" s="205">
        <v>0</v>
      </c>
      <c r="U56" s="206">
        <v>0</v>
      </c>
      <c r="V56" s="204">
        <v>0</v>
      </c>
      <c r="W56" s="205">
        <v>0</v>
      </c>
      <c r="X56" s="206">
        <v>0</v>
      </c>
      <c r="Y56" s="204">
        <v>0</v>
      </c>
      <c r="Z56" s="205">
        <v>0</v>
      </c>
      <c r="AA56" s="206">
        <v>0</v>
      </c>
      <c r="AB56" s="204">
        <v>0</v>
      </c>
      <c r="AC56" s="205">
        <v>0</v>
      </c>
      <c r="AD56" s="206">
        <v>0</v>
      </c>
      <c r="AE56" s="204">
        <v>0</v>
      </c>
      <c r="AF56" s="205">
        <v>0</v>
      </c>
      <c r="AG56" s="206">
        <v>0</v>
      </c>
      <c r="AH56" s="207">
        <f t="shared" si="33"/>
        <v>0</v>
      </c>
      <c r="AI56" s="208">
        <f t="shared" si="33"/>
        <v>0</v>
      </c>
      <c r="AJ56" s="209">
        <f t="shared" si="33"/>
        <v>0</v>
      </c>
      <c r="AK56" s="204">
        <v>0</v>
      </c>
      <c r="AL56" s="205">
        <v>0</v>
      </c>
      <c r="AM56" s="206">
        <v>0</v>
      </c>
      <c r="AN56" s="210">
        <f t="shared" si="34"/>
        <v>0</v>
      </c>
      <c r="AO56" s="211">
        <f t="shared" si="34"/>
        <v>0</v>
      </c>
      <c r="AP56" s="212">
        <f t="shared" si="34"/>
        <v>0</v>
      </c>
      <c r="AQ56" s="204">
        <v>5480400</v>
      </c>
      <c r="AR56" s="205">
        <v>0</v>
      </c>
      <c r="AS56" s="206">
        <v>5480400</v>
      </c>
      <c r="AT56" s="207">
        <f t="shared" si="39"/>
        <v>5480400</v>
      </c>
      <c r="AU56" s="208">
        <f t="shared" si="39"/>
        <v>0</v>
      </c>
      <c r="AV56" s="209">
        <f t="shared" si="39"/>
        <v>5480400</v>
      </c>
      <c r="AW56" s="204">
        <f t="shared" si="25"/>
        <v>7179600</v>
      </c>
      <c r="AX56" s="213">
        <f t="shared" si="25"/>
        <v>0</v>
      </c>
      <c r="AY56" s="214">
        <f t="shared" si="25"/>
        <v>7179600</v>
      </c>
      <c r="AZ56" s="204">
        <v>12660000</v>
      </c>
      <c r="BA56" s="205">
        <v>0</v>
      </c>
      <c r="BB56" s="206">
        <v>12660000</v>
      </c>
      <c r="BC56" s="215">
        <f t="shared" si="35"/>
        <v>12660000</v>
      </c>
      <c r="BD56" s="216">
        <f t="shared" si="35"/>
        <v>0</v>
      </c>
      <c r="BE56" s="217">
        <f t="shared" si="35"/>
        <v>12660000</v>
      </c>
      <c r="BF56" s="204">
        <v>0</v>
      </c>
      <c r="BG56" s="205">
        <v>0</v>
      </c>
      <c r="BH56" s="206">
        <v>0</v>
      </c>
      <c r="BI56" s="207">
        <f t="shared" si="36"/>
        <v>12660000</v>
      </c>
      <c r="BJ56" s="208">
        <f t="shared" si="36"/>
        <v>0</v>
      </c>
      <c r="BK56" s="209">
        <f t="shared" si="36"/>
        <v>12660000</v>
      </c>
      <c r="BL56" s="204">
        <f t="shared" si="40"/>
        <v>0</v>
      </c>
      <c r="BM56" s="213">
        <f t="shared" si="40"/>
        <v>0</v>
      </c>
      <c r="BN56" s="214">
        <f t="shared" si="40"/>
        <v>0</v>
      </c>
      <c r="BO56" s="204">
        <v>0</v>
      </c>
      <c r="BP56" s="205">
        <v>0</v>
      </c>
      <c r="BQ56" s="206">
        <v>0</v>
      </c>
      <c r="BR56" s="218">
        <f t="shared" si="37"/>
        <v>12660000</v>
      </c>
      <c r="BS56" s="208">
        <f t="shared" si="37"/>
        <v>0</v>
      </c>
      <c r="BT56" s="209">
        <f t="shared" si="37"/>
        <v>12660000</v>
      </c>
      <c r="BU56" s="219">
        <v>0</v>
      </c>
      <c r="BV56" s="205">
        <v>0</v>
      </c>
      <c r="BW56" s="206">
        <v>0</v>
      </c>
      <c r="BX56" s="204">
        <f t="shared" si="41"/>
        <v>12660000</v>
      </c>
      <c r="BY56" s="213">
        <f t="shared" si="41"/>
        <v>0</v>
      </c>
      <c r="BZ56" s="214">
        <f t="shared" si="41"/>
        <v>12660000</v>
      </c>
      <c r="CA56" s="220" t="s">
        <v>1158</v>
      </c>
      <c r="CB56" s="220" t="s">
        <v>531</v>
      </c>
      <c r="CC56" s="154" t="s">
        <v>1280</v>
      </c>
      <c r="CD56" s="154" t="str">
        <f t="shared" si="30"/>
        <v>OK！</v>
      </c>
      <c r="CE56" s="164" t="str">
        <f t="shared" si="38"/>
        <v>J1</v>
      </c>
      <c r="CF56" s="164" t="str">
        <f t="shared" si="31"/>
        <v>KH</v>
      </c>
      <c r="CG56" s="164" t="str">
        <f t="shared" si="32"/>
        <v>JICA円借款</v>
      </c>
    </row>
    <row r="57" spans="1:85" ht="20.100000000000001" customHeight="1" x14ac:dyDescent="0.15">
      <c r="A57" s="154" t="str">
        <f t="shared" si="19"/>
        <v>J1</v>
      </c>
      <c r="B57" s="154" t="str">
        <f t="shared" si="19"/>
        <v>KH</v>
      </c>
      <c r="C57" s="154" t="str">
        <f t="shared" si="20"/>
        <v xml:space="preserve"> (独)国際協力機構　調査</v>
      </c>
      <c r="D57" s="154" t="str">
        <f t="shared" si="21"/>
        <v>201307-201603</v>
      </c>
      <c r="E57" s="166" t="s">
        <v>204</v>
      </c>
      <c r="F57" s="199" t="s">
        <v>791</v>
      </c>
      <c r="G57" s="200" t="s">
        <v>513</v>
      </c>
      <c r="H57" s="200" t="str">
        <f t="shared" si="22"/>
        <v>JA13H1008P</v>
      </c>
      <c r="I57" s="201" t="s">
        <v>861</v>
      </c>
      <c r="J57" s="202" t="s">
        <v>800</v>
      </c>
      <c r="K57" s="202" t="s">
        <v>501</v>
      </c>
      <c r="L57" s="203" t="s">
        <v>793</v>
      </c>
      <c r="M57" s="204">
        <v>0</v>
      </c>
      <c r="N57" s="205">
        <v>0</v>
      </c>
      <c r="O57" s="206">
        <v>0</v>
      </c>
      <c r="P57" s="204">
        <v>0</v>
      </c>
      <c r="Q57" s="205">
        <v>0</v>
      </c>
      <c r="R57" s="206">
        <v>0</v>
      </c>
      <c r="S57" s="204">
        <v>0</v>
      </c>
      <c r="T57" s="205">
        <v>0</v>
      </c>
      <c r="U57" s="206">
        <v>0</v>
      </c>
      <c r="V57" s="204">
        <v>0</v>
      </c>
      <c r="W57" s="205">
        <v>0</v>
      </c>
      <c r="X57" s="206">
        <v>0</v>
      </c>
      <c r="Y57" s="204">
        <v>0</v>
      </c>
      <c r="Z57" s="205">
        <v>0</v>
      </c>
      <c r="AA57" s="206">
        <v>0</v>
      </c>
      <c r="AB57" s="204">
        <v>0</v>
      </c>
      <c r="AC57" s="205">
        <v>0</v>
      </c>
      <c r="AD57" s="206">
        <v>0</v>
      </c>
      <c r="AE57" s="204">
        <v>20064460</v>
      </c>
      <c r="AF57" s="205">
        <v>0</v>
      </c>
      <c r="AG57" s="206">
        <v>20064460</v>
      </c>
      <c r="AH57" s="207">
        <f t="shared" si="33"/>
        <v>20064460</v>
      </c>
      <c r="AI57" s="208">
        <f t="shared" si="33"/>
        <v>0</v>
      </c>
      <c r="AJ57" s="209">
        <f t="shared" si="33"/>
        <v>20064460</v>
      </c>
      <c r="AK57" s="204">
        <v>27503910</v>
      </c>
      <c r="AL57" s="205">
        <v>0</v>
      </c>
      <c r="AM57" s="206">
        <v>27503910</v>
      </c>
      <c r="AN57" s="210">
        <f t="shared" si="34"/>
        <v>47568370</v>
      </c>
      <c r="AO57" s="211">
        <f t="shared" si="34"/>
        <v>0</v>
      </c>
      <c r="AP57" s="212">
        <f t="shared" si="34"/>
        <v>47568370</v>
      </c>
      <c r="AQ57" s="204">
        <v>0</v>
      </c>
      <c r="AR57" s="205">
        <v>0</v>
      </c>
      <c r="AS57" s="206">
        <v>0</v>
      </c>
      <c r="AT57" s="207">
        <f t="shared" si="39"/>
        <v>47568370</v>
      </c>
      <c r="AU57" s="208">
        <f t="shared" si="39"/>
        <v>0</v>
      </c>
      <c r="AV57" s="209">
        <f t="shared" si="39"/>
        <v>47568370</v>
      </c>
      <c r="AW57" s="204">
        <f t="shared" si="25"/>
        <v>408148739</v>
      </c>
      <c r="AX57" s="213">
        <f t="shared" si="25"/>
        <v>0</v>
      </c>
      <c r="AY57" s="214">
        <f t="shared" si="25"/>
        <v>408148739</v>
      </c>
      <c r="AZ57" s="204">
        <v>408148739</v>
      </c>
      <c r="BA57" s="205">
        <v>0</v>
      </c>
      <c r="BB57" s="206">
        <v>408148739</v>
      </c>
      <c r="BC57" s="215">
        <f t="shared" si="35"/>
        <v>455717109</v>
      </c>
      <c r="BD57" s="216">
        <f t="shared" si="35"/>
        <v>0</v>
      </c>
      <c r="BE57" s="217">
        <f t="shared" si="35"/>
        <v>455717109</v>
      </c>
      <c r="BF57" s="204">
        <v>0</v>
      </c>
      <c r="BG57" s="205">
        <v>0</v>
      </c>
      <c r="BH57" s="206">
        <v>0</v>
      </c>
      <c r="BI57" s="207">
        <f t="shared" si="36"/>
        <v>455717109</v>
      </c>
      <c r="BJ57" s="208">
        <f t="shared" si="36"/>
        <v>0</v>
      </c>
      <c r="BK57" s="209">
        <f t="shared" si="36"/>
        <v>455717109</v>
      </c>
      <c r="BL57" s="204">
        <f t="shared" si="40"/>
        <v>0</v>
      </c>
      <c r="BM57" s="213">
        <f t="shared" si="40"/>
        <v>0</v>
      </c>
      <c r="BN57" s="214">
        <f t="shared" si="40"/>
        <v>0</v>
      </c>
      <c r="BO57" s="204">
        <v>0</v>
      </c>
      <c r="BP57" s="205">
        <v>0</v>
      </c>
      <c r="BQ57" s="206">
        <v>0</v>
      </c>
      <c r="BR57" s="218">
        <f t="shared" si="37"/>
        <v>455717109</v>
      </c>
      <c r="BS57" s="208">
        <f t="shared" si="37"/>
        <v>0</v>
      </c>
      <c r="BT57" s="209">
        <f t="shared" si="37"/>
        <v>455717109</v>
      </c>
      <c r="BU57" s="219">
        <v>-124803200</v>
      </c>
      <c r="BV57" s="205">
        <v>0</v>
      </c>
      <c r="BW57" s="206">
        <v>-124803200</v>
      </c>
      <c r="BX57" s="204">
        <f t="shared" si="41"/>
        <v>330913909</v>
      </c>
      <c r="BY57" s="213">
        <f t="shared" si="41"/>
        <v>0</v>
      </c>
      <c r="BZ57" s="214">
        <f t="shared" si="41"/>
        <v>330913909</v>
      </c>
      <c r="CA57" s="220" t="s">
        <v>1177</v>
      </c>
      <c r="CB57" s="220" t="s">
        <v>96</v>
      </c>
      <c r="CC57" s="154" t="s">
        <v>1280</v>
      </c>
      <c r="CD57" s="154" t="str">
        <f t="shared" si="30"/>
        <v>OK！</v>
      </c>
      <c r="CE57" s="164" t="str">
        <f t="shared" si="38"/>
        <v>J1</v>
      </c>
      <c r="CF57" s="164" t="str">
        <f t="shared" si="31"/>
        <v>KH</v>
      </c>
      <c r="CG57" s="164" t="str">
        <f t="shared" si="32"/>
        <v>JICA調査</v>
      </c>
    </row>
    <row r="58" spans="1:85" ht="20.100000000000001" customHeight="1" x14ac:dyDescent="0.15">
      <c r="A58" s="154" t="str">
        <f t="shared" si="19"/>
        <v>J1</v>
      </c>
      <c r="B58" s="154" t="str">
        <f t="shared" si="19"/>
        <v>KH</v>
      </c>
      <c r="C58" s="154" t="str">
        <f t="shared" si="20"/>
        <v xml:space="preserve"> (独)国際協力機構　調査</v>
      </c>
      <c r="D58" s="154" t="str">
        <f t="shared" si="21"/>
        <v>201501-201602</v>
      </c>
      <c r="E58" s="166" t="s">
        <v>205</v>
      </c>
      <c r="F58" s="199" t="s">
        <v>791</v>
      </c>
      <c r="G58" s="200" t="s">
        <v>513</v>
      </c>
      <c r="H58" s="200" t="str">
        <f t="shared" si="22"/>
        <v>JA14F1010P</v>
      </c>
      <c r="I58" s="201" t="s">
        <v>862</v>
      </c>
      <c r="J58" s="202" t="s">
        <v>800</v>
      </c>
      <c r="K58" s="202" t="s">
        <v>501</v>
      </c>
      <c r="L58" s="203" t="s">
        <v>793</v>
      </c>
      <c r="M58" s="204">
        <v>0</v>
      </c>
      <c r="N58" s="205">
        <v>0</v>
      </c>
      <c r="O58" s="206">
        <v>0</v>
      </c>
      <c r="P58" s="204">
        <v>0</v>
      </c>
      <c r="Q58" s="205">
        <v>0</v>
      </c>
      <c r="R58" s="206">
        <v>0</v>
      </c>
      <c r="S58" s="204">
        <v>0</v>
      </c>
      <c r="T58" s="205">
        <v>0</v>
      </c>
      <c r="U58" s="206">
        <v>0</v>
      </c>
      <c r="V58" s="204">
        <v>0</v>
      </c>
      <c r="W58" s="205">
        <v>0</v>
      </c>
      <c r="X58" s="206">
        <v>0</v>
      </c>
      <c r="Y58" s="204">
        <v>0</v>
      </c>
      <c r="Z58" s="205">
        <v>0</v>
      </c>
      <c r="AA58" s="206">
        <v>0</v>
      </c>
      <c r="AB58" s="204">
        <v>0</v>
      </c>
      <c r="AC58" s="205">
        <v>0</v>
      </c>
      <c r="AD58" s="206">
        <v>0</v>
      </c>
      <c r="AE58" s="204">
        <v>0</v>
      </c>
      <c r="AF58" s="205">
        <v>0</v>
      </c>
      <c r="AG58" s="206">
        <v>0</v>
      </c>
      <c r="AH58" s="207">
        <f t="shared" si="33"/>
        <v>0</v>
      </c>
      <c r="AI58" s="208">
        <f t="shared" si="33"/>
        <v>0</v>
      </c>
      <c r="AJ58" s="209">
        <f t="shared" si="33"/>
        <v>0</v>
      </c>
      <c r="AK58" s="204">
        <v>0</v>
      </c>
      <c r="AL58" s="205">
        <v>0</v>
      </c>
      <c r="AM58" s="206">
        <v>0</v>
      </c>
      <c r="AN58" s="210">
        <f t="shared" si="34"/>
        <v>0</v>
      </c>
      <c r="AO58" s="211">
        <f t="shared" si="34"/>
        <v>0</v>
      </c>
      <c r="AP58" s="212">
        <f t="shared" si="34"/>
        <v>0</v>
      </c>
      <c r="AQ58" s="204">
        <v>0</v>
      </c>
      <c r="AR58" s="205">
        <v>0</v>
      </c>
      <c r="AS58" s="206">
        <v>0</v>
      </c>
      <c r="AT58" s="207">
        <f t="shared" si="39"/>
        <v>0</v>
      </c>
      <c r="AU58" s="208">
        <f t="shared" si="39"/>
        <v>0</v>
      </c>
      <c r="AV58" s="209">
        <f t="shared" si="39"/>
        <v>0</v>
      </c>
      <c r="AW58" s="204">
        <f t="shared" si="25"/>
        <v>7122600</v>
      </c>
      <c r="AX58" s="213">
        <f t="shared" si="25"/>
        <v>0</v>
      </c>
      <c r="AY58" s="214">
        <f t="shared" si="25"/>
        <v>7122600</v>
      </c>
      <c r="AZ58" s="204">
        <v>7122600</v>
      </c>
      <c r="BA58" s="205">
        <v>0</v>
      </c>
      <c r="BB58" s="206">
        <v>7122600</v>
      </c>
      <c r="BC58" s="215">
        <f t="shared" si="35"/>
        <v>7122600</v>
      </c>
      <c r="BD58" s="216">
        <f t="shared" si="35"/>
        <v>0</v>
      </c>
      <c r="BE58" s="217">
        <f t="shared" si="35"/>
        <v>7122600</v>
      </c>
      <c r="BF58" s="204">
        <v>0</v>
      </c>
      <c r="BG58" s="205">
        <v>0</v>
      </c>
      <c r="BH58" s="206">
        <v>0</v>
      </c>
      <c r="BI58" s="207">
        <f t="shared" si="36"/>
        <v>7122600</v>
      </c>
      <c r="BJ58" s="208">
        <f t="shared" si="36"/>
        <v>0</v>
      </c>
      <c r="BK58" s="209">
        <f t="shared" si="36"/>
        <v>7122600</v>
      </c>
      <c r="BL58" s="204">
        <f t="shared" si="40"/>
        <v>0</v>
      </c>
      <c r="BM58" s="213">
        <f t="shared" si="40"/>
        <v>0</v>
      </c>
      <c r="BN58" s="214">
        <f t="shared" si="40"/>
        <v>0</v>
      </c>
      <c r="BO58" s="204">
        <v>0</v>
      </c>
      <c r="BP58" s="205">
        <v>0</v>
      </c>
      <c r="BQ58" s="206">
        <v>0</v>
      </c>
      <c r="BR58" s="218">
        <f t="shared" si="37"/>
        <v>7122600</v>
      </c>
      <c r="BS58" s="208">
        <f t="shared" si="37"/>
        <v>0</v>
      </c>
      <c r="BT58" s="209">
        <f t="shared" si="37"/>
        <v>7122600</v>
      </c>
      <c r="BU58" s="219">
        <v>-13517000</v>
      </c>
      <c r="BV58" s="205">
        <v>0</v>
      </c>
      <c r="BW58" s="206">
        <v>-13517000</v>
      </c>
      <c r="BX58" s="204">
        <f t="shared" si="41"/>
        <v>-6394400</v>
      </c>
      <c r="BY58" s="213">
        <f t="shared" si="41"/>
        <v>0</v>
      </c>
      <c r="BZ58" s="214">
        <f t="shared" si="41"/>
        <v>-6394400</v>
      </c>
      <c r="CA58" s="220" t="s">
        <v>1178</v>
      </c>
      <c r="CB58" s="220" t="s">
        <v>743</v>
      </c>
      <c r="CC58" s="154" t="s">
        <v>1280</v>
      </c>
      <c r="CD58" s="154" t="str">
        <f t="shared" si="30"/>
        <v>OK！</v>
      </c>
      <c r="CE58" s="164" t="str">
        <f t="shared" si="38"/>
        <v>J1</v>
      </c>
      <c r="CF58" s="164" t="str">
        <f t="shared" si="31"/>
        <v>KH</v>
      </c>
      <c r="CG58" s="164" t="str">
        <f t="shared" si="32"/>
        <v>JICA調査</v>
      </c>
    </row>
    <row r="59" spans="1:85" ht="20.100000000000001" customHeight="1" x14ac:dyDescent="0.15">
      <c r="A59" s="154" t="str">
        <f t="shared" si="19"/>
        <v>J1</v>
      </c>
      <c r="B59" s="154" t="str">
        <f t="shared" si="19"/>
        <v>KH</v>
      </c>
      <c r="C59" s="154" t="str">
        <f t="shared" si="20"/>
        <v xml:space="preserve"> (独)国際協力機構　調査</v>
      </c>
      <c r="D59" s="154" t="str">
        <f t="shared" si="21"/>
        <v>201403-201605</v>
      </c>
      <c r="E59" s="166" t="s">
        <v>206</v>
      </c>
      <c r="F59" s="199" t="s">
        <v>791</v>
      </c>
      <c r="G59" s="200" t="s">
        <v>513</v>
      </c>
      <c r="H59" s="200" t="str">
        <f t="shared" si="22"/>
        <v>JA14H1016P</v>
      </c>
      <c r="I59" s="201" t="s">
        <v>863</v>
      </c>
      <c r="J59" s="202" t="s">
        <v>800</v>
      </c>
      <c r="K59" s="202" t="s">
        <v>501</v>
      </c>
      <c r="L59" s="203" t="s">
        <v>793</v>
      </c>
      <c r="M59" s="204">
        <v>0</v>
      </c>
      <c r="N59" s="205">
        <v>0</v>
      </c>
      <c r="O59" s="206">
        <v>0</v>
      </c>
      <c r="P59" s="204">
        <v>0</v>
      </c>
      <c r="Q59" s="205">
        <v>0</v>
      </c>
      <c r="R59" s="206">
        <v>0</v>
      </c>
      <c r="S59" s="204">
        <v>0</v>
      </c>
      <c r="T59" s="205">
        <v>0</v>
      </c>
      <c r="U59" s="206">
        <v>0</v>
      </c>
      <c r="V59" s="204">
        <v>0</v>
      </c>
      <c r="W59" s="205">
        <v>0</v>
      </c>
      <c r="X59" s="206">
        <v>0</v>
      </c>
      <c r="Y59" s="204">
        <v>0</v>
      </c>
      <c r="Z59" s="205">
        <v>0</v>
      </c>
      <c r="AA59" s="206">
        <v>0</v>
      </c>
      <c r="AB59" s="204">
        <v>0</v>
      </c>
      <c r="AC59" s="205">
        <v>0</v>
      </c>
      <c r="AD59" s="206">
        <v>0</v>
      </c>
      <c r="AE59" s="204">
        <v>0</v>
      </c>
      <c r="AF59" s="205">
        <v>0</v>
      </c>
      <c r="AG59" s="206">
        <v>0</v>
      </c>
      <c r="AH59" s="207">
        <f t="shared" si="33"/>
        <v>0</v>
      </c>
      <c r="AI59" s="208">
        <f t="shared" si="33"/>
        <v>0</v>
      </c>
      <c r="AJ59" s="209">
        <f t="shared" si="33"/>
        <v>0</v>
      </c>
      <c r="AK59" s="204">
        <v>1299240</v>
      </c>
      <c r="AL59" s="205">
        <v>0</v>
      </c>
      <c r="AM59" s="206">
        <v>1299240</v>
      </c>
      <c r="AN59" s="210">
        <f t="shared" si="34"/>
        <v>1299240</v>
      </c>
      <c r="AO59" s="211">
        <f t="shared" si="34"/>
        <v>0</v>
      </c>
      <c r="AP59" s="212">
        <f t="shared" si="34"/>
        <v>1299240</v>
      </c>
      <c r="AQ59" s="204">
        <v>0</v>
      </c>
      <c r="AR59" s="205">
        <v>0</v>
      </c>
      <c r="AS59" s="206">
        <v>0</v>
      </c>
      <c r="AT59" s="207">
        <f t="shared" si="39"/>
        <v>1299240</v>
      </c>
      <c r="AU59" s="208">
        <f t="shared" si="39"/>
        <v>0</v>
      </c>
      <c r="AV59" s="209">
        <f t="shared" si="39"/>
        <v>1299240</v>
      </c>
      <c r="AW59" s="204">
        <f t="shared" si="25"/>
        <v>9475920</v>
      </c>
      <c r="AX59" s="213">
        <f t="shared" si="25"/>
        <v>0</v>
      </c>
      <c r="AY59" s="214">
        <f t="shared" si="25"/>
        <v>9475920</v>
      </c>
      <c r="AZ59" s="204">
        <v>9475920</v>
      </c>
      <c r="BA59" s="205">
        <v>0</v>
      </c>
      <c r="BB59" s="206">
        <v>9475920</v>
      </c>
      <c r="BC59" s="215">
        <f t="shared" si="35"/>
        <v>10775160</v>
      </c>
      <c r="BD59" s="216">
        <f t="shared" si="35"/>
        <v>0</v>
      </c>
      <c r="BE59" s="217">
        <f t="shared" si="35"/>
        <v>10775160</v>
      </c>
      <c r="BF59" s="204">
        <v>0</v>
      </c>
      <c r="BG59" s="205">
        <v>0</v>
      </c>
      <c r="BH59" s="206">
        <v>0</v>
      </c>
      <c r="BI59" s="207">
        <f t="shared" si="36"/>
        <v>10775160</v>
      </c>
      <c r="BJ59" s="208">
        <f t="shared" si="36"/>
        <v>0</v>
      </c>
      <c r="BK59" s="209">
        <f t="shared" si="36"/>
        <v>10775160</v>
      </c>
      <c r="BL59" s="204">
        <f t="shared" si="40"/>
        <v>0</v>
      </c>
      <c r="BM59" s="213">
        <f t="shared" si="40"/>
        <v>0</v>
      </c>
      <c r="BN59" s="214">
        <f t="shared" si="40"/>
        <v>0</v>
      </c>
      <c r="BO59" s="204">
        <v>0</v>
      </c>
      <c r="BP59" s="205">
        <v>0</v>
      </c>
      <c r="BQ59" s="206">
        <v>0</v>
      </c>
      <c r="BR59" s="218">
        <f t="shared" si="37"/>
        <v>10775160</v>
      </c>
      <c r="BS59" s="208">
        <f t="shared" si="37"/>
        <v>0</v>
      </c>
      <c r="BT59" s="209">
        <f t="shared" si="37"/>
        <v>10775160</v>
      </c>
      <c r="BU59" s="219">
        <v>0</v>
      </c>
      <c r="BV59" s="205">
        <v>0</v>
      </c>
      <c r="BW59" s="206">
        <v>0</v>
      </c>
      <c r="BX59" s="204">
        <f t="shared" si="41"/>
        <v>10775160</v>
      </c>
      <c r="BY59" s="213">
        <f t="shared" si="41"/>
        <v>0</v>
      </c>
      <c r="BZ59" s="214">
        <f t="shared" si="41"/>
        <v>10775160</v>
      </c>
      <c r="CA59" s="220" t="s">
        <v>1179</v>
      </c>
      <c r="CB59" s="220" t="s">
        <v>531</v>
      </c>
      <c r="CC59" s="154" t="s">
        <v>1280</v>
      </c>
      <c r="CD59" s="154" t="str">
        <f t="shared" si="30"/>
        <v>OK！</v>
      </c>
      <c r="CE59" s="164" t="str">
        <f t="shared" si="38"/>
        <v>J1</v>
      </c>
      <c r="CF59" s="164" t="str">
        <f t="shared" si="31"/>
        <v>KH</v>
      </c>
      <c r="CG59" s="164" t="str">
        <f t="shared" si="32"/>
        <v>JICA調査</v>
      </c>
    </row>
    <row r="60" spans="1:85" ht="20.100000000000001" customHeight="1" x14ac:dyDescent="0.15">
      <c r="A60" s="154" t="str">
        <f t="shared" si="19"/>
        <v>J1</v>
      </c>
      <c r="B60" s="154" t="str">
        <f t="shared" si="19"/>
        <v>KH</v>
      </c>
      <c r="C60" s="154" t="str">
        <f t="shared" si="20"/>
        <v xml:space="preserve"> (独)国際協力機構　調査</v>
      </c>
      <c r="D60" s="154" t="str">
        <f t="shared" si="21"/>
        <v>201505-201602</v>
      </c>
      <c r="E60" s="166" t="s">
        <v>207</v>
      </c>
      <c r="F60" s="199" t="s">
        <v>791</v>
      </c>
      <c r="G60" s="200" t="s">
        <v>513</v>
      </c>
      <c r="H60" s="200" t="str">
        <f t="shared" si="22"/>
        <v>JA15F1003P</v>
      </c>
      <c r="I60" s="201" t="s">
        <v>864</v>
      </c>
      <c r="J60" s="202" t="s">
        <v>800</v>
      </c>
      <c r="K60" s="202" t="s">
        <v>501</v>
      </c>
      <c r="L60" s="203" t="s">
        <v>793</v>
      </c>
      <c r="M60" s="204">
        <v>0</v>
      </c>
      <c r="N60" s="205">
        <v>0</v>
      </c>
      <c r="O60" s="206">
        <v>0</v>
      </c>
      <c r="P60" s="204">
        <v>0</v>
      </c>
      <c r="Q60" s="205">
        <v>0</v>
      </c>
      <c r="R60" s="206">
        <v>0</v>
      </c>
      <c r="S60" s="204">
        <v>0</v>
      </c>
      <c r="T60" s="205">
        <v>0</v>
      </c>
      <c r="U60" s="206">
        <v>0</v>
      </c>
      <c r="V60" s="204">
        <v>0</v>
      </c>
      <c r="W60" s="205">
        <v>0</v>
      </c>
      <c r="X60" s="206">
        <v>0</v>
      </c>
      <c r="Y60" s="204">
        <v>0</v>
      </c>
      <c r="Z60" s="205">
        <v>0</v>
      </c>
      <c r="AA60" s="206">
        <v>0</v>
      </c>
      <c r="AB60" s="204">
        <v>0</v>
      </c>
      <c r="AC60" s="205">
        <v>0</v>
      </c>
      <c r="AD60" s="206">
        <v>0</v>
      </c>
      <c r="AE60" s="204">
        <v>0</v>
      </c>
      <c r="AF60" s="205">
        <v>0</v>
      </c>
      <c r="AG60" s="206">
        <v>0</v>
      </c>
      <c r="AH60" s="207">
        <f t="shared" si="33"/>
        <v>0</v>
      </c>
      <c r="AI60" s="208">
        <f t="shared" si="33"/>
        <v>0</v>
      </c>
      <c r="AJ60" s="209">
        <f t="shared" si="33"/>
        <v>0</v>
      </c>
      <c r="AK60" s="204">
        <v>0</v>
      </c>
      <c r="AL60" s="205">
        <v>0</v>
      </c>
      <c r="AM60" s="206">
        <v>0</v>
      </c>
      <c r="AN60" s="210">
        <f t="shared" si="34"/>
        <v>0</v>
      </c>
      <c r="AO60" s="211">
        <f t="shared" si="34"/>
        <v>0</v>
      </c>
      <c r="AP60" s="212">
        <f t="shared" si="34"/>
        <v>0</v>
      </c>
      <c r="AQ60" s="204">
        <v>0</v>
      </c>
      <c r="AR60" s="205">
        <v>0</v>
      </c>
      <c r="AS60" s="206">
        <v>0</v>
      </c>
      <c r="AT60" s="207">
        <f t="shared" si="39"/>
        <v>0</v>
      </c>
      <c r="AU60" s="208">
        <f t="shared" si="39"/>
        <v>0</v>
      </c>
      <c r="AV60" s="209">
        <f t="shared" si="39"/>
        <v>0</v>
      </c>
      <c r="AW60" s="204">
        <f t="shared" si="25"/>
        <v>9418572</v>
      </c>
      <c r="AX60" s="213">
        <f t="shared" si="25"/>
        <v>0</v>
      </c>
      <c r="AY60" s="214">
        <f t="shared" si="25"/>
        <v>9418572</v>
      </c>
      <c r="AZ60" s="204">
        <v>9418572</v>
      </c>
      <c r="BA60" s="205">
        <v>0</v>
      </c>
      <c r="BB60" s="206">
        <v>9418572</v>
      </c>
      <c r="BC60" s="215">
        <f t="shared" si="35"/>
        <v>9418572</v>
      </c>
      <c r="BD60" s="216">
        <f t="shared" si="35"/>
        <v>0</v>
      </c>
      <c r="BE60" s="217">
        <f t="shared" si="35"/>
        <v>9418572</v>
      </c>
      <c r="BF60" s="204">
        <v>0</v>
      </c>
      <c r="BG60" s="205">
        <v>0</v>
      </c>
      <c r="BH60" s="206">
        <v>0</v>
      </c>
      <c r="BI60" s="207">
        <f t="shared" si="36"/>
        <v>9418572</v>
      </c>
      <c r="BJ60" s="208">
        <f t="shared" si="36"/>
        <v>0</v>
      </c>
      <c r="BK60" s="209">
        <f t="shared" si="36"/>
        <v>9418572</v>
      </c>
      <c r="BL60" s="204">
        <f t="shared" si="40"/>
        <v>0</v>
      </c>
      <c r="BM60" s="213">
        <f t="shared" si="40"/>
        <v>0</v>
      </c>
      <c r="BN60" s="214">
        <f t="shared" si="40"/>
        <v>0</v>
      </c>
      <c r="BO60" s="204">
        <v>0</v>
      </c>
      <c r="BP60" s="205">
        <v>0</v>
      </c>
      <c r="BQ60" s="206">
        <v>0</v>
      </c>
      <c r="BR60" s="218">
        <f t="shared" si="37"/>
        <v>9418572</v>
      </c>
      <c r="BS60" s="208">
        <f t="shared" si="37"/>
        <v>0</v>
      </c>
      <c r="BT60" s="209">
        <f t="shared" si="37"/>
        <v>9418572</v>
      </c>
      <c r="BU60" s="219">
        <v>-58282900</v>
      </c>
      <c r="BV60" s="205">
        <v>0</v>
      </c>
      <c r="BW60" s="206">
        <v>-58282900</v>
      </c>
      <c r="BX60" s="204">
        <f t="shared" si="41"/>
        <v>-48864328</v>
      </c>
      <c r="BY60" s="213">
        <f t="shared" si="41"/>
        <v>0</v>
      </c>
      <c r="BZ60" s="214">
        <f t="shared" si="41"/>
        <v>-48864328</v>
      </c>
      <c r="CA60" s="220" t="s">
        <v>1180</v>
      </c>
      <c r="CB60" s="220" t="s">
        <v>672</v>
      </c>
      <c r="CC60" s="154" t="s">
        <v>1280</v>
      </c>
      <c r="CD60" s="154" t="str">
        <f t="shared" si="30"/>
        <v>OK！</v>
      </c>
      <c r="CE60" s="164" t="str">
        <f t="shared" si="38"/>
        <v>J1</v>
      </c>
      <c r="CF60" s="164" t="str">
        <f t="shared" si="31"/>
        <v>KH</v>
      </c>
      <c r="CG60" s="164" t="str">
        <f t="shared" si="32"/>
        <v>JICA調査</v>
      </c>
    </row>
    <row r="61" spans="1:85" ht="20.100000000000001" customHeight="1" x14ac:dyDescent="0.15">
      <c r="A61" s="154" t="str">
        <f t="shared" si="19"/>
        <v>J1</v>
      </c>
      <c r="B61" s="154" t="str">
        <f t="shared" si="19"/>
        <v>KH</v>
      </c>
      <c r="C61" s="154" t="str">
        <f t="shared" si="20"/>
        <v xml:space="preserve"> (独)国際協力機構　調査</v>
      </c>
      <c r="D61" s="154" t="str">
        <f t="shared" si="21"/>
        <v>201408-201604</v>
      </c>
      <c r="E61" s="166" t="s">
        <v>208</v>
      </c>
      <c r="F61" s="199" t="s">
        <v>791</v>
      </c>
      <c r="G61" s="200" t="s">
        <v>513</v>
      </c>
      <c r="H61" s="200" t="str">
        <f t="shared" si="22"/>
        <v>JA15H1002P</v>
      </c>
      <c r="I61" s="201" t="s">
        <v>865</v>
      </c>
      <c r="J61" s="202" t="s">
        <v>800</v>
      </c>
      <c r="K61" s="202" t="s">
        <v>501</v>
      </c>
      <c r="L61" s="203" t="s">
        <v>793</v>
      </c>
      <c r="M61" s="204">
        <v>0</v>
      </c>
      <c r="N61" s="205">
        <v>0</v>
      </c>
      <c r="O61" s="206">
        <v>0</v>
      </c>
      <c r="P61" s="204">
        <v>0</v>
      </c>
      <c r="Q61" s="205">
        <v>0</v>
      </c>
      <c r="R61" s="206">
        <v>0</v>
      </c>
      <c r="S61" s="204">
        <v>0</v>
      </c>
      <c r="T61" s="205">
        <v>0</v>
      </c>
      <c r="U61" s="206">
        <v>0</v>
      </c>
      <c r="V61" s="204">
        <v>0</v>
      </c>
      <c r="W61" s="205">
        <v>0</v>
      </c>
      <c r="X61" s="206">
        <v>0</v>
      </c>
      <c r="Y61" s="204">
        <v>0</v>
      </c>
      <c r="Z61" s="205">
        <v>0</v>
      </c>
      <c r="AA61" s="206">
        <v>0</v>
      </c>
      <c r="AB61" s="204">
        <v>0</v>
      </c>
      <c r="AC61" s="205">
        <v>0</v>
      </c>
      <c r="AD61" s="206">
        <v>0</v>
      </c>
      <c r="AE61" s="204">
        <v>0</v>
      </c>
      <c r="AF61" s="205">
        <v>0</v>
      </c>
      <c r="AG61" s="206">
        <v>0</v>
      </c>
      <c r="AH61" s="207">
        <f t="shared" si="33"/>
        <v>0</v>
      </c>
      <c r="AI61" s="208">
        <f t="shared" si="33"/>
        <v>0</v>
      </c>
      <c r="AJ61" s="209">
        <f t="shared" si="33"/>
        <v>0</v>
      </c>
      <c r="AK61" s="204">
        <v>4326408</v>
      </c>
      <c r="AL61" s="205">
        <v>0</v>
      </c>
      <c r="AM61" s="206">
        <v>4326408</v>
      </c>
      <c r="AN61" s="210">
        <f t="shared" si="34"/>
        <v>4326408</v>
      </c>
      <c r="AO61" s="211">
        <f t="shared" si="34"/>
        <v>0</v>
      </c>
      <c r="AP61" s="212">
        <f t="shared" si="34"/>
        <v>4326408</v>
      </c>
      <c r="AQ61" s="204">
        <v>0</v>
      </c>
      <c r="AR61" s="205">
        <v>0</v>
      </c>
      <c r="AS61" s="206">
        <v>0</v>
      </c>
      <c r="AT61" s="207">
        <f t="shared" si="39"/>
        <v>4326408</v>
      </c>
      <c r="AU61" s="208">
        <f t="shared" si="39"/>
        <v>0</v>
      </c>
      <c r="AV61" s="209">
        <f t="shared" si="39"/>
        <v>4326408</v>
      </c>
      <c r="AW61" s="204">
        <f t="shared" si="25"/>
        <v>10337760</v>
      </c>
      <c r="AX61" s="213">
        <f t="shared" si="25"/>
        <v>0</v>
      </c>
      <c r="AY61" s="214">
        <f t="shared" si="25"/>
        <v>10337760</v>
      </c>
      <c r="AZ61" s="204">
        <v>10337760</v>
      </c>
      <c r="BA61" s="205">
        <v>0</v>
      </c>
      <c r="BB61" s="206">
        <v>10337760</v>
      </c>
      <c r="BC61" s="215">
        <f t="shared" si="35"/>
        <v>14664168</v>
      </c>
      <c r="BD61" s="216">
        <f t="shared" si="35"/>
        <v>0</v>
      </c>
      <c r="BE61" s="217">
        <f t="shared" si="35"/>
        <v>14664168</v>
      </c>
      <c r="BF61" s="204">
        <v>0</v>
      </c>
      <c r="BG61" s="205">
        <v>0</v>
      </c>
      <c r="BH61" s="206">
        <v>0</v>
      </c>
      <c r="BI61" s="207">
        <f t="shared" si="36"/>
        <v>14664168</v>
      </c>
      <c r="BJ61" s="208">
        <f t="shared" si="36"/>
        <v>0</v>
      </c>
      <c r="BK61" s="209">
        <f t="shared" si="36"/>
        <v>14664168</v>
      </c>
      <c r="BL61" s="204">
        <f t="shared" si="40"/>
        <v>0</v>
      </c>
      <c r="BM61" s="213">
        <f t="shared" si="40"/>
        <v>0</v>
      </c>
      <c r="BN61" s="214">
        <f t="shared" si="40"/>
        <v>0</v>
      </c>
      <c r="BO61" s="204">
        <v>0</v>
      </c>
      <c r="BP61" s="205">
        <v>0</v>
      </c>
      <c r="BQ61" s="206">
        <v>0</v>
      </c>
      <c r="BR61" s="218">
        <f t="shared" si="37"/>
        <v>14664168</v>
      </c>
      <c r="BS61" s="208">
        <f t="shared" si="37"/>
        <v>0</v>
      </c>
      <c r="BT61" s="209">
        <f t="shared" si="37"/>
        <v>14664168</v>
      </c>
      <c r="BU61" s="219">
        <v>0</v>
      </c>
      <c r="BV61" s="205">
        <v>0</v>
      </c>
      <c r="BW61" s="206">
        <v>0</v>
      </c>
      <c r="BX61" s="204">
        <f t="shared" si="41"/>
        <v>14664168</v>
      </c>
      <c r="BY61" s="213">
        <f t="shared" si="41"/>
        <v>0</v>
      </c>
      <c r="BZ61" s="214">
        <f t="shared" si="41"/>
        <v>14664168</v>
      </c>
      <c r="CA61" s="220" t="s">
        <v>1181</v>
      </c>
      <c r="CB61" s="220" t="s">
        <v>743</v>
      </c>
      <c r="CC61" s="154" t="s">
        <v>1280</v>
      </c>
      <c r="CD61" s="154" t="str">
        <f t="shared" si="30"/>
        <v>OK！</v>
      </c>
      <c r="CE61" s="164" t="str">
        <f t="shared" si="38"/>
        <v>J1</v>
      </c>
      <c r="CF61" s="164" t="str">
        <f t="shared" si="31"/>
        <v>KH</v>
      </c>
      <c r="CG61" s="164" t="str">
        <f t="shared" si="32"/>
        <v>JICA調査</v>
      </c>
    </row>
    <row r="62" spans="1:85" ht="20.100000000000001" customHeight="1" x14ac:dyDescent="0.15">
      <c r="A62" s="154" t="str">
        <f t="shared" si="19"/>
        <v>J1</v>
      </c>
      <c r="B62" s="154" t="str">
        <f t="shared" si="19"/>
        <v>KH</v>
      </c>
      <c r="C62" s="154" t="str">
        <f t="shared" si="20"/>
        <v xml:space="preserve"> (独)国際協力機構　調査</v>
      </c>
      <c r="D62" s="154" t="str">
        <f t="shared" si="21"/>
        <v>201409-201606</v>
      </c>
      <c r="E62" s="166" t="s">
        <v>209</v>
      </c>
      <c r="F62" s="199" t="s">
        <v>791</v>
      </c>
      <c r="G62" s="200" t="s">
        <v>513</v>
      </c>
      <c r="H62" s="200" t="str">
        <f t="shared" si="22"/>
        <v>JA15H1008P</v>
      </c>
      <c r="I62" s="201" t="s">
        <v>866</v>
      </c>
      <c r="J62" s="202" t="s">
        <v>800</v>
      </c>
      <c r="K62" s="202" t="s">
        <v>501</v>
      </c>
      <c r="L62" s="203" t="s">
        <v>793</v>
      </c>
      <c r="M62" s="204">
        <v>0</v>
      </c>
      <c r="N62" s="205">
        <v>0</v>
      </c>
      <c r="O62" s="206">
        <v>0</v>
      </c>
      <c r="P62" s="204">
        <v>0</v>
      </c>
      <c r="Q62" s="205">
        <v>0</v>
      </c>
      <c r="R62" s="206">
        <v>0</v>
      </c>
      <c r="S62" s="204">
        <v>0</v>
      </c>
      <c r="T62" s="205">
        <v>0</v>
      </c>
      <c r="U62" s="206">
        <v>0</v>
      </c>
      <c r="V62" s="204">
        <v>0</v>
      </c>
      <c r="W62" s="205">
        <v>0</v>
      </c>
      <c r="X62" s="206">
        <v>0</v>
      </c>
      <c r="Y62" s="204">
        <v>0</v>
      </c>
      <c r="Z62" s="205">
        <v>0</v>
      </c>
      <c r="AA62" s="206">
        <v>0</v>
      </c>
      <c r="AB62" s="204">
        <v>0</v>
      </c>
      <c r="AC62" s="205">
        <v>0</v>
      </c>
      <c r="AD62" s="206">
        <v>0</v>
      </c>
      <c r="AE62" s="204">
        <v>0</v>
      </c>
      <c r="AF62" s="205">
        <v>0</v>
      </c>
      <c r="AG62" s="206">
        <v>0</v>
      </c>
      <c r="AH62" s="207">
        <f t="shared" si="33"/>
        <v>0</v>
      </c>
      <c r="AI62" s="208">
        <f t="shared" si="33"/>
        <v>0</v>
      </c>
      <c r="AJ62" s="209">
        <f t="shared" si="33"/>
        <v>0</v>
      </c>
      <c r="AK62" s="204">
        <v>0</v>
      </c>
      <c r="AL62" s="205">
        <v>0</v>
      </c>
      <c r="AM62" s="206">
        <v>0</v>
      </c>
      <c r="AN62" s="210">
        <f t="shared" si="34"/>
        <v>0</v>
      </c>
      <c r="AO62" s="211">
        <f t="shared" si="34"/>
        <v>0</v>
      </c>
      <c r="AP62" s="212">
        <f t="shared" si="34"/>
        <v>0</v>
      </c>
      <c r="AQ62" s="204">
        <v>0</v>
      </c>
      <c r="AR62" s="205">
        <v>0</v>
      </c>
      <c r="AS62" s="206">
        <v>0</v>
      </c>
      <c r="AT62" s="207">
        <f t="shared" si="39"/>
        <v>0</v>
      </c>
      <c r="AU62" s="208">
        <f t="shared" si="39"/>
        <v>0</v>
      </c>
      <c r="AV62" s="209">
        <f t="shared" si="39"/>
        <v>0</v>
      </c>
      <c r="AW62" s="204">
        <f t="shared" si="25"/>
        <v>10913400</v>
      </c>
      <c r="AX62" s="213">
        <f t="shared" si="25"/>
        <v>0</v>
      </c>
      <c r="AY62" s="214">
        <f t="shared" si="25"/>
        <v>10913400</v>
      </c>
      <c r="AZ62" s="204">
        <v>10913400</v>
      </c>
      <c r="BA62" s="205">
        <v>0</v>
      </c>
      <c r="BB62" s="206">
        <v>10913400</v>
      </c>
      <c r="BC62" s="215">
        <f t="shared" si="35"/>
        <v>10913400</v>
      </c>
      <c r="BD62" s="216">
        <f t="shared" si="35"/>
        <v>0</v>
      </c>
      <c r="BE62" s="217">
        <f t="shared" si="35"/>
        <v>10913400</v>
      </c>
      <c r="BF62" s="204">
        <v>0</v>
      </c>
      <c r="BG62" s="205">
        <v>0</v>
      </c>
      <c r="BH62" s="206">
        <v>0</v>
      </c>
      <c r="BI62" s="207">
        <f t="shared" si="36"/>
        <v>10913400</v>
      </c>
      <c r="BJ62" s="208">
        <f t="shared" si="36"/>
        <v>0</v>
      </c>
      <c r="BK62" s="209">
        <f t="shared" si="36"/>
        <v>10913400</v>
      </c>
      <c r="BL62" s="204">
        <f t="shared" si="40"/>
        <v>0</v>
      </c>
      <c r="BM62" s="213">
        <f t="shared" si="40"/>
        <v>0</v>
      </c>
      <c r="BN62" s="214">
        <f t="shared" si="40"/>
        <v>0</v>
      </c>
      <c r="BO62" s="204">
        <v>0</v>
      </c>
      <c r="BP62" s="205">
        <v>0</v>
      </c>
      <c r="BQ62" s="206">
        <v>0</v>
      </c>
      <c r="BR62" s="218">
        <f t="shared" si="37"/>
        <v>10913400</v>
      </c>
      <c r="BS62" s="208">
        <f t="shared" si="37"/>
        <v>0</v>
      </c>
      <c r="BT62" s="209">
        <f t="shared" si="37"/>
        <v>10913400</v>
      </c>
      <c r="BU62" s="219">
        <v>0</v>
      </c>
      <c r="BV62" s="205">
        <v>0</v>
      </c>
      <c r="BW62" s="206">
        <v>0</v>
      </c>
      <c r="BX62" s="204">
        <f t="shared" si="41"/>
        <v>10913400</v>
      </c>
      <c r="BY62" s="213">
        <f t="shared" si="41"/>
        <v>0</v>
      </c>
      <c r="BZ62" s="214">
        <f t="shared" si="41"/>
        <v>10913400</v>
      </c>
      <c r="CA62" s="220" t="s">
        <v>1182</v>
      </c>
      <c r="CB62" s="220" t="s">
        <v>531</v>
      </c>
      <c r="CC62" s="154" t="s">
        <v>1280</v>
      </c>
      <c r="CD62" s="154" t="str">
        <f t="shared" si="30"/>
        <v>OK！</v>
      </c>
      <c r="CE62" s="164" t="str">
        <f t="shared" si="38"/>
        <v>J1</v>
      </c>
      <c r="CF62" s="164" t="str">
        <f t="shared" si="31"/>
        <v>KH</v>
      </c>
      <c r="CG62" s="164" t="str">
        <f t="shared" si="32"/>
        <v>JICA調査</v>
      </c>
    </row>
    <row r="63" spans="1:85" ht="20.100000000000001" customHeight="1" x14ac:dyDescent="0.15">
      <c r="A63" s="154" t="str">
        <f t="shared" si="19"/>
        <v>J1</v>
      </c>
      <c r="B63" s="154" t="str">
        <f t="shared" si="19"/>
        <v>KH</v>
      </c>
      <c r="C63" s="154" t="str">
        <f t="shared" si="20"/>
        <v xml:space="preserve"> (独)国際協力機構　調査</v>
      </c>
      <c r="D63" s="154" t="str">
        <f t="shared" si="21"/>
        <v>201410-201603</v>
      </c>
      <c r="E63" s="166" t="s">
        <v>210</v>
      </c>
      <c r="F63" s="199" t="s">
        <v>791</v>
      </c>
      <c r="G63" s="200" t="s">
        <v>513</v>
      </c>
      <c r="H63" s="200" t="str">
        <f t="shared" si="22"/>
        <v>JA15H1011P</v>
      </c>
      <c r="I63" s="201" t="s">
        <v>867</v>
      </c>
      <c r="J63" s="202" t="s">
        <v>800</v>
      </c>
      <c r="K63" s="202" t="s">
        <v>501</v>
      </c>
      <c r="L63" s="203" t="s">
        <v>793</v>
      </c>
      <c r="M63" s="204">
        <v>0</v>
      </c>
      <c r="N63" s="205">
        <v>0</v>
      </c>
      <c r="O63" s="206">
        <v>0</v>
      </c>
      <c r="P63" s="204">
        <v>0</v>
      </c>
      <c r="Q63" s="205">
        <v>0</v>
      </c>
      <c r="R63" s="206">
        <v>0</v>
      </c>
      <c r="S63" s="204">
        <v>0</v>
      </c>
      <c r="T63" s="205">
        <v>0</v>
      </c>
      <c r="U63" s="206">
        <v>0</v>
      </c>
      <c r="V63" s="204">
        <v>0</v>
      </c>
      <c r="W63" s="205">
        <v>0</v>
      </c>
      <c r="X63" s="206">
        <v>0</v>
      </c>
      <c r="Y63" s="204">
        <v>0</v>
      </c>
      <c r="Z63" s="205">
        <v>0</v>
      </c>
      <c r="AA63" s="206">
        <v>0</v>
      </c>
      <c r="AB63" s="204">
        <v>0</v>
      </c>
      <c r="AC63" s="205">
        <v>0</v>
      </c>
      <c r="AD63" s="206">
        <v>0</v>
      </c>
      <c r="AE63" s="204">
        <v>0</v>
      </c>
      <c r="AF63" s="205">
        <v>0</v>
      </c>
      <c r="AG63" s="206">
        <v>0</v>
      </c>
      <c r="AH63" s="207">
        <f t="shared" si="33"/>
        <v>0</v>
      </c>
      <c r="AI63" s="208">
        <f t="shared" si="33"/>
        <v>0</v>
      </c>
      <c r="AJ63" s="209">
        <f t="shared" si="33"/>
        <v>0</v>
      </c>
      <c r="AK63" s="204">
        <v>0</v>
      </c>
      <c r="AL63" s="205">
        <v>0</v>
      </c>
      <c r="AM63" s="206">
        <v>0</v>
      </c>
      <c r="AN63" s="210">
        <f t="shared" si="34"/>
        <v>0</v>
      </c>
      <c r="AO63" s="211">
        <f t="shared" si="34"/>
        <v>0</v>
      </c>
      <c r="AP63" s="212">
        <f t="shared" si="34"/>
        <v>0</v>
      </c>
      <c r="AQ63" s="204">
        <v>0</v>
      </c>
      <c r="AR63" s="205">
        <v>0</v>
      </c>
      <c r="AS63" s="206">
        <v>0</v>
      </c>
      <c r="AT63" s="207">
        <f t="shared" si="39"/>
        <v>0</v>
      </c>
      <c r="AU63" s="208">
        <f t="shared" si="39"/>
        <v>0</v>
      </c>
      <c r="AV63" s="209">
        <f t="shared" si="39"/>
        <v>0</v>
      </c>
      <c r="AW63" s="204">
        <f t="shared" si="25"/>
        <v>32967000</v>
      </c>
      <c r="AX63" s="213">
        <f t="shared" si="25"/>
        <v>0</v>
      </c>
      <c r="AY63" s="214">
        <f t="shared" si="25"/>
        <v>32967000</v>
      </c>
      <c r="AZ63" s="204">
        <v>32967000</v>
      </c>
      <c r="BA63" s="205">
        <v>0</v>
      </c>
      <c r="BB63" s="206">
        <v>32967000</v>
      </c>
      <c r="BC63" s="215">
        <f t="shared" si="35"/>
        <v>32967000</v>
      </c>
      <c r="BD63" s="216">
        <f t="shared" si="35"/>
        <v>0</v>
      </c>
      <c r="BE63" s="217">
        <f t="shared" si="35"/>
        <v>32967000</v>
      </c>
      <c r="BF63" s="204">
        <v>0</v>
      </c>
      <c r="BG63" s="205">
        <v>0</v>
      </c>
      <c r="BH63" s="206">
        <v>0</v>
      </c>
      <c r="BI63" s="207">
        <f t="shared" si="36"/>
        <v>32967000</v>
      </c>
      <c r="BJ63" s="208">
        <f t="shared" si="36"/>
        <v>0</v>
      </c>
      <c r="BK63" s="209">
        <f t="shared" si="36"/>
        <v>32967000</v>
      </c>
      <c r="BL63" s="204">
        <f t="shared" si="40"/>
        <v>0</v>
      </c>
      <c r="BM63" s="213">
        <f t="shared" si="40"/>
        <v>0</v>
      </c>
      <c r="BN63" s="214">
        <f t="shared" si="40"/>
        <v>0</v>
      </c>
      <c r="BO63" s="204">
        <v>0</v>
      </c>
      <c r="BP63" s="205">
        <v>0</v>
      </c>
      <c r="BQ63" s="206">
        <v>0</v>
      </c>
      <c r="BR63" s="218">
        <f t="shared" si="37"/>
        <v>32967000</v>
      </c>
      <c r="BS63" s="208">
        <f t="shared" si="37"/>
        <v>0</v>
      </c>
      <c r="BT63" s="209">
        <f t="shared" si="37"/>
        <v>32967000</v>
      </c>
      <c r="BU63" s="219">
        <v>-4803000</v>
      </c>
      <c r="BV63" s="205">
        <v>0</v>
      </c>
      <c r="BW63" s="206">
        <v>-4803000</v>
      </c>
      <c r="BX63" s="204">
        <f t="shared" si="41"/>
        <v>28164000</v>
      </c>
      <c r="BY63" s="213">
        <f t="shared" si="41"/>
        <v>0</v>
      </c>
      <c r="BZ63" s="214">
        <f t="shared" si="41"/>
        <v>28164000</v>
      </c>
      <c r="CA63" s="220" t="s">
        <v>1183</v>
      </c>
      <c r="CB63" s="220" t="s">
        <v>1184</v>
      </c>
      <c r="CC63" s="154" t="s">
        <v>1280</v>
      </c>
      <c r="CD63" s="154" t="str">
        <f t="shared" si="30"/>
        <v>OK！</v>
      </c>
      <c r="CE63" s="164" t="str">
        <f t="shared" si="38"/>
        <v>J1</v>
      </c>
      <c r="CF63" s="164" t="str">
        <f t="shared" si="31"/>
        <v>KH</v>
      </c>
      <c r="CG63" s="164" t="str">
        <f t="shared" si="32"/>
        <v>JICA調査</v>
      </c>
    </row>
    <row r="64" spans="1:85" ht="20.100000000000001" customHeight="1" x14ac:dyDescent="0.15">
      <c r="A64" s="154" t="str">
        <f t="shared" si="19"/>
        <v>J1</v>
      </c>
      <c r="B64" s="154" t="str">
        <f t="shared" si="19"/>
        <v>KH</v>
      </c>
      <c r="C64" s="154" t="str">
        <f t="shared" si="20"/>
        <v xml:space="preserve"> (独)国際協力機構　調査</v>
      </c>
      <c r="D64" s="154" t="str">
        <f t="shared" si="21"/>
        <v>201507-201605</v>
      </c>
      <c r="E64" s="166" t="s">
        <v>211</v>
      </c>
      <c r="F64" s="199" t="s">
        <v>791</v>
      </c>
      <c r="G64" s="200" t="s">
        <v>513</v>
      </c>
      <c r="H64" s="200" t="str">
        <f t="shared" si="22"/>
        <v>JA15H1034P</v>
      </c>
      <c r="I64" s="201" t="s">
        <v>868</v>
      </c>
      <c r="J64" s="202" t="s">
        <v>800</v>
      </c>
      <c r="K64" s="202" t="s">
        <v>501</v>
      </c>
      <c r="L64" s="203" t="s">
        <v>793</v>
      </c>
      <c r="M64" s="204">
        <v>0</v>
      </c>
      <c r="N64" s="205">
        <v>0</v>
      </c>
      <c r="O64" s="206">
        <v>0</v>
      </c>
      <c r="P64" s="204">
        <v>0</v>
      </c>
      <c r="Q64" s="205">
        <v>0</v>
      </c>
      <c r="R64" s="206">
        <v>0</v>
      </c>
      <c r="S64" s="204">
        <v>0</v>
      </c>
      <c r="T64" s="205">
        <v>0</v>
      </c>
      <c r="U64" s="206">
        <v>0</v>
      </c>
      <c r="V64" s="204">
        <v>0</v>
      </c>
      <c r="W64" s="205">
        <v>0</v>
      </c>
      <c r="X64" s="206">
        <v>0</v>
      </c>
      <c r="Y64" s="204">
        <v>0</v>
      </c>
      <c r="Z64" s="205">
        <v>0</v>
      </c>
      <c r="AA64" s="206">
        <v>0</v>
      </c>
      <c r="AB64" s="204">
        <v>0</v>
      </c>
      <c r="AC64" s="205">
        <v>0</v>
      </c>
      <c r="AD64" s="206">
        <v>0</v>
      </c>
      <c r="AE64" s="204">
        <v>0</v>
      </c>
      <c r="AF64" s="205">
        <v>0</v>
      </c>
      <c r="AG64" s="206">
        <v>0</v>
      </c>
      <c r="AH64" s="207">
        <f t="shared" si="33"/>
        <v>0</v>
      </c>
      <c r="AI64" s="208">
        <f t="shared" si="33"/>
        <v>0</v>
      </c>
      <c r="AJ64" s="209">
        <f t="shared" si="33"/>
        <v>0</v>
      </c>
      <c r="AK64" s="204">
        <v>0</v>
      </c>
      <c r="AL64" s="205">
        <v>0</v>
      </c>
      <c r="AM64" s="206">
        <v>0</v>
      </c>
      <c r="AN64" s="210">
        <f t="shared" si="34"/>
        <v>0</v>
      </c>
      <c r="AO64" s="211">
        <f t="shared" si="34"/>
        <v>0</v>
      </c>
      <c r="AP64" s="212">
        <f t="shared" si="34"/>
        <v>0</v>
      </c>
      <c r="AQ64" s="204">
        <v>0</v>
      </c>
      <c r="AR64" s="205">
        <v>0</v>
      </c>
      <c r="AS64" s="206">
        <v>0</v>
      </c>
      <c r="AT64" s="207">
        <f t="shared" si="39"/>
        <v>0</v>
      </c>
      <c r="AU64" s="208">
        <f t="shared" si="39"/>
        <v>0</v>
      </c>
      <c r="AV64" s="209">
        <f t="shared" si="39"/>
        <v>0</v>
      </c>
      <c r="AW64" s="204">
        <f t="shared" si="25"/>
        <v>98430120</v>
      </c>
      <c r="AX64" s="213">
        <f t="shared" si="25"/>
        <v>0</v>
      </c>
      <c r="AY64" s="214">
        <f t="shared" si="25"/>
        <v>98430120</v>
      </c>
      <c r="AZ64" s="204">
        <v>98430120</v>
      </c>
      <c r="BA64" s="205">
        <v>0</v>
      </c>
      <c r="BB64" s="206">
        <v>98430120</v>
      </c>
      <c r="BC64" s="215">
        <f t="shared" si="35"/>
        <v>98430120</v>
      </c>
      <c r="BD64" s="216">
        <f t="shared" si="35"/>
        <v>0</v>
      </c>
      <c r="BE64" s="217">
        <f t="shared" si="35"/>
        <v>98430120</v>
      </c>
      <c r="BF64" s="204">
        <v>0</v>
      </c>
      <c r="BG64" s="205">
        <v>0</v>
      </c>
      <c r="BH64" s="206">
        <v>0</v>
      </c>
      <c r="BI64" s="207">
        <f t="shared" si="36"/>
        <v>98430120</v>
      </c>
      <c r="BJ64" s="208">
        <f t="shared" si="36"/>
        <v>0</v>
      </c>
      <c r="BK64" s="209">
        <f t="shared" si="36"/>
        <v>98430120</v>
      </c>
      <c r="BL64" s="204">
        <f t="shared" si="40"/>
        <v>0</v>
      </c>
      <c r="BM64" s="213">
        <f t="shared" si="40"/>
        <v>0</v>
      </c>
      <c r="BN64" s="214">
        <f t="shared" si="40"/>
        <v>0</v>
      </c>
      <c r="BO64" s="204">
        <v>0</v>
      </c>
      <c r="BP64" s="205">
        <v>0</v>
      </c>
      <c r="BQ64" s="206">
        <v>0</v>
      </c>
      <c r="BR64" s="218">
        <f t="shared" si="37"/>
        <v>98430120</v>
      </c>
      <c r="BS64" s="208">
        <f t="shared" si="37"/>
        <v>0</v>
      </c>
      <c r="BT64" s="209">
        <f t="shared" si="37"/>
        <v>98430120</v>
      </c>
      <c r="BU64" s="219">
        <v>-44678000</v>
      </c>
      <c r="BV64" s="205">
        <v>0</v>
      </c>
      <c r="BW64" s="206">
        <v>-44678000</v>
      </c>
      <c r="BX64" s="204">
        <f t="shared" si="41"/>
        <v>53752120</v>
      </c>
      <c r="BY64" s="213">
        <f t="shared" si="41"/>
        <v>0</v>
      </c>
      <c r="BZ64" s="214">
        <f t="shared" si="41"/>
        <v>53752120</v>
      </c>
      <c r="CA64" s="220" t="s">
        <v>1185</v>
      </c>
      <c r="CB64" s="220" t="s">
        <v>676</v>
      </c>
      <c r="CC64" s="154" t="s">
        <v>1280</v>
      </c>
      <c r="CD64" s="154" t="str">
        <f t="shared" si="30"/>
        <v>OK！</v>
      </c>
      <c r="CE64" s="164" t="str">
        <f t="shared" si="38"/>
        <v>J1</v>
      </c>
      <c r="CF64" s="164" t="str">
        <f t="shared" si="31"/>
        <v>KH</v>
      </c>
      <c r="CG64" s="164" t="str">
        <f t="shared" si="32"/>
        <v>JICA調査</v>
      </c>
    </row>
    <row r="65" spans="1:85" ht="20.100000000000001" customHeight="1" x14ac:dyDescent="0.15">
      <c r="A65" s="154" t="str">
        <f t="shared" si="19"/>
        <v>J1</v>
      </c>
      <c r="B65" s="154" t="str">
        <f t="shared" si="19"/>
        <v>KH</v>
      </c>
      <c r="C65" s="154" t="str">
        <f t="shared" si="20"/>
        <v xml:space="preserve"> (独)国際協力機構　調査</v>
      </c>
      <c r="D65" s="154" t="str">
        <f t="shared" si="21"/>
        <v>201506-201603</v>
      </c>
      <c r="E65" s="166" t="s">
        <v>212</v>
      </c>
      <c r="F65" s="199" t="s">
        <v>791</v>
      </c>
      <c r="G65" s="200" t="s">
        <v>513</v>
      </c>
      <c r="H65" s="200" t="str">
        <f t="shared" si="22"/>
        <v>JA15H1036P</v>
      </c>
      <c r="I65" s="201" t="s">
        <v>869</v>
      </c>
      <c r="J65" s="202" t="s">
        <v>800</v>
      </c>
      <c r="K65" s="202" t="s">
        <v>501</v>
      </c>
      <c r="L65" s="203" t="s">
        <v>793</v>
      </c>
      <c r="M65" s="204">
        <v>0</v>
      </c>
      <c r="N65" s="205">
        <v>0</v>
      </c>
      <c r="O65" s="206">
        <v>0</v>
      </c>
      <c r="P65" s="204">
        <v>0</v>
      </c>
      <c r="Q65" s="205">
        <v>0</v>
      </c>
      <c r="R65" s="206">
        <v>0</v>
      </c>
      <c r="S65" s="204">
        <v>0</v>
      </c>
      <c r="T65" s="205">
        <v>0</v>
      </c>
      <c r="U65" s="206">
        <v>0</v>
      </c>
      <c r="V65" s="204">
        <v>0</v>
      </c>
      <c r="W65" s="205">
        <v>0</v>
      </c>
      <c r="X65" s="206">
        <v>0</v>
      </c>
      <c r="Y65" s="204">
        <v>0</v>
      </c>
      <c r="Z65" s="205">
        <v>0</v>
      </c>
      <c r="AA65" s="206">
        <v>0</v>
      </c>
      <c r="AB65" s="204">
        <v>0</v>
      </c>
      <c r="AC65" s="205">
        <v>0</v>
      </c>
      <c r="AD65" s="206">
        <v>0</v>
      </c>
      <c r="AE65" s="204">
        <v>0</v>
      </c>
      <c r="AF65" s="205">
        <v>0</v>
      </c>
      <c r="AG65" s="206">
        <v>0</v>
      </c>
      <c r="AH65" s="207">
        <f t="shared" si="33"/>
        <v>0</v>
      </c>
      <c r="AI65" s="208">
        <f t="shared" si="33"/>
        <v>0</v>
      </c>
      <c r="AJ65" s="209">
        <f t="shared" si="33"/>
        <v>0</v>
      </c>
      <c r="AK65" s="204">
        <v>0</v>
      </c>
      <c r="AL65" s="205">
        <v>0</v>
      </c>
      <c r="AM65" s="206">
        <v>0</v>
      </c>
      <c r="AN65" s="210">
        <f t="shared" si="34"/>
        <v>0</v>
      </c>
      <c r="AO65" s="211">
        <f t="shared" si="34"/>
        <v>0</v>
      </c>
      <c r="AP65" s="212">
        <f t="shared" si="34"/>
        <v>0</v>
      </c>
      <c r="AQ65" s="204">
        <v>0</v>
      </c>
      <c r="AR65" s="205">
        <v>0</v>
      </c>
      <c r="AS65" s="206">
        <v>0</v>
      </c>
      <c r="AT65" s="207">
        <f t="shared" si="39"/>
        <v>0</v>
      </c>
      <c r="AU65" s="208">
        <f t="shared" si="39"/>
        <v>0</v>
      </c>
      <c r="AV65" s="209">
        <f t="shared" si="39"/>
        <v>0</v>
      </c>
      <c r="AW65" s="204">
        <f t="shared" si="25"/>
        <v>13044240</v>
      </c>
      <c r="AX65" s="213">
        <f t="shared" si="25"/>
        <v>0</v>
      </c>
      <c r="AY65" s="214">
        <f t="shared" si="25"/>
        <v>13044240</v>
      </c>
      <c r="AZ65" s="204">
        <v>13044240</v>
      </c>
      <c r="BA65" s="205">
        <v>0</v>
      </c>
      <c r="BB65" s="206">
        <v>13044240</v>
      </c>
      <c r="BC65" s="215">
        <f t="shared" si="35"/>
        <v>13044240</v>
      </c>
      <c r="BD65" s="216">
        <f t="shared" si="35"/>
        <v>0</v>
      </c>
      <c r="BE65" s="217">
        <f t="shared" si="35"/>
        <v>13044240</v>
      </c>
      <c r="BF65" s="204">
        <v>0</v>
      </c>
      <c r="BG65" s="205">
        <v>0</v>
      </c>
      <c r="BH65" s="206">
        <v>0</v>
      </c>
      <c r="BI65" s="207">
        <f t="shared" si="36"/>
        <v>13044240</v>
      </c>
      <c r="BJ65" s="208">
        <f t="shared" si="36"/>
        <v>0</v>
      </c>
      <c r="BK65" s="209">
        <f t="shared" si="36"/>
        <v>13044240</v>
      </c>
      <c r="BL65" s="204">
        <f t="shared" si="40"/>
        <v>0</v>
      </c>
      <c r="BM65" s="213">
        <f t="shared" si="40"/>
        <v>0</v>
      </c>
      <c r="BN65" s="214">
        <f t="shared" si="40"/>
        <v>0</v>
      </c>
      <c r="BO65" s="204">
        <v>0</v>
      </c>
      <c r="BP65" s="205">
        <v>0</v>
      </c>
      <c r="BQ65" s="206">
        <v>0</v>
      </c>
      <c r="BR65" s="218">
        <f t="shared" si="37"/>
        <v>13044240</v>
      </c>
      <c r="BS65" s="208">
        <f t="shared" si="37"/>
        <v>0</v>
      </c>
      <c r="BT65" s="209">
        <f t="shared" si="37"/>
        <v>13044240</v>
      </c>
      <c r="BU65" s="219">
        <v>-9029000</v>
      </c>
      <c r="BV65" s="205">
        <v>0</v>
      </c>
      <c r="BW65" s="206">
        <v>-9029000</v>
      </c>
      <c r="BX65" s="204">
        <f t="shared" si="41"/>
        <v>4015240</v>
      </c>
      <c r="BY65" s="213">
        <f t="shared" si="41"/>
        <v>0</v>
      </c>
      <c r="BZ65" s="214">
        <f t="shared" si="41"/>
        <v>4015240</v>
      </c>
      <c r="CA65" s="220" t="s">
        <v>1186</v>
      </c>
      <c r="CB65" s="220" t="s">
        <v>1187</v>
      </c>
      <c r="CC65" s="154" t="s">
        <v>1280</v>
      </c>
      <c r="CD65" s="154" t="str">
        <f t="shared" si="30"/>
        <v>OK！</v>
      </c>
      <c r="CE65" s="164" t="str">
        <f t="shared" si="38"/>
        <v>J1</v>
      </c>
      <c r="CF65" s="164" t="str">
        <f t="shared" si="31"/>
        <v>KH</v>
      </c>
      <c r="CG65" s="164" t="str">
        <f t="shared" si="32"/>
        <v>JICA調査</v>
      </c>
    </row>
    <row r="66" spans="1:85" ht="20.100000000000001" customHeight="1" x14ac:dyDescent="0.15">
      <c r="A66" s="154" t="str">
        <f t="shared" si="19"/>
        <v>J1</v>
      </c>
      <c r="B66" s="154" t="str">
        <f t="shared" si="19"/>
        <v>KH</v>
      </c>
      <c r="C66" s="154" t="str">
        <f t="shared" si="20"/>
        <v xml:space="preserve"> (独)国際協力機構　調査</v>
      </c>
      <c r="D66" s="154" t="str">
        <f t="shared" si="21"/>
        <v>201507-201605</v>
      </c>
      <c r="E66" s="166" t="s">
        <v>213</v>
      </c>
      <c r="F66" s="199" t="s">
        <v>791</v>
      </c>
      <c r="G66" s="200" t="s">
        <v>513</v>
      </c>
      <c r="H66" s="200" t="str">
        <f t="shared" si="22"/>
        <v>JA15H1037P</v>
      </c>
      <c r="I66" s="201" t="s">
        <v>870</v>
      </c>
      <c r="J66" s="202" t="s">
        <v>800</v>
      </c>
      <c r="K66" s="202" t="s">
        <v>501</v>
      </c>
      <c r="L66" s="203" t="s">
        <v>793</v>
      </c>
      <c r="M66" s="204">
        <v>0</v>
      </c>
      <c r="N66" s="205">
        <v>0</v>
      </c>
      <c r="O66" s="206">
        <v>0</v>
      </c>
      <c r="P66" s="204">
        <v>0</v>
      </c>
      <c r="Q66" s="205">
        <v>0</v>
      </c>
      <c r="R66" s="206">
        <v>0</v>
      </c>
      <c r="S66" s="204">
        <v>0</v>
      </c>
      <c r="T66" s="205">
        <v>0</v>
      </c>
      <c r="U66" s="206">
        <v>0</v>
      </c>
      <c r="V66" s="204">
        <v>0</v>
      </c>
      <c r="W66" s="205">
        <v>0</v>
      </c>
      <c r="X66" s="206">
        <v>0</v>
      </c>
      <c r="Y66" s="204">
        <v>0</v>
      </c>
      <c r="Z66" s="205">
        <v>0</v>
      </c>
      <c r="AA66" s="206">
        <v>0</v>
      </c>
      <c r="AB66" s="204">
        <v>0</v>
      </c>
      <c r="AC66" s="205">
        <v>0</v>
      </c>
      <c r="AD66" s="206">
        <v>0</v>
      </c>
      <c r="AE66" s="204">
        <v>0</v>
      </c>
      <c r="AF66" s="205">
        <v>0</v>
      </c>
      <c r="AG66" s="206">
        <v>0</v>
      </c>
      <c r="AH66" s="207">
        <f t="shared" si="33"/>
        <v>0</v>
      </c>
      <c r="AI66" s="208">
        <f t="shared" si="33"/>
        <v>0</v>
      </c>
      <c r="AJ66" s="209">
        <f t="shared" si="33"/>
        <v>0</v>
      </c>
      <c r="AK66" s="204">
        <v>0</v>
      </c>
      <c r="AL66" s="205">
        <v>0</v>
      </c>
      <c r="AM66" s="206">
        <v>0</v>
      </c>
      <c r="AN66" s="210">
        <f t="shared" si="34"/>
        <v>0</v>
      </c>
      <c r="AO66" s="211">
        <f t="shared" si="34"/>
        <v>0</v>
      </c>
      <c r="AP66" s="212">
        <f t="shared" si="34"/>
        <v>0</v>
      </c>
      <c r="AQ66" s="204">
        <v>0</v>
      </c>
      <c r="AR66" s="205">
        <v>0</v>
      </c>
      <c r="AS66" s="206">
        <v>0</v>
      </c>
      <c r="AT66" s="207">
        <f t="shared" si="39"/>
        <v>0</v>
      </c>
      <c r="AU66" s="208">
        <f t="shared" si="39"/>
        <v>0</v>
      </c>
      <c r="AV66" s="209">
        <f t="shared" si="39"/>
        <v>0</v>
      </c>
      <c r="AW66" s="204">
        <f t="shared" si="25"/>
        <v>5614920</v>
      </c>
      <c r="AX66" s="213">
        <f t="shared" si="25"/>
        <v>0</v>
      </c>
      <c r="AY66" s="214">
        <f t="shared" si="25"/>
        <v>5614920</v>
      </c>
      <c r="AZ66" s="204">
        <v>5614920</v>
      </c>
      <c r="BA66" s="205">
        <v>0</v>
      </c>
      <c r="BB66" s="206">
        <v>5614920</v>
      </c>
      <c r="BC66" s="215">
        <f t="shared" si="35"/>
        <v>5614920</v>
      </c>
      <c r="BD66" s="216">
        <f t="shared" si="35"/>
        <v>0</v>
      </c>
      <c r="BE66" s="217">
        <f t="shared" si="35"/>
        <v>5614920</v>
      </c>
      <c r="BF66" s="204">
        <v>0</v>
      </c>
      <c r="BG66" s="205">
        <v>0</v>
      </c>
      <c r="BH66" s="206">
        <v>0</v>
      </c>
      <c r="BI66" s="207">
        <f t="shared" si="36"/>
        <v>5614920</v>
      </c>
      <c r="BJ66" s="208">
        <f t="shared" si="36"/>
        <v>0</v>
      </c>
      <c r="BK66" s="209">
        <f t="shared" si="36"/>
        <v>5614920</v>
      </c>
      <c r="BL66" s="204">
        <f t="shared" si="40"/>
        <v>0</v>
      </c>
      <c r="BM66" s="213">
        <f t="shared" si="40"/>
        <v>0</v>
      </c>
      <c r="BN66" s="214">
        <f t="shared" si="40"/>
        <v>0</v>
      </c>
      <c r="BO66" s="204">
        <v>0</v>
      </c>
      <c r="BP66" s="205">
        <v>0</v>
      </c>
      <c r="BQ66" s="206">
        <v>0</v>
      </c>
      <c r="BR66" s="218">
        <f t="shared" si="37"/>
        <v>5614920</v>
      </c>
      <c r="BS66" s="208">
        <f t="shared" si="37"/>
        <v>0</v>
      </c>
      <c r="BT66" s="209">
        <f t="shared" si="37"/>
        <v>5614920</v>
      </c>
      <c r="BU66" s="219">
        <v>-5057976</v>
      </c>
      <c r="BV66" s="205">
        <v>0</v>
      </c>
      <c r="BW66" s="206">
        <v>-5057976</v>
      </c>
      <c r="BX66" s="204">
        <f t="shared" si="41"/>
        <v>556944</v>
      </c>
      <c r="BY66" s="213">
        <f t="shared" si="41"/>
        <v>0</v>
      </c>
      <c r="BZ66" s="214">
        <f t="shared" si="41"/>
        <v>556944</v>
      </c>
      <c r="CA66" s="220" t="s">
        <v>1185</v>
      </c>
      <c r="CB66" s="220" t="s">
        <v>498</v>
      </c>
      <c r="CC66" s="154" t="s">
        <v>1280</v>
      </c>
      <c r="CD66" s="154" t="str">
        <f t="shared" si="30"/>
        <v>OK！</v>
      </c>
      <c r="CE66" s="164" t="str">
        <f t="shared" si="38"/>
        <v>J1</v>
      </c>
      <c r="CF66" s="164" t="str">
        <f t="shared" si="31"/>
        <v>KH</v>
      </c>
      <c r="CG66" s="164" t="str">
        <f t="shared" si="32"/>
        <v>JICA調査</v>
      </c>
    </row>
    <row r="67" spans="1:85" ht="20.100000000000001" customHeight="1" x14ac:dyDescent="0.15">
      <c r="A67" s="154" t="str">
        <f t="shared" si="19"/>
        <v>J1</v>
      </c>
      <c r="B67" s="154" t="str">
        <f t="shared" si="19"/>
        <v>KH</v>
      </c>
      <c r="C67" s="154" t="str">
        <f t="shared" si="20"/>
        <v xml:space="preserve"> (独)国際協力機構　調査</v>
      </c>
      <c r="D67" s="154" t="str">
        <f t="shared" si="21"/>
        <v>-</v>
      </c>
      <c r="E67" s="166" t="s">
        <v>214</v>
      </c>
      <c r="F67" s="199" t="s">
        <v>791</v>
      </c>
      <c r="G67" s="200" t="s">
        <v>513</v>
      </c>
      <c r="H67" s="200" t="str">
        <f t="shared" si="22"/>
        <v>JA15H1039P</v>
      </c>
      <c r="I67" s="201" t="s">
        <v>871</v>
      </c>
      <c r="J67" s="202" t="s">
        <v>800</v>
      </c>
      <c r="K67" s="202" t="s">
        <v>501</v>
      </c>
      <c r="L67" s="203" t="s">
        <v>793</v>
      </c>
      <c r="M67" s="204">
        <v>0</v>
      </c>
      <c r="N67" s="205">
        <v>0</v>
      </c>
      <c r="O67" s="206">
        <v>0</v>
      </c>
      <c r="P67" s="204">
        <v>0</v>
      </c>
      <c r="Q67" s="205">
        <v>0</v>
      </c>
      <c r="R67" s="206">
        <v>0</v>
      </c>
      <c r="S67" s="204">
        <v>0</v>
      </c>
      <c r="T67" s="205">
        <v>0</v>
      </c>
      <c r="U67" s="206">
        <v>0</v>
      </c>
      <c r="V67" s="204">
        <v>0</v>
      </c>
      <c r="W67" s="205">
        <v>0</v>
      </c>
      <c r="X67" s="206">
        <v>0</v>
      </c>
      <c r="Y67" s="204">
        <v>0</v>
      </c>
      <c r="Z67" s="205">
        <v>0</v>
      </c>
      <c r="AA67" s="206">
        <v>0</v>
      </c>
      <c r="AB67" s="204">
        <v>0</v>
      </c>
      <c r="AC67" s="205">
        <v>0</v>
      </c>
      <c r="AD67" s="206">
        <v>0</v>
      </c>
      <c r="AE67" s="204">
        <v>0</v>
      </c>
      <c r="AF67" s="205">
        <v>0</v>
      </c>
      <c r="AG67" s="206">
        <v>0</v>
      </c>
      <c r="AH67" s="207">
        <f t="shared" si="33"/>
        <v>0</v>
      </c>
      <c r="AI67" s="208">
        <f t="shared" si="33"/>
        <v>0</v>
      </c>
      <c r="AJ67" s="209">
        <f t="shared" si="33"/>
        <v>0</v>
      </c>
      <c r="AK67" s="204">
        <v>0</v>
      </c>
      <c r="AL67" s="205">
        <v>0</v>
      </c>
      <c r="AM67" s="206">
        <v>0</v>
      </c>
      <c r="AN67" s="210">
        <f t="shared" si="34"/>
        <v>0</v>
      </c>
      <c r="AO67" s="211">
        <f t="shared" si="34"/>
        <v>0</v>
      </c>
      <c r="AP67" s="212">
        <f t="shared" si="34"/>
        <v>0</v>
      </c>
      <c r="AQ67" s="204">
        <v>0</v>
      </c>
      <c r="AR67" s="205">
        <v>0</v>
      </c>
      <c r="AS67" s="206">
        <v>0</v>
      </c>
      <c r="AT67" s="207">
        <f t="shared" si="39"/>
        <v>0</v>
      </c>
      <c r="AU67" s="208">
        <f t="shared" si="39"/>
        <v>0</v>
      </c>
      <c r="AV67" s="209">
        <f t="shared" si="39"/>
        <v>0</v>
      </c>
      <c r="AW67" s="204">
        <f t="shared" si="25"/>
        <v>0</v>
      </c>
      <c r="AX67" s="213">
        <f t="shared" si="25"/>
        <v>0</v>
      </c>
      <c r="AY67" s="214">
        <f t="shared" si="25"/>
        <v>0</v>
      </c>
      <c r="AZ67" s="204">
        <v>0</v>
      </c>
      <c r="BA67" s="205">
        <v>0</v>
      </c>
      <c r="BB67" s="206">
        <v>0</v>
      </c>
      <c r="BC67" s="215">
        <f t="shared" si="35"/>
        <v>0</v>
      </c>
      <c r="BD67" s="216">
        <f t="shared" si="35"/>
        <v>0</v>
      </c>
      <c r="BE67" s="217">
        <f t="shared" si="35"/>
        <v>0</v>
      </c>
      <c r="BF67" s="204">
        <v>0</v>
      </c>
      <c r="BG67" s="205">
        <v>0</v>
      </c>
      <c r="BH67" s="206">
        <v>0</v>
      </c>
      <c r="BI67" s="207">
        <f t="shared" si="36"/>
        <v>0</v>
      </c>
      <c r="BJ67" s="208">
        <f t="shared" si="36"/>
        <v>0</v>
      </c>
      <c r="BK67" s="209">
        <f t="shared" si="36"/>
        <v>0</v>
      </c>
      <c r="BL67" s="204">
        <f t="shared" si="40"/>
        <v>0</v>
      </c>
      <c r="BM67" s="213">
        <f t="shared" si="40"/>
        <v>0</v>
      </c>
      <c r="BN67" s="214">
        <f t="shared" si="40"/>
        <v>0</v>
      </c>
      <c r="BO67" s="204">
        <v>0</v>
      </c>
      <c r="BP67" s="205">
        <v>0</v>
      </c>
      <c r="BQ67" s="206">
        <v>0</v>
      </c>
      <c r="BR67" s="218">
        <f t="shared" si="37"/>
        <v>0</v>
      </c>
      <c r="BS67" s="208">
        <f t="shared" si="37"/>
        <v>0</v>
      </c>
      <c r="BT67" s="209">
        <f t="shared" si="37"/>
        <v>0</v>
      </c>
      <c r="BU67" s="219">
        <v>-5052456</v>
      </c>
      <c r="BV67" s="205">
        <v>0</v>
      </c>
      <c r="BW67" s="206">
        <v>-5052456</v>
      </c>
      <c r="BX67" s="204">
        <f t="shared" si="41"/>
        <v>-5052456</v>
      </c>
      <c r="BY67" s="213">
        <f t="shared" si="41"/>
        <v>0</v>
      </c>
      <c r="BZ67" s="214">
        <f t="shared" si="41"/>
        <v>-5052456</v>
      </c>
      <c r="CA67" s="220" t="s">
        <v>1156</v>
      </c>
      <c r="CB67" s="220" t="s">
        <v>96</v>
      </c>
      <c r="CC67" s="154" t="s">
        <v>1280</v>
      </c>
      <c r="CD67" s="154" t="str">
        <f t="shared" si="30"/>
        <v>OK！</v>
      </c>
      <c r="CE67" s="164" t="str">
        <f t="shared" si="38"/>
        <v>J1</v>
      </c>
      <c r="CF67" s="164" t="str">
        <f t="shared" si="31"/>
        <v>KH</v>
      </c>
      <c r="CG67" s="164" t="str">
        <f t="shared" si="32"/>
        <v>JICA調査</v>
      </c>
    </row>
    <row r="68" spans="1:85" ht="20.100000000000001" customHeight="1" x14ac:dyDescent="0.15">
      <c r="A68" s="154" t="str">
        <f t="shared" si="19"/>
        <v>J1</v>
      </c>
      <c r="B68" s="154" t="str">
        <f t="shared" si="19"/>
        <v>KH</v>
      </c>
      <c r="C68" s="154" t="str">
        <f t="shared" si="20"/>
        <v xml:space="preserve"> (独)国際協力機構　調査</v>
      </c>
      <c r="D68" s="154" t="str">
        <f t="shared" si="21"/>
        <v>-</v>
      </c>
      <c r="E68" s="166" t="s">
        <v>215</v>
      </c>
      <c r="F68" s="199" t="s">
        <v>791</v>
      </c>
      <c r="G68" s="200" t="s">
        <v>513</v>
      </c>
      <c r="H68" s="200" t="str">
        <f t="shared" si="22"/>
        <v>JA16F1001P</v>
      </c>
      <c r="I68" s="201" t="s">
        <v>872</v>
      </c>
      <c r="J68" s="202" t="s">
        <v>800</v>
      </c>
      <c r="K68" s="202" t="s">
        <v>501</v>
      </c>
      <c r="L68" s="203" t="s">
        <v>793</v>
      </c>
      <c r="M68" s="204">
        <v>0</v>
      </c>
      <c r="N68" s="205">
        <v>0</v>
      </c>
      <c r="O68" s="206">
        <v>0</v>
      </c>
      <c r="P68" s="204">
        <v>0</v>
      </c>
      <c r="Q68" s="205">
        <v>0</v>
      </c>
      <c r="R68" s="206">
        <v>0</v>
      </c>
      <c r="S68" s="204">
        <v>0</v>
      </c>
      <c r="T68" s="205">
        <v>0</v>
      </c>
      <c r="U68" s="206">
        <v>0</v>
      </c>
      <c r="V68" s="204">
        <v>0</v>
      </c>
      <c r="W68" s="205">
        <v>0</v>
      </c>
      <c r="X68" s="206">
        <v>0</v>
      </c>
      <c r="Y68" s="204">
        <v>0</v>
      </c>
      <c r="Z68" s="205">
        <v>0</v>
      </c>
      <c r="AA68" s="206">
        <v>0</v>
      </c>
      <c r="AB68" s="204">
        <v>0</v>
      </c>
      <c r="AC68" s="205">
        <v>0</v>
      </c>
      <c r="AD68" s="206">
        <v>0</v>
      </c>
      <c r="AE68" s="204">
        <v>0</v>
      </c>
      <c r="AF68" s="205">
        <v>0</v>
      </c>
      <c r="AG68" s="206">
        <v>0</v>
      </c>
      <c r="AH68" s="207">
        <f t="shared" si="33"/>
        <v>0</v>
      </c>
      <c r="AI68" s="208">
        <f t="shared" si="33"/>
        <v>0</v>
      </c>
      <c r="AJ68" s="209">
        <f t="shared" si="33"/>
        <v>0</v>
      </c>
      <c r="AK68" s="204">
        <v>0</v>
      </c>
      <c r="AL68" s="205">
        <v>0</v>
      </c>
      <c r="AM68" s="206">
        <v>0</v>
      </c>
      <c r="AN68" s="210">
        <f t="shared" si="34"/>
        <v>0</v>
      </c>
      <c r="AO68" s="211">
        <f t="shared" si="34"/>
        <v>0</v>
      </c>
      <c r="AP68" s="212">
        <f t="shared" si="34"/>
        <v>0</v>
      </c>
      <c r="AQ68" s="204">
        <v>0</v>
      </c>
      <c r="AR68" s="205">
        <v>0</v>
      </c>
      <c r="AS68" s="206">
        <v>0</v>
      </c>
      <c r="AT68" s="207">
        <f t="shared" si="39"/>
        <v>0</v>
      </c>
      <c r="AU68" s="208">
        <f t="shared" si="39"/>
        <v>0</v>
      </c>
      <c r="AV68" s="209">
        <f t="shared" si="39"/>
        <v>0</v>
      </c>
      <c r="AW68" s="204">
        <f t="shared" si="25"/>
        <v>0</v>
      </c>
      <c r="AX68" s="213">
        <f t="shared" si="25"/>
        <v>0</v>
      </c>
      <c r="AY68" s="214">
        <f t="shared" si="25"/>
        <v>0</v>
      </c>
      <c r="AZ68" s="204">
        <v>0</v>
      </c>
      <c r="BA68" s="205">
        <v>0</v>
      </c>
      <c r="BB68" s="206">
        <v>0</v>
      </c>
      <c r="BC68" s="215">
        <f t="shared" si="35"/>
        <v>0</v>
      </c>
      <c r="BD68" s="216">
        <f t="shared" si="35"/>
        <v>0</v>
      </c>
      <c r="BE68" s="217">
        <f t="shared" si="35"/>
        <v>0</v>
      </c>
      <c r="BF68" s="204">
        <v>0</v>
      </c>
      <c r="BG68" s="205">
        <v>0</v>
      </c>
      <c r="BH68" s="206">
        <v>0</v>
      </c>
      <c r="BI68" s="207">
        <f t="shared" si="36"/>
        <v>0</v>
      </c>
      <c r="BJ68" s="208">
        <f t="shared" si="36"/>
        <v>0</v>
      </c>
      <c r="BK68" s="209">
        <f t="shared" si="36"/>
        <v>0</v>
      </c>
      <c r="BL68" s="204">
        <f t="shared" si="40"/>
        <v>0</v>
      </c>
      <c r="BM68" s="213">
        <f t="shared" si="40"/>
        <v>0</v>
      </c>
      <c r="BN68" s="214">
        <f t="shared" si="40"/>
        <v>0</v>
      </c>
      <c r="BO68" s="204">
        <v>0</v>
      </c>
      <c r="BP68" s="205">
        <v>0</v>
      </c>
      <c r="BQ68" s="206">
        <v>0</v>
      </c>
      <c r="BR68" s="218">
        <f t="shared" si="37"/>
        <v>0</v>
      </c>
      <c r="BS68" s="208">
        <f t="shared" si="37"/>
        <v>0</v>
      </c>
      <c r="BT68" s="209">
        <f t="shared" si="37"/>
        <v>0</v>
      </c>
      <c r="BU68" s="219">
        <v>-60790000</v>
      </c>
      <c r="BV68" s="205">
        <v>0</v>
      </c>
      <c r="BW68" s="206">
        <v>-60790000</v>
      </c>
      <c r="BX68" s="204">
        <f t="shared" si="41"/>
        <v>-60790000</v>
      </c>
      <c r="BY68" s="213">
        <f t="shared" si="41"/>
        <v>0</v>
      </c>
      <c r="BZ68" s="214">
        <f t="shared" si="41"/>
        <v>-60790000</v>
      </c>
      <c r="CA68" s="220" t="s">
        <v>1156</v>
      </c>
      <c r="CB68" s="220" t="s">
        <v>712</v>
      </c>
      <c r="CC68" s="154" t="s">
        <v>1280</v>
      </c>
      <c r="CD68" s="154" t="str">
        <f t="shared" si="30"/>
        <v>OK！</v>
      </c>
      <c r="CE68" s="164" t="str">
        <f t="shared" si="38"/>
        <v>J1</v>
      </c>
      <c r="CF68" s="164" t="str">
        <f t="shared" si="31"/>
        <v>KH</v>
      </c>
      <c r="CG68" s="164" t="str">
        <f t="shared" si="32"/>
        <v>JICA調査</v>
      </c>
    </row>
    <row r="69" spans="1:85" ht="20.100000000000001" customHeight="1" x14ac:dyDescent="0.15">
      <c r="A69" s="154" t="str">
        <f t="shared" ref="A69:B132" si="42">F69</f>
        <v>J1</v>
      </c>
      <c r="B69" s="154" t="str">
        <f t="shared" si="42"/>
        <v>KH</v>
      </c>
      <c r="C69" s="154" t="str">
        <f t="shared" ref="C69:C132" si="43">K69</f>
        <v xml:space="preserve"> (独)国際協力機構　調査</v>
      </c>
      <c r="D69" s="154" t="str">
        <f t="shared" ref="D69:D132" si="44">CA69</f>
        <v>201509-201606</v>
      </c>
      <c r="E69" s="166" t="s">
        <v>216</v>
      </c>
      <c r="F69" s="199" t="s">
        <v>791</v>
      </c>
      <c r="G69" s="200" t="s">
        <v>513</v>
      </c>
      <c r="H69" s="200" t="str">
        <f t="shared" ref="H69:H132" si="45">IF($E69="","",LEFT(E69,10))</f>
        <v>JA16H1003P</v>
      </c>
      <c r="I69" s="201" t="s">
        <v>873</v>
      </c>
      <c r="J69" s="202" t="s">
        <v>800</v>
      </c>
      <c r="K69" s="202" t="s">
        <v>501</v>
      </c>
      <c r="L69" s="203" t="s">
        <v>793</v>
      </c>
      <c r="M69" s="204">
        <v>0</v>
      </c>
      <c r="N69" s="205">
        <v>0</v>
      </c>
      <c r="O69" s="206">
        <v>0</v>
      </c>
      <c r="P69" s="204">
        <v>0</v>
      </c>
      <c r="Q69" s="205">
        <v>0</v>
      </c>
      <c r="R69" s="206">
        <v>0</v>
      </c>
      <c r="S69" s="204">
        <v>0</v>
      </c>
      <c r="T69" s="205">
        <v>0</v>
      </c>
      <c r="U69" s="206">
        <v>0</v>
      </c>
      <c r="V69" s="204">
        <v>0</v>
      </c>
      <c r="W69" s="205">
        <v>0</v>
      </c>
      <c r="X69" s="206">
        <v>0</v>
      </c>
      <c r="Y69" s="204">
        <v>0</v>
      </c>
      <c r="Z69" s="205">
        <v>0</v>
      </c>
      <c r="AA69" s="206">
        <v>0</v>
      </c>
      <c r="AB69" s="204">
        <v>0</v>
      </c>
      <c r="AC69" s="205">
        <v>0</v>
      </c>
      <c r="AD69" s="206">
        <v>0</v>
      </c>
      <c r="AE69" s="204">
        <v>0</v>
      </c>
      <c r="AF69" s="205">
        <v>0</v>
      </c>
      <c r="AG69" s="206">
        <v>0</v>
      </c>
      <c r="AH69" s="207">
        <f t="shared" si="33"/>
        <v>0</v>
      </c>
      <c r="AI69" s="208">
        <f t="shared" si="33"/>
        <v>0</v>
      </c>
      <c r="AJ69" s="209">
        <f t="shared" si="33"/>
        <v>0</v>
      </c>
      <c r="AK69" s="204">
        <v>0</v>
      </c>
      <c r="AL69" s="205">
        <v>0</v>
      </c>
      <c r="AM69" s="206">
        <v>0</v>
      </c>
      <c r="AN69" s="210">
        <f t="shared" si="34"/>
        <v>0</v>
      </c>
      <c r="AO69" s="211">
        <f t="shared" si="34"/>
        <v>0</v>
      </c>
      <c r="AP69" s="212">
        <f t="shared" si="34"/>
        <v>0</v>
      </c>
      <c r="AQ69" s="204">
        <v>0</v>
      </c>
      <c r="AR69" s="205">
        <v>0</v>
      </c>
      <c r="AS69" s="206">
        <v>0</v>
      </c>
      <c r="AT69" s="207">
        <f t="shared" si="39"/>
        <v>0</v>
      </c>
      <c r="AU69" s="208">
        <f t="shared" si="39"/>
        <v>0</v>
      </c>
      <c r="AV69" s="209">
        <f t="shared" si="39"/>
        <v>0</v>
      </c>
      <c r="AW69" s="204">
        <f t="shared" ref="AW69:AY132" si="46">AZ69-AQ69</f>
        <v>82056240</v>
      </c>
      <c r="AX69" s="213">
        <f t="shared" si="46"/>
        <v>0</v>
      </c>
      <c r="AY69" s="214">
        <f t="shared" si="46"/>
        <v>82056240</v>
      </c>
      <c r="AZ69" s="204">
        <v>82056240</v>
      </c>
      <c r="BA69" s="205">
        <v>0</v>
      </c>
      <c r="BB69" s="206">
        <v>82056240</v>
      </c>
      <c r="BC69" s="215">
        <f t="shared" si="35"/>
        <v>82056240</v>
      </c>
      <c r="BD69" s="216">
        <f t="shared" si="35"/>
        <v>0</v>
      </c>
      <c r="BE69" s="217">
        <f t="shared" si="35"/>
        <v>82056240</v>
      </c>
      <c r="BF69" s="204">
        <v>0</v>
      </c>
      <c r="BG69" s="205">
        <v>0</v>
      </c>
      <c r="BH69" s="206">
        <v>0</v>
      </c>
      <c r="BI69" s="207">
        <f t="shared" si="36"/>
        <v>82056240</v>
      </c>
      <c r="BJ69" s="208">
        <f t="shared" si="36"/>
        <v>0</v>
      </c>
      <c r="BK69" s="209">
        <f t="shared" si="36"/>
        <v>82056240</v>
      </c>
      <c r="BL69" s="204">
        <f t="shared" si="40"/>
        <v>0</v>
      </c>
      <c r="BM69" s="213">
        <f t="shared" si="40"/>
        <v>0</v>
      </c>
      <c r="BN69" s="214">
        <f t="shared" si="40"/>
        <v>0</v>
      </c>
      <c r="BO69" s="204">
        <v>0</v>
      </c>
      <c r="BP69" s="205">
        <v>0</v>
      </c>
      <c r="BQ69" s="206">
        <v>0</v>
      </c>
      <c r="BR69" s="218">
        <f t="shared" si="37"/>
        <v>82056240</v>
      </c>
      <c r="BS69" s="208">
        <f t="shared" si="37"/>
        <v>0</v>
      </c>
      <c r="BT69" s="209">
        <f t="shared" si="37"/>
        <v>82056240</v>
      </c>
      <c r="BU69" s="219">
        <v>-25257000</v>
      </c>
      <c r="BV69" s="205">
        <v>0</v>
      </c>
      <c r="BW69" s="206">
        <v>-25257000</v>
      </c>
      <c r="BX69" s="204">
        <f t="shared" si="41"/>
        <v>56799240</v>
      </c>
      <c r="BY69" s="213">
        <f t="shared" si="41"/>
        <v>0</v>
      </c>
      <c r="BZ69" s="214">
        <f t="shared" si="41"/>
        <v>56799240</v>
      </c>
      <c r="CA69" s="220" t="s">
        <v>1188</v>
      </c>
      <c r="CB69" s="220" t="s">
        <v>577</v>
      </c>
      <c r="CC69" s="154" t="s">
        <v>1280</v>
      </c>
      <c r="CD69" s="154" t="str">
        <f t="shared" ref="CD69:CD132" si="47">IF($E69="","",IF($BW69&gt;0,IF($CA69="-","BA列に売掛金の対象月を入力して下さい！","OK！"),"OK！"))</f>
        <v>OK！</v>
      </c>
      <c r="CE69" s="164" t="str">
        <f t="shared" si="38"/>
        <v>J1</v>
      </c>
      <c r="CF69" s="164" t="str">
        <f t="shared" si="38"/>
        <v>KH</v>
      </c>
      <c r="CG69" s="164" t="str">
        <f t="shared" ref="CG69:CG132" si="48">VLOOKUP(K69,資金源,2,FALSE)</f>
        <v>JICA調査</v>
      </c>
    </row>
    <row r="70" spans="1:85" ht="20.100000000000001" customHeight="1" x14ac:dyDescent="0.15">
      <c r="A70" s="154" t="str">
        <f t="shared" si="42"/>
        <v>J1</v>
      </c>
      <c r="B70" s="154" t="str">
        <f t="shared" si="42"/>
        <v>KH</v>
      </c>
      <c r="C70" s="154" t="str">
        <f t="shared" si="43"/>
        <v xml:space="preserve"> (独)国際協力機構　調査</v>
      </c>
      <c r="D70" s="154" t="str">
        <f t="shared" si="44"/>
        <v>201511-201606</v>
      </c>
      <c r="E70" s="166" t="s">
        <v>217</v>
      </c>
      <c r="F70" s="199" t="s">
        <v>791</v>
      </c>
      <c r="G70" s="200" t="s">
        <v>513</v>
      </c>
      <c r="H70" s="200" t="str">
        <f t="shared" si="45"/>
        <v>JA16H1004P</v>
      </c>
      <c r="I70" s="201" t="s">
        <v>874</v>
      </c>
      <c r="J70" s="202" t="s">
        <v>800</v>
      </c>
      <c r="K70" s="202" t="s">
        <v>501</v>
      </c>
      <c r="L70" s="203" t="s">
        <v>793</v>
      </c>
      <c r="M70" s="204">
        <v>0</v>
      </c>
      <c r="N70" s="205">
        <v>0</v>
      </c>
      <c r="O70" s="206">
        <v>0</v>
      </c>
      <c r="P70" s="204">
        <v>0</v>
      </c>
      <c r="Q70" s="205">
        <v>0</v>
      </c>
      <c r="R70" s="206">
        <v>0</v>
      </c>
      <c r="S70" s="204">
        <v>0</v>
      </c>
      <c r="T70" s="205">
        <v>0</v>
      </c>
      <c r="U70" s="206">
        <v>0</v>
      </c>
      <c r="V70" s="204">
        <v>0</v>
      </c>
      <c r="W70" s="205">
        <v>0</v>
      </c>
      <c r="X70" s="206">
        <v>0</v>
      </c>
      <c r="Y70" s="204">
        <v>0</v>
      </c>
      <c r="Z70" s="205">
        <v>0</v>
      </c>
      <c r="AA70" s="206">
        <v>0</v>
      </c>
      <c r="AB70" s="204">
        <v>0</v>
      </c>
      <c r="AC70" s="205">
        <v>0</v>
      </c>
      <c r="AD70" s="206">
        <v>0</v>
      </c>
      <c r="AE70" s="204">
        <v>0</v>
      </c>
      <c r="AF70" s="205">
        <v>0</v>
      </c>
      <c r="AG70" s="206">
        <v>0</v>
      </c>
      <c r="AH70" s="207">
        <f t="shared" ref="AH70:AJ133" si="49">+M70+P70+S70+V70+Y70+AB70+AE70</f>
        <v>0</v>
      </c>
      <c r="AI70" s="208">
        <f t="shared" si="49"/>
        <v>0</v>
      </c>
      <c r="AJ70" s="209">
        <f t="shared" si="49"/>
        <v>0</v>
      </c>
      <c r="AK70" s="204">
        <v>0</v>
      </c>
      <c r="AL70" s="205">
        <v>0</v>
      </c>
      <c r="AM70" s="206">
        <v>0</v>
      </c>
      <c r="AN70" s="210">
        <f t="shared" ref="AN70:AP133" si="50">AH70+AK70</f>
        <v>0</v>
      </c>
      <c r="AO70" s="211">
        <f t="shared" si="50"/>
        <v>0</v>
      </c>
      <c r="AP70" s="212">
        <f t="shared" si="50"/>
        <v>0</v>
      </c>
      <c r="AQ70" s="204">
        <v>0</v>
      </c>
      <c r="AR70" s="205">
        <v>0</v>
      </c>
      <c r="AS70" s="206">
        <v>0</v>
      </c>
      <c r="AT70" s="207">
        <f t="shared" si="39"/>
        <v>0</v>
      </c>
      <c r="AU70" s="208">
        <f t="shared" si="39"/>
        <v>0</v>
      </c>
      <c r="AV70" s="209">
        <f t="shared" si="39"/>
        <v>0</v>
      </c>
      <c r="AW70" s="204">
        <f t="shared" si="46"/>
        <v>187546320</v>
      </c>
      <c r="AX70" s="213">
        <f t="shared" si="46"/>
        <v>0</v>
      </c>
      <c r="AY70" s="214">
        <f t="shared" si="46"/>
        <v>187546320</v>
      </c>
      <c r="AZ70" s="204">
        <v>187546320</v>
      </c>
      <c r="BA70" s="205">
        <v>0</v>
      </c>
      <c r="BB70" s="206">
        <v>187546320</v>
      </c>
      <c r="BC70" s="215">
        <f t="shared" ref="BC70:BE133" si="51">AN70+AZ70</f>
        <v>187546320</v>
      </c>
      <c r="BD70" s="216">
        <f t="shared" si="51"/>
        <v>0</v>
      </c>
      <c r="BE70" s="217">
        <f t="shared" si="51"/>
        <v>187546320</v>
      </c>
      <c r="BF70" s="204">
        <v>0</v>
      </c>
      <c r="BG70" s="205">
        <v>0</v>
      </c>
      <c r="BH70" s="206">
        <v>0</v>
      </c>
      <c r="BI70" s="207">
        <f t="shared" ref="BI70:BK133" si="52">BC70+BF70</f>
        <v>187546320</v>
      </c>
      <c r="BJ70" s="208">
        <f t="shared" si="52"/>
        <v>0</v>
      </c>
      <c r="BK70" s="209">
        <f t="shared" si="52"/>
        <v>187546320</v>
      </c>
      <c r="BL70" s="204">
        <f t="shared" si="40"/>
        <v>0</v>
      </c>
      <c r="BM70" s="213">
        <f t="shared" si="40"/>
        <v>0</v>
      </c>
      <c r="BN70" s="214">
        <f t="shared" si="40"/>
        <v>0</v>
      </c>
      <c r="BO70" s="204">
        <v>0</v>
      </c>
      <c r="BP70" s="205">
        <v>0</v>
      </c>
      <c r="BQ70" s="206">
        <v>0</v>
      </c>
      <c r="BR70" s="218">
        <f t="shared" ref="BR70:BT133" si="53">BC70+BO70</f>
        <v>187546320</v>
      </c>
      <c r="BS70" s="208">
        <f t="shared" si="53"/>
        <v>0</v>
      </c>
      <c r="BT70" s="209">
        <f t="shared" si="53"/>
        <v>187546320</v>
      </c>
      <c r="BU70" s="219">
        <v>-80625000</v>
      </c>
      <c r="BV70" s="205">
        <v>0</v>
      </c>
      <c r="BW70" s="206">
        <v>-80625000</v>
      </c>
      <c r="BX70" s="204">
        <f t="shared" si="41"/>
        <v>106921320</v>
      </c>
      <c r="BY70" s="213">
        <f t="shared" si="41"/>
        <v>0</v>
      </c>
      <c r="BZ70" s="214">
        <f t="shared" si="41"/>
        <v>106921320</v>
      </c>
      <c r="CA70" s="220" t="s">
        <v>1158</v>
      </c>
      <c r="CB70" s="220" t="s">
        <v>508</v>
      </c>
      <c r="CC70" s="154" t="s">
        <v>1280</v>
      </c>
      <c r="CD70" s="154" t="str">
        <f t="shared" si="47"/>
        <v>OK！</v>
      </c>
      <c r="CE70" s="164" t="str">
        <f t="shared" ref="CE70:CF133" si="54">F70</f>
        <v>J1</v>
      </c>
      <c r="CF70" s="164" t="str">
        <f t="shared" si="54"/>
        <v>KH</v>
      </c>
      <c r="CG70" s="164" t="str">
        <f t="shared" si="48"/>
        <v>JICA調査</v>
      </c>
    </row>
    <row r="71" spans="1:85" ht="20.100000000000001" customHeight="1" x14ac:dyDescent="0.15">
      <c r="A71" s="222" t="str">
        <f t="shared" si="42"/>
        <v>J1</v>
      </c>
      <c r="B71" s="222" t="str">
        <f t="shared" si="42"/>
        <v>KH</v>
      </c>
      <c r="C71" s="222" t="str">
        <f t="shared" si="43"/>
        <v xml:space="preserve"> (独)国際協力機構　調査</v>
      </c>
      <c r="D71" s="222" t="str">
        <f t="shared" si="44"/>
        <v>201511-201605</v>
      </c>
      <c r="E71" s="223" t="s">
        <v>218</v>
      </c>
      <c r="F71" s="199" t="s">
        <v>791</v>
      </c>
      <c r="G71" s="200" t="s">
        <v>513</v>
      </c>
      <c r="H71" s="200" t="str">
        <f t="shared" si="45"/>
        <v>JA16H1009P</v>
      </c>
      <c r="I71" s="201" t="s">
        <v>875</v>
      </c>
      <c r="J71" s="202" t="s">
        <v>800</v>
      </c>
      <c r="K71" s="202" t="s">
        <v>501</v>
      </c>
      <c r="L71" s="203" t="s">
        <v>793</v>
      </c>
      <c r="M71" s="204">
        <v>0</v>
      </c>
      <c r="N71" s="205">
        <v>0</v>
      </c>
      <c r="O71" s="206">
        <v>0</v>
      </c>
      <c r="P71" s="204">
        <v>0</v>
      </c>
      <c r="Q71" s="205">
        <v>0</v>
      </c>
      <c r="R71" s="206">
        <v>0</v>
      </c>
      <c r="S71" s="204">
        <v>0</v>
      </c>
      <c r="T71" s="205">
        <v>0</v>
      </c>
      <c r="U71" s="206">
        <v>0</v>
      </c>
      <c r="V71" s="204">
        <v>0</v>
      </c>
      <c r="W71" s="205">
        <v>0</v>
      </c>
      <c r="X71" s="206">
        <v>0</v>
      </c>
      <c r="Y71" s="204">
        <v>0</v>
      </c>
      <c r="Z71" s="205">
        <v>0</v>
      </c>
      <c r="AA71" s="206">
        <v>0</v>
      </c>
      <c r="AB71" s="204">
        <v>0</v>
      </c>
      <c r="AC71" s="205">
        <v>0</v>
      </c>
      <c r="AD71" s="206">
        <v>0</v>
      </c>
      <c r="AE71" s="204">
        <v>0</v>
      </c>
      <c r="AF71" s="205">
        <v>0</v>
      </c>
      <c r="AG71" s="206">
        <v>0</v>
      </c>
      <c r="AH71" s="207">
        <f t="shared" si="49"/>
        <v>0</v>
      </c>
      <c r="AI71" s="208">
        <f t="shared" si="49"/>
        <v>0</v>
      </c>
      <c r="AJ71" s="209">
        <f t="shared" si="49"/>
        <v>0</v>
      </c>
      <c r="AK71" s="204">
        <v>0</v>
      </c>
      <c r="AL71" s="205">
        <v>0</v>
      </c>
      <c r="AM71" s="206">
        <v>0</v>
      </c>
      <c r="AN71" s="210">
        <f t="shared" si="50"/>
        <v>0</v>
      </c>
      <c r="AO71" s="211">
        <f t="shared" si="50"/>
        <v>0</v>
      </c>
      <c r="AP71" s="212">
        <f t="shared" si="50"/>
        <v>0</v>
      </c>
      <c r="AQ71" s="204">
        <v>0</v>
      </c>
      <c r="AR71" s="205">
        <v>0</v>
      </c>
      <c r="AS71" s="206">
        <v>0</v>
      </c>
      <c r="AT71" s="207">
        <f t="shared" si="39"/>
        <v>0</v>
      </c>
      <c r="AU71" s="208">
        <f t="shared" si="39"/>
        <v>0</v>
      </c>
      <c r="AV71" s="209">
        <f t="shared" si="39"/>
        <v>0</v>
      </c>
      <c r="AW71" s="204">
        <f t="shared" si="46"/>
        <v>2451600</v>
      </c>
      <c r="AX71" s="213">
        <f t="shared" si="46"/>
        <v>0</v>
      </c>
      <c r="AY71" s="214">
        <f t="shared" si="46"/>
        <v>2451600</v>
      </c>
      <c r="AZ71" s="204">
        <v>2451600</v>
      </c>
      <c r="BA71" s="205">
        <v>0</v>
      </c>
      <c r="BB71" s="206">
        <v>2451600</v>
      </c>
      <c r="BC71" s="215">
        <f t="shared" si="51"/>
        <v>2451600</v>
      </c>
      <c r="BD71" s="216">
        <f t="shared" si="51"/>
        <v>0</v>
      </c>
      <c r="BE71" s="217">
        <f t="shared" si="51"/>
        <v>2451600</v>
      </c>
      <c r="BF71" s="204">
        <v>0</v>
      </c>
      <c r="BG71" s="205">
        <v>0</v>
      </c>
      <c r="BH71" s="206">
        <v>0</v>
      </c>
      <c r="BI71" s="207">
        <f t="shared" si="52"/>
        <v>2451600</v>
      </c>
      <c r="BJ71" s="208">
        <f t="shared" si="52"/>
        <v>0</v>
      </c>
      <c r="BK71" s="209">
        <f t="shared" si="52"/>
        <v>2451600</v>
      </c>
      <c r="BL71" s="204">
        <f t="shared" si="40"/>
        <v>0</v>
      </c>
      <c r="BM71" s="213">
        <f t="shared" si="40"/>
        <v>0</v>
      </c>
      <c r="BN71" s="214">
        <f t="shared" si="40"/>
        <v>0</v>
      </c>
      <c r="BO71" s="204">
        <v>0</v>
      </c>
      <c r="BP71" s="205">
        <v>0</v>
      </c>
      <c r="BQ71" s="206">
        <v>0</v>
      </c>
      <c r="BR71" s="218">
        <f t="shared" si="53"/>
        <v>2451600</v>
      </c>
      <c r="BS71" s="208">
        <f t="shared" si="53"/>
        <v>0</v>
      </c>
      <c r="BT71" s="209">
        <f t="shared" si="53"/>
        <v>2451600</v>
      </c>
      <c r="BU71" s="219">
        <v>-14191600</v>
      </c>
      <c r="BV71" s="205">
        <v>0</v>
      </c>
      <c r="BW71" s="206">
        <v>-14191600</v>
      </c>
      <c r="BX71" s="204">
        <f t="shared" si="41"/>
        <v>-11740000</v>
      </c>
      <c r="BY71" s="213">
        <f t="shared" si="41"/>
        <v>0</v>
      </c>
      <c r="BZ71" s="214">
        <f t="shared" si="41"/>
        <v>-11740000</v>
      </c>
      <c r="CA71" s="220" t="s">
        <v>1189</v>
      </c>
      <c r="CB71" s="220" t="s">
        <v>1190</v>
      </c>
      <c r="CC71" s="154" t="s">
        <v>1280</v>
      </c>
      <c r="CD71" s="154" t="str">
        <f t="shared" si="47"/>
        <v>OK！</v>
      </c>
      <c r="CE71" s="164" t="str">
        <f t="shared" si="54"/>
        <v>J1</v>
      </c>
      <c r="CF71" s="164" t="str">
        <f t="shared" si="54"/>
        <v>KH</v>
      </c>
      <c r="CG71" s="164" t="str">
        <f t="shared" si="48"/>
        <v>JICA調査</v>
      </c>
    </row>
    <row r="72" spans="1:85" ht="20.100000000000001" customHeight="1" x14ac:dyDescent="0.15">
      <c r="A72" s="154" t="str">
        <f t="shared" si="42"/>
        <v>J1</v>
      </c>
      <c r="B72" s="154" t="str">
        <f t="shared" si="42"/>
        <v>KH</v>
      </c>
      <c r="C72" s="154" t="str">
        <f t="shared" si="43"/>
        <v xml:space="preserve"> (独)国際協力機構　調査</v>
      </c>
      <c r="D72" s="154" t="str">
        <f t="shared" si="44"/>
        <v>-</v>
      </c>
      <c r="E72" s="166" t="s">
        <v>219</v>
      </c>
      <c r="F72" s="199" t="s">
        <v>791</v>
      </c>
      <c r="G72" s="200" t="s">
        <v>513</v>
      </c>
      <c r="H72" s="200" t="str">
        <f t="shared" si="45"/>
        <v>JA16H1013P</v>
      </c>
      <c r="I72" s="201" t="s">
        <v>876</v>
      </c>
      <c r="J72" s="202" t="s">
        <v>800</v>
      </c>
      <c r="K72" s="202" t="s">
        <v>501</v>
      </c>
      <c r="L72" s="203" t="s">
        <v>793</v>
      </c>
      <c r="M72" s="204">
        <v>0</v>
      </c>
      <c r="N72" s="205">
        <v>0</v>
      </c>
      <c r="O72" s="206">
        <v>0</v>
      </c>
      <c r="P72" s="204">
        <v>0</v>
      </c>
      <c r="Q72" s="205">
        <v>0</v>
      </c>
      <c r="R72" s="206">
        <v>0</v>
      </c>
      <c r="S72" s="204">
        <v>0</v>
      </c>
      <c r="T72" s="205">
        <v>0</v>
      </c>
      <c r="U72" s="206">
        <v>0</v>
      </c>
      <c r="V72" s="204">
        <v>0</v>
      </c>
      <c r="W72" s="205">
        <v>0</v>
      </c>
      <c r="X72" s="206">
        <v>0</v>
      </c>
      <c r="Y72" s="204">
        <v>0</v>
      </c>
      <c r="Z72" s="205">
        <v>0</v>
      </c>
      <c r="AA72" s="206">
        <v>0</v>
      </c>
      <c r="AB72" s="204">
        <v>0</v>
      </c>
      <c r="AC72" s="205">
        <v>0</v>
      </c>
      <c r="AD72" s="206">
        <v>0</v>
      </c>
      <c r="AE72" s="204">
        <v>0</v>
      </c>
      <c r="AF72" s="205">
        <v>0</v>
      </c>
      <c r="AG72" s="206">
        <v>0</v>
      </c>
      <c r="AH72" s="207">
        <f t="shared" si="49"/>
        <v>0</v>
      </c>
      <c r="AI72" s="208">
        <f t="shared" si="49"/>
        <v>0</v>
      </c>
      <c r="AJ72" s="209">
        <f t="shared" si="49"/>
        <v>0</v>
      </c>
      <c r="AK72" s="204">
        <v>0</v>
      </c>
      <c r="AL72" s="205">
        <v>0</v>
      </c>
      <c r="AM72" s="206">
        <v>0</v>
      </c>
      <c r="AN72" s="210">
        <f t="shared" si="50"/>
        <v>0</v>
      </c>
      <c r="AO72" s="211">
        <f t="shared" si="50"/>
        <v>0</v>
      </c>
      <c r="AP72" s="212">
        <f t="shared" si="50"/>
        <v>0</v>
      </c>
      <c r="AQ72" s="204">
        <v>0</v>
      </c>
      <c r="AR72" s="205">
        <v>0</v>
      </c>
      <c r="AS72" s="206">
        <v>0</v>
      </c>
      <c r="AT72" s="207">
        <f t="shared" si="39"/>
        <v>0</v>
      </c>
      <c r="AU72" s="208">
        <f t="shared" si="39"/>
        <v>0</v>
      </c>
      <c r="AV72" s="209">
        <f t="shared" si="39"/>
        <v>0</v>
      </c>
      <c r="AW72" s="204">
        <f t="shared" si="46"/>
        <v>0</v>
      </c>
      <c r="AX72" s="213">
        <f t="shared" si="46"/>
        <v>0</v>
      </c>
      <c r="AY72" s="214">
        <f t="shared" si="46"/>
        <v>0</v>
      </c>
      <c r="AZ72" s="204">
        <v>0</v>
      </c>
      <c r="BA72" s="205">
        <v>0</v>
      </c>
      <c r="BB72" s="206">
        <v>0</v>
      </c>
      <c r="BC72" s="215">
        <f t="shared" si="51"/>
        <v>0</v>
      </c>
      <c r="BD72" s="216">
        <f t="shared" si="51"/>
        <v>0</v>
      </c>
      <c r="BE72" s="217">
        <f t="shared" si="51"/>
        <v>0</v>
      </c>
      <c r="BF72" s="204">
        <v>0</v>
      </c>
      <c r="BG72" s="205">
        <v>0</v>
      </c>
      <c r="BH72" s="206">
        <v>0</v>
      </c>
      <c r="BI72" s="207">
        <f t="shared" si="52"/>
        <v>0</v>
      </c>
      <c r="BJ72" s="208">
        <f t="shared" si="52"/>
        <v>0</v>
      </c>
      <c r="BK72" s="209">
        <f t="shared" si="52"/>
        <v>0</v>
      </c>
      <c r="BL72" s="204">
        <f t="shared" si="40"/>
        <v>0</v>
      </c>
      <c r="BM72" s="213">
        <f t="shared" si="40"/>
        <v>0</v>
      </c>
      <c r="BN72" s="214">
        <f t="shared" si="40"/>
        <v>0</v>
      </c>
      <c r="BO72" s="204">
        <v>0</v>
      </c>
      <c r="BP72" s="205">
        <v>0</v>
      </c>
      <c r="BQ72" s="206">
        <v>0</v>
      </c>
      <c r="BR72" s="218">
        <f t="shared" si="53"/>
        <v>0</v>
      </c>
      <c r="BS72" s="208">
        <f t="shared" si="53"/>
        <v>0</v>
      </c>
      <c r="BT72" s="209">
        <f t="shared" si="53"/>
        <v>0</v>
      </c>
      <c r="BU72" s="219">
        <v>-36377000</v>
      </c>
      <c r="BV72" s="205">
        <v>0</v>
      </c>
      <c r="BW72" s="206">
        <v>-36377000</v>
      </c>
      <c r="BX72" s="204">
        <f t="shared" si="41"/>
        <v>-36377000</v>
      </c>
      <c r="BY72" s="213">
        <f t="shared" si="41"/>
        <v>0</v>
      </c>
      <c r="BZ72" s="214">
        <f t="shared" si="41"/>
        <v>-36377000</v>
      </c>
      <c r="CA72" s="220" t="s">
        <v>1156</v>
      </c>
      <c r="CB72" s="220" t="s">
        <v>508</v>
      </c>
      <c r="CC72" s="154" t="s">
        <v>1280</v>
      </c>
      <c r="CD72" s="154" t="str">
        <f t="shared" si="47"/>
        <v>OK！</v>
      </c>
      <c r="CE72" s="164" t="str">
        <f t="shared" si="54"/>
        <v>J1</v>
      </c>
      <c r="CF72" s="164" t="str">
        <f t="shared" si="54"/>
        <v>KH</v>
      </c>
      <c r="CG72" s="164" t="str">
        <f t="shared" si="48"/>
        <v>JICA調査</v>
      </c>
    </row>
    <row r="73" spans="1:85" ht="20.100000000000001" customHeight="1" x14ac:dyDescent="0.15">
      <c r="A73" s="154" t="str">
        <f t="shared" si="42"/>
        <v>J1</v>
      </c>
      <c r="B73" s="154" t="str">
        <f t="shared" si="42"/>
        <v>KH</v>
      </c>
      <c r="C73" s="154" t="str">
        <f t="shared" si="43"/>
        <v xml:space="preserve"> (独)国際協力機構　調査</v>
      </c>
      <c r="D73" s="154" t="str">
        <f t="shared" si="44"/>
        <v>-</v>
      </c>
      <c r="E73" s="166" t="s">
        <v>220</v>
      </c>
      <c r="F73" s="199" t="s">
        <v>791</v>
      </c>
      <c r="G73" s="200" t="s">
        <v>513</v>
      </c>
      <c r="H73" s="200" t="str">
        <f t="shared" si="45"/>
        <v>JA16H1023P</v>
      </c>
      <c r="I73" s="201" t="s">
        <v>877</v>
      </c>
      <c r="J73" s="202" t="s">
        <v>800</v>
      </c>
      <c r="K73" s="202" t="s">
        <v>501</v>
      </c>
      <c r="L73" s="203" t="s">
        <v>793</v>
      </c>
      <c r="M73" s="204">
        <v>0</v>
      </c>
      <c r="N73" s="205">
        <v>0</v>
      </c>
      <c r="O73" s="206">
        <v>0</v>
      </c>
      <c r="P73" s="204">
        <v>0</v>
      </c>
      <c r="Q73" s="205">
        <v>0</v>
      </c>
      <c r="R73" s="206">
        <v>0</v>
      </c>
      <c r="S73" s="204">
        <v>0</v>
      </c>
      <c r="T73" s="205">
        <v>0</v>
      </c>
      <c r="U73" s="206">
        <v>0</v>
      </c>
      <c r="V73" s="204">
        <v>0</v>
      </c>
      <c r="W73" s="205">
        <v>0</v>
      </c>
      <c r="X73" s="206">
        <v>0</v>
      </c>
      <c r="Y73" s="204">
        <v>0</v>
      </c>
      <c r="Z73" s="205">
        <v>0</v>
      </c>
      <c r="AA73" s="206">
        <v>0</v>
      </c>
      <c r="AB73" s="204">
        <v>0</v>
      </c>
      <c r="AC73" s="205">
        <v>0</v>
      </c>
      <c r="AD73" s="206">
        <v>0</v>
      </c>
      <c r="AE73" s="204">
        <v>0</v>
      </c>
      <c r="AF73" s="205">
        <v>0</v>
      </c>
      <c r="AG73" s="206">
        <v>0</v>
      </c>
      <c r="AH73" s="207">
        <f t="shared" si="49"/>
        <v>0</v>
      </c>
      <c r="AI73" s="208">
        <f t="shared" si="49"/>
        <v>0</v>
      </c>
      <c r="AJ73" s="209">
        <f t="shared" si="49"/>
        <v>0</v>
      </c>
      <c r="AK73" s="204">
        <v>0</v>
      </c>
      <c r="AL73" s="205">
        <v>0</v>
      </c>
      <c r="AM73" s="206">
        <v>0</v>
      </c>
      <c r="AN73" s="210">
        <f t="shared" si="50"/>
        <v>0</v>
      </c>
      <c r="AO73" s="211">
        <f t="shared" si="50"/>
        <v>0</v>
      </c>
      <c r="AP73" s="212">
        <f t="shared" si="50"/>
        <v>0</v>
      </c>
      <c r="AQ73" s="204">
        <v>0</v>
      </c>
      <c r="AR73" s="205">
        <v>0</v>
      </c>
      <c r="AS73" s="206">
        <v>0</v>
      </c>
      <c r="AT73" s="207">
        <f t="shared" si="39"/>
        <v>0</v>
      </c>
      <c r="AU73" s="208">
        <f t="shared" si="39"/>
        <v>0</v>
      </c>
      <c r="AV73" s="209">
        <f t="shared" si="39"/>
        <v>0</v>
      </c>
      <c r="AW73" s="204">
        <f t="shared" si="46"/>
        <v>0</v>
      </c>
      <c r="AX73" s="213">
        <f t="shared" si="46"/>
        <v>0</v>
      </c>
      <c r="AY73" s="214">
        <f t="shared" si="46"/>
        <v>0</v>
      </c>
      <c r="AZ73" s="204">
        <v>0</v>
      </c>
      <c r="BA73" s="205">
        <v>0</v>
      </c>
      <c r="BB73" s="206">
        <v>0</v>
      </c>
      <c r="BC73" s="215">
        <f t="shared" si="51"/>
        <v>0</v>
      </c>
      <c r="BD73" s="216">
        <f t="shared" si="51"/>
        <v>0</v>
      </c>
      <c r="BE73" s="217">
        <f t="shared" si="51"/>
        <v>0</v>
      </c>
      <c r="BF73" s="204">
        <v>0</v>
      </c>
      <c r="BG73" s="205">
        <v>0</v>
      </c>
      <c r="BH73" s="206">
        <v>0</v>
      </c>
      <c r="BI73" s="207">
        <f t="shared" si="52"/>
        <v>0</v>
      </c>
      <c r="BJ73" s="208">
        <f t="shared" si="52"/>
        <v>0</v>
      </c>
      <c r="BK73" s="209">
        <f t="shared" si="52"/>
        <v>0</v>
      </c>
      <c r="BL73" s="204">
        <f t="shared" si="40"/>
        <v>0</v>
      </c>
      <c r="BM73" s="213">
        <f t="shared" si="40"/>
        <v>0</v>
      </c>
      <c r="BN73" s="214">
        <f t="shared" si="40"/>
        <v>0</v>
      </c>
      <c r="BO73" s="204">
        <v>0</v>
      </c>
      <c r="BP73" s="205">
        <v>0</v>
      </c>
      <c r="BQ73" s="206">
        <v>0</v>
      </c>
      <c r="BR73" s="218">
        <f t="shared" si="53"/>
        <v>0</v>
      </c>
      <c r="BS73" s="208">
        <f t="shared" si="53"/>
        <v>0</v>
      </c>
      <c r="BT73" s="209">
        <f t="shared" si="53"/>
        <v>0</v>
      </c>
      <c r="BU73" s="219">
        <v>-46179000</v>
      </c>
      <c r="BV73" s="205">
        <v>0</v>
      </c>
      <c r="BW73" s="206">
        <v>-46179000</v>
      </c>
      <c r="BX73" s="204">
        <f t="shared" si="41"/>
        <v>-46179000</v>
      </c>
      <c r="BY73" s="213">
        <f t="shared" si="41"/>
        <v>0</v>
      </c>
      <c r="BZ73" s="214">
        <f t="shared" si="41"/>
        <v>-46179000</v>
      </c>
      <c r="CA73" s="220" t="s">
        <v>1156</v>
      </c>
      <c r="CB73" s="220" t="s">
        <v>498</v>
      </c>
      <c r="CC73" s="154" t="s">
        <v>1280</v>
      </c>
      <c r="CD73" s="154" t="str">
        <f t="shared" si="47"/>
        <v>OK！</v>
      </c>
      <c r="CE73" s="164" t="str">
        <f t="shared" si="54"/>
        <v>J1</v>
      </c>
      <c r="CF73" s="164" t="str">
        <f t="shared" si="54"/>
        <v>KH</v>
      </c>
      <c r="CG73" s="164" t="str">
        <f t="shared" si="48"/>
        <v>JICA調査</v>
      </c>
    </row>
    <row r="74" spans="1:85" ht="20.100000000000001" customHeight="1" x14ac:dyDescent="0.15">
      <c r="A74" s="154" t="str">
        <f t="shared" si="42"/>
        <v>J1</v>
      </c>
      <c r="B74" s="154" t="str">
        <f t="shared" si="42"/>
        <v>KH</v>
      </c>
      <c r="C74" s="154" t="str">
        <f t="shared" si="43"/>
        <v xml:space="preserve"> (独)国際協力機構　調査</v>
      </c>
      <c r="D74" s="154" t="str">
        <f t="shared" si="44"/>
        <v>201604-201606</v>
      </c>
      <c r="E74" s="166" t="s">
        <v>221</v>
      </c>
      <c r="F74" s="199" t="s">
        <v>791</v>
      </c>
      <c r="G74" s="200" t="s">
        <v>513</v>
      </c>
      <c r="H74" s="200" t="str">
        <f t="shared" si="45"/>
        <v>JA16H1025P</v>
      </c>
      <c r="I74" s="201" t="s">
        <v>861</v>
      </c>
      <c r="J74" s="202" t="s">
        <v>800</v>
      </c>
      <c r="K74" s="202" t="s">
        <v>501</v>
      </c>
      <c r="L74" s="203" t="s">
        <v>793</v>
      </c>
      <c r="M74" s="204">
        <v>0</v>
      </c>
      <c r="N74" s="205">
        <v>0</v>
      </c>
      <c r="O74" s="206">
        <v>0</v>
      </c>
      <c r="P74" s="204">
        <v>0</v>
      </c>
      <c r="Q74" s="205">
        <v>0</v>
      </c>
      <c r="R74" s="206">
        <v>0</v>
      </c>
      <c r="S74" s="204">
        <v>0</v>
      </c>
      <c r="T74" s="205">
        <v>0</v>
      </c>
      <c r="U74" s="206">
        <v>0</v>
      </c>
      <c r="V74" s="204">
        <v>0</v>
      </c>
      <c r="W74" s="205">
        <v>0</v>
      </c>
      <c r="X74" s="206">
        <v>0</v>
      </c>
      <c r="Y74" s="204">
        <v>0</v>
      </c>
      <c r="Z74" s="205">
        <v>0</v>
      </c>
      <c r="AA74" s="206">
        <v>0</v>
      </c>
      <c r="AB74" s="204">
        <v>0</v>
      </c>
      <c r="AC74" s="205">
        <v>0</v>
      </c>
      <c r="AD74" s="206">
        <v>0</v>
      </c>
      <c r="AE74" s="204">
        <v>0</v>
      </c>
      <c r="AF74" s="205">
        <v>0</v>
      </c>
      <c r="AG74" s="206">
        <v>0</v>
      </c>
      <c r="AH74" s="207">
        <f t="shared" si="49"/>
        <v>0</v>
      </c>
      <c r="AI74" s="208">
        <f t="shared" si="49"/>
        <v>0</v>
      </c>
      <c r="AJ74" s="209">
        <f t="shared" si="49"/>
        <v>0</v>
      </c>
      <c r="AK74" s="204">
        <v>0</v>
      </c>
      <c r="AL74" s="205">
        <v>0</v>
      </c>
      <c r="AM74" s="206">
        <v>0</v>
      </c>
      <c r="AN74" s="210">
        <f t="shared" si="50"/>
        <v>0</v>
      </c>
      <c r="AO74" s="211">
        <f t="shared" si="50"/>
        <v>0</v>
      </c>
      <c r="AP74" s="212">
        <f t="shared" si="50"/>
        <v>0</v>
      </c>
      <c r="AQ74" s="204">
        <v>0</v>
      </c>
      <c r="AR74" s="205">
        <v>0</v>
      </c>
      <c r="AS74" s="206">
        <v>0</v>
      </c>
      <c r="AT74" s="207">
        <f t="shared" si="39"/>
        <v>0</v>
      </c>
      <c r="AU74" s="208">
        <f t="shared" si="39"/>
        <v>0</v>
      </c>
      <c r="AV74" s="209">
        <f t="shared" si="39"/>
        <v>0</v>
      </c>
      <c r="AW74" s="204">
        <f t="shared" si="46"/>
        <v>31870800</v>
      </c>
      <c r="AX74" s="213">
        <f t="shared" si="46"/>
        <v>0</v>
      </c>
      <c r="AY74" s="214">
        <f t="shared" si="46"/>
        <v>31870800</v>
      </c>
      <c r="AZ74" s="204">
        <v>31870800</v>
      </c>
      <c r="BA74" s="205">
        <v>0</v>
      </c>
      <c r="BB74" s="206">
        <v>31870800</v>
      </c>
      <c r="BC74" s="215">
        <f t="shared" si="51"/>
        <v>31870800</v>
      </c>
      <c r="BD74" s="216">
        <f t="shared" si="51"/>
        <v>0</v>
      </c>
      <c r="BE74" s="217">
        <f t="shared" si="51"/>
        <v>31870800</v>
      </c>
      <c r="BF74" s="204">
        <v>0</v>
      </c>
      <c r="BG74" s="205">
        <v>0</v>
      </c>
      <c r="BH74" s="206">
        <v>0</v>
      </c>
      <c r="BI74" s="207">
        <f t="shared" si="52"/>
        <v>31870800</v>
      </c>
      <c r="BJ74" s="208">
        <f t="shared" si="52"/>
        <v>0</v>
      </c>
      <c r="BK74" s="209">
        <f t="shared" si="52"/>
        <v>31870800</v>
      </c>
      <c r="BL74" s="204">
        <f t="shared" si="40"/>
        <v>0</v>
      </c>
      <c r="BM74" s="213">
        <f t="shared" si="40"/>
        <v>0</v>
      </c>
      <c r="BN74" s="214">
        <f t="shared" si="40"/>
        <v>0</v>
      </c>
      <c r="BO74" s="204">
        <v>0</v>
      </c>
      <c r="BP74" s="205">
        <v>0</v>
      </c>
      <c r="BQ74" s="206">
        <v>0</v>
      </c>
      <c r="BR74" s="218">
        <f t="shared" si="53"/>
        <v>31870800</v>
      </c>
      <c r="BS74" s="208">
        <f t="shared" si="53"/>
        <v>0</v>
      </c>
      <c r="BT74" s="209">
        <f t="shared" si="53"/>
        <v>31870800</v>
      </c>
      <c r="BU74" s="219">
        <v>0</v>
      </c>
      <c r="BV74" s="205">
        <v>0</v>
      </c>
      <c r="BW74" s="206">
        <v>0</v>
      </c>
      <c r="BX74" s="204">
        <f t="shared" si="41"/>
        <v>31870800</v>
      </c>
      <c r="BY74" s="213">
        <f t="shared" si="41"/>
        <v>0</v>
      </c>
      <c r="BZ74" s="214">
        <f t="shared" si="41"/>
        <v>31870800</v>
      </c>
      <c r="CA74" s="220" t="s">
        <v>1174</v>
      </c>
      <c r="CB74" s="220" t="s">
        <v>96</v>
      </c>
      <c r="CC74" s="154" t="s">
        <v>1280</v>
      </c>
      <c r="CD74" s="154" t="str">
        <f t="shared" si="47"/>
        <v>OK！</v>
      </c>
      <c r="CE74" s="164" t="str">
        <f t="shared" si="54"/>
        <v>J1</v>
      </c>
      <c r="CF74" s="164" t="str">
        <f t="shared" si="54"/>
        <v>KH</v>
      </c>
      <c r="CG74" s="164" t="str">
        <f t="shared" si="48"/>
        <v>JICA調査</v>
      </c>
    </row>
    <row r="75" spans="1:85" ht="20.100000000000001" customHeight="1" x14ac:dyDescent="0.15">
      <c r="A75" s="154" t="str">
        <f t="shared" si="42"/>
        <v>J1</v>
      </c>
      <c r="B75" s="154" t="str">
        <f t="shared" si="42"/>
        <v>KH</v>
      </c>
      <c r="C75" s="154" t="str">
        <f t="shared" si="43"/>
        <v xml:space="preserve"> (独)国際協力機構　調査</v>
      </c>
      <c r="D75" s="154" t="str">
        <f t="shared" si="44"/>
        <v>-</v>
      </c>
      <c r="E75" s="166" t="s">
        <v>222</v>
      </c>
      <c r="F75" s="199" t="s">
        <v>791</v>
      </c>
      <c r="G75" s="200" t="s">
        <v>513</v>
      </c>
      <c r="H75" s="200" t="str">
        <f t="shared" si="45"/>
        <v>JA16H1026P</v>
      </c>
      <c r="I75" s="201" t="s">
        <v>867</v>
      </c>
      <c r="J75" s="202" t="s">
        <v>800</v>
      </c>
      <c r="K75" s="202" t="s">
        <v>501</v>
      </c>
      <c r="L75" s="203" t="s">
        <v>793</v>
      </c>
      <c r="M75" s="204">
        <v>0</v>
      </c>
      <c r="N75" s="205">
        <v>0</v>
      </c>
      <c r="O75" s="206">
        <v>0</v>
      </c>
      <c r="P75" s="204">
        <v>0</v>
      </c>
      <c r="Q75" s="205">
        <v>0</v>
      </c>
      <c r="R75" s="206">
        <v>0</v>
      </c>
      <c r="S75" s="204">
        <v>0</v>
      </c>
      <c r="T75" s="205">
        <v>0</v>
      </c>
      <c r="U75" s="206">
        <v>0</v>
      </c>
      <c r="V75" s="204">
        <v>0</v>
      </c>
      <c r="W75" s="205">
        <v>0</v>
      </c>
      <c r="X75" s="206">
        <v>0</v>
      </c>
      <c r="Y75" s="204">
        <v>0</v>
      </c>
      <c r="Z75" s="205">
        <v>0</v>
      </c>
      <c r="AA75" s="206">
        <v>0</v>
      </c>
      <c r="AB75" s="204">
        <v>0</v>
      </c>
      <c r="AC75" s="205">
        <v>0</v>
      </c>
      <c r="AD75" s="206">
        <v>0</v>
      </c>
      <c r="AE75" s="204">
        <v>0</v>
      </c>
      <c r="AF75" s="205">
        <v>0</v>
      </c>
      <c r="AG75" s="206">
        <v>0</v>
      </c>
      <c r="AH75" s="207">
        <f t="shared" si="49"/>
        <v>0</v>
      </c>
      <c r="AI75" s="208">
        <f t="shared" si="49"/>
        <v>0</v>
      </c>
      <c r="AJ75" s="209">
        <f t="shared" si="49"/>
        <v>0</v>
      </c>
      <c r="AK75" s="204">
        <v>0</v>
      </c>
      <c r="AL75" s="205">
        <v>0</v>
      </c>
      <c r="AM75" s="206">
        <v>0</v>
      </c>
      <c r="AN75" s="210">
        <f t="shared" si="50"/>
        <v>0</v>
      </c>
      <c r="AO75" s="211">
        <f t="shared" si="50"/>
        <v>0</v>
      </c>
      <c r="AP75" s="212">
        <f t="shared" si="50"/>
        <v>0</v>
      </c>
      <c r="AQ75" s="204">
        <v>0</v>
      </c>
      <c r="AR75" s="205">
        <v>0</v>
      </c>
      <c r="AS75" s="206">
        <v>0</v>
      </c>
      <c r="AT75" s="207">
        <f t="shared" si="39"/>
        <v>0</v>
      </c>
      <c r="AU75" s="208">
        <f t="shared" si="39"/>
        <v>0</v>
      </c>
      <c r="AV75" s="209">
        <f t="shared" si="39"/>
        <v>0</v>
      </c>
      <c r="AW75" s="204">
        <f t="shared" si="46"/>
        <v>0</v>
      </c>
      <c r="AX75" s="213">
        <f t="shared" si="46"/>
        <v>0</v>
      </c>
      <c r="AY75" s="214">
        <f t="shared" si="46"/>
        <v>0</v>
      </c>
      <c r="AZ75" s="204">
        <v>0</v>
      </c>
      <c r="BA75" s="205">
        <v>0</v>
      </c>
      <c r="BB75" s="206">
        <v>0</v>
      </c>
      <c r="BC75" s="215">
        <f t="shared" si="51"/>
        <v>0</v>
      </c>
      <c r="BD75" s="216">
        <f t="shared" si="51"/>
        <v>0</v>
      </c>
      <c r="BE75" s="217">
        <f t="shared" si="51"/>
        <v>0</v>
      </c>
      <c r="BF75" s="204">
        <v>0</v>
      </c>
      <c r="BG75" s="205">
        <v>0</v>
      </c>
      <c r="BH75" s="206">
        <v>0</v>
      </c>
      <c r="BI75" s="207">
        <f t="shared" si="52"/>
        <v>0</v>
      </c>
      <c r="BJ75" s="208">
        <f t="shared" si="52"/>
        <v>0</v>
      </c>
      <c r="BK75" s="209">
        <f t="shared" si="52"/>
        <v>0</v>
      </c>
      <c r="BL75" s="204">
        <f t="shared" si="40"/>
        <v>0</v>
      </c>
      <c r="BM75" s="213">
        <f t="shared" si="40"/>
        <v>0</v>
      </c>
      <c r="BN75" s="214">
        <f t="shared" si="40"/>
        <v>0</v>
      </c>
      <c r="BO75" s="204">
        <v>0</v>
      </c>
      <c r="BP75" s="205">
        <v>0</v>
      </c>
      <c r="BQ75" s="206">
        <v>0</v>
      </c>
      <c r="BR75" s="218">
        <f t="shared" si="53"/>
        <v>0</v>
      </c>
      <c r="BS75" s="208">
        <f t="shared" si="53"/>
        <v>0</v>
      </c>
      <c r="BT75" s="209">
        <f t="shared" si="53"/>
        <v>0</v>
      </c>
      <c r="BU75" s="219">
        <v>-7137000</v>
      </c>
      <c r="BV75" s="205">
        <v>0</v>
      </c>
      <c r="BW75" s="206">
        <v>-7137000</v>
      </c>
      <c r="BX75" s="204">
        <f t="shared" si="41"/>
        <v>-7137000</v>
      </c>
      <c r="BY75" s="213">
        <f t="shared" si="41"/>
        <v>0</v>
      </c>
      <c r="BZ75" s="214">
        <f t="shared" si="41"/>
        <v>-7137000</v>
      </c>
      <c r="CA75" s="220" t="s">
        <v>1156</v>
      </c>
      <c r="CB75" s="220" t="s">
        <v>1184</v>
      </c>
      <c r="CC75" s="154" t="s">
        <v>1280</v>
      </c>
      <c r="CD75" s="154" t="str">
        <f t="shared" si="47"/>
        <v>OK！</v>
      </c>
      <c r="CE75" s="164" t="str">
        <f t="shared" si="54"/>
        <v>J1</v>
      </c>
      <c r="CF75" s="164" t="str">
        <f t="shared" si="54"/>
        <v>KH</v>
      </c>
      <c r="CG75" s="164" t="str">
        <f t="shared" si="48"/>
        <v>JICA調査</v>
      </c>
    </row>
    <row r="76" spans="1:85" ht="20.100000000000001" customHeight="1" x14ac:dyDescent="0.15">
      <c r="A76" s="154" t="str">
        <f t="shared" si="42"/>
        <v>J1</v>
      </c>
      <c r="B76" s="154" t="str">
        <f t="shared" si="42"/>
        <v>KH</v>
      </c>
      <c r="C76" s="154" t="str">
        <f t="shared" si="43"/>
        <v xml:space="preserve"> アジア開発銀行</v>
      </c>
      <c r="D76" s="154" t="str">
        <f t="shared" si="44"/>
        <v>201603-201606</v>
      </c>
      <c r="E76" s="166" t="s">
        <v>223</v>
      </c>
      <c r="F76" s="199" t="s">
        <v>791</v>
      </c>
      <c r="G76" s="200" t="s">
        <v>513</v>
      </c>
      <c r="H76" s="200" t="str">
        <f t="shared" si="45"/>
        <v>JA10H1027P</v>
      </c>
      <c r="I76" s="201" t="s">
        <v>878</v>
      </c>
      <c r="J76" s="202" t="s">
        <v>879</v>
      </c>
      <c r="K76" s="202" t="s">
        <v>534</v>
      </c>
      <c r="L76" s="203" t="s">
        <v>819</v>
      </c>
      <c r="M76" s="204">
        <v>0</v>
      </c>
      <c r="N76" s="205">
        <v>0</v>
      </c>
      <c r="O76" s="206">
        <v>0</v>
      </c>
      <c r="P76" s="204">
        <v>0</v>
      </c>
      <c r="Q76" s="205">
        <v>0</v>
      </c>
      <c r="R76" s="206">
        <v>0</v>
      </c>
      <c r="S76" s="204">
        <v>0</v>
      </c>
      <c r="T76" s="205">
        <v>0</v>
      </c>
      <c r="U76" s="206">
        <v>0</v>
      </c>
      <c r="V76" s="204">
        <v>0</v>
      </c>
      <c r="W76" s="205">
        <v>0</v>
      </c>
      <c r="X76" s="206">
        <v>0</v>
      </c>
      <c r="Y76" s="204">
        <v>0</v>
      </c>
      <c r="Z76" s="205">
        <v>0</v>
      </c>
      <c r="AA76" s="206">
        <v>0</v>
      </c>
      <c r="AB76" s="204">
        <v>0</v>
      </c>
      <c r="AC76" s="205">
        <v>0</v>
      </c>
      <c r="AD76" s="206">
        <v>0</v>
      </c>
      <c r="AE76" s="204">
        <v>0</v>
      </c>
      <c r="AF76" s="205">
        <v>0</v>
      </c>
      <c r="AG76" s="206">
        <v>0</v>
      </c>
      <c r="AH76" s="207">
        <f t="shared" si="49"/>
        <v>0</v>
      </c>
      <c r="AI76" s="208">
        <f t="shared" si="49"/>
        <v>0</v>
      </c>
      <c r="AJ76" s="209">
        <f t="shared" si="49"/>
        <v>0</v>
      </c>
      <c r="AK76" s="204">
        <v>0</v>
      </c>
      <c r="AL76" s="205">
        <v>0</v>
      </c>
      <c r="AM76" s="206">
        <v>0</v>
      </c>
      <c r="AN76" s="210">
        <f t="shared" si="50"/>
        <v>0</v>
      </c>
      <c r="AO76" s="211">
        <f t="shared" si="50"/>
        <v>0</v>
      </c>
      <c r="AP76" s="212">
        <f t="shared" si="50"/>
        <v>0</v>
      </c>
      <c r="AQ76" s="204">
        <v>0</v>
      </c>
      <c r="AR76" s="205">
        <v>0</v>
      </c>
      <c r="AS76" s="206">
        <v>0</v>
      </c>
      <c r="AT76" s="207">
        <f t="shared" si="39"/>
        <v>0</v>
      </c>
      <c r="AU76" s="208">
        <f t="shared" si="39"/>
        <v>0</v>
      </c>
      <c r="AV76" s="209">
        <f t="shared" si="39"/>
        <v>0</v>
      </c>
      <c r="AW76" s="204">
        <f t="shared" si="46"/>
        <v>0</v>
      </c>
      <c r="AX76" s="213">
        <f t="shared" si="46"/>
        <v>41391.199999999997</v>
      </c>
      <c r="AY76" s="214">
        <f t="shared" si="46"/>
        <v>4626605</v>
      </c>
      <c r="AZ76" s="204">
        <v>0</v>
      </c>
      <c r="BA76" s="205">
        <v>41391.199999999997</v>
      </c>
      <c r="BB76" s="206">
        <v>4626605</v>
      </c>
      <c r="BC76" s="215">
        <f t="shared" si="51"/>
        <v>0</v>
      </c>
      <c r="BD76" s="216">
        <f t="shared" si="51"/>
        <v>41391.199999999997</v>
      </c>
      <c r="BE76" s="217">
        <f t="shared" si="51"/>
        <v>4626605</v>
      </c>
      <c r="BF76" s="204">
        <v>0</v>
      </c>
      <c r="BG76" s="205">
        <v>0</v>
      </c>
      <c r="BH76" s="206">
        <v>0</v>
      </c>
      <c r="BI76" s="207">
        <f t="shared" si="52"/>
        <v>0</v>
      </c>
      <c r="BJ76" s="208">
        <f t="shared" si="52"/>
        <v>41391.199999999997</v>
      </c>
      <c r="BK76" s="209">
        <f t="shared" si="52"/>
        <v>4626605</v>
      </c>
      <c r="BL76" s="204">
        <f t="shared" si="40"/>
        <v>0</v>
      </c>
      <c r="BM76" s="213">
        <f t="shared" si="40"/>
        <v>0</v>
      </c>
      <c r="BN76" s="214">
        <f t="shared" si="40"/>
        <v>0</v>
      </c>
      <c r="BO76" s="204">
        <v>0</v>
      </c>
      <c r="BP76" s="205">
        <v>0</v>
      </c>
      <c r="BQ76" s="206">
        <v>0</v>
      </c>
      <c r="BR76" s="218">
        <f t="shared" si="53"/>
        <v>0</v>
      </c>
      <c r="BS76" s="208">
        <f t="shared" si="53"/>
        <v>41391.199999999997</v>
      </c>
      <c r="BT76" s="209">
        <f t="shared" si="53"/>
        <v>4626605</v>
      </c>
      <c r="BU76" s="219">
        <v>0</v>
      </c>
      <c r="BV76" s="205">
        <v>0</v>
      </c>
      <c r="BW76" s="206">
        <v>0</v>
      </c>
      <c r="BX76" s="204">
        <f t="shared" si="41"/>
        <v>0</v>
      </c>
      <c r="BY76" s="213">
        <f t="shared" si="41"/>
        <v>41391.199999999997</v>
      </c>
      <c r="BZ76" s="214">
        <f t="shared" si="41"/>
        <v>4626605</v>
      </c>
      <c r="CA76" s="220" t="s">
        <v>1173</v>
      </c>
      <c r="CB76" s="220" t="s">
        <v>522</v>
      </c>
      <c r="CC76" s="154" t="s">
        <v>1280</v>
      </c>
      <c r="CD76" s="154" t="str">
        <f t="shared" si="47"/>
        <v>OK！</v>
      </c>
      <c r="CE76" s="164" t="str">
        <f t="shared" si="54"/>
        <v>J1</v>
      </c>
      <c r="CF76" s="164" t="str">
        <f t="shared" si="54"/>
        <v>KH</v>
      </c>
      <c r="CG76" s="164" t="str">
        <f t="shared" si="48"/>
        <v>ｱｼﾞｱ開発銀行</v>
      </c>
    </row>
    <row r="77" spans="1:85" ht="20.100000000000001" customHeight="1" x14ac:dyDescent="0.15">
      <c r="A77" s="154" t="str">
        <f t="shared" si="42"/>
        <v>J1</v>
      </c>
      <c r="B77" s="154" t="str">
        <f t="shared" si="42"/>
        <v>KH</v>
      </c>
      <c r="C77" s="154" t="str">
        <f t="shared" si="43"/>
        <v xml:space="preserve"> アジア開発銀行</v>
      </c>
      <c r="D77" s="154" t="str">
        <f t="shared" si="44"/>
        <v>201511-201606</v>
      </c>
      <c r="E77" s="166" t="s">
        <v>224</v>
      </c>
      <c r="F77" s="199" t="s">
        <v>791</v>
      </c>
      <c r="G77" s="200" t="s">
        <v>513</v>
      </c>
      <c r="H77" s="200" t="str">
        <f t="shared" si="45"/>
        <v>JA14H1018P</v>
      </c>
      <c r="I77" s="201" t="s">
        <v>880</v>
      </c>
      <c r="J77" s="202" t="s">
        <v>879</v>
      </c>
      <c r="K77" s="202" t="s">
        <v>534</v>
      </c>
      <c r="L77" s="203" t="s">
        <v>819</v>
      </c>
      <c r="M77" s="204">
        <v>0</v>
      </c>
      <c r="N77" s="205">
        <v>0</v>
      </c>
      <c r="O77" s="206">
        <v>0</v>
      </c>
      <c r="P77" s="204">
        <v>0</v>
      </c>
      <c r="Q77" s="205">
        <v>0</v>
      </c>
      <c r="R77" s="206">
        <v>0</v>
      </c>
      <c r="S77" s="204">
        <v>0</v>
      </c>
      <c r="T77" s="205">
        <v>0</v>
      </c>
      <c r="U77" s="206">
        <v>0</v>
      </c>
      <c r="V77" s="204">
        <v>0</v>
      </c>
      <c r="W77" s="205">
        <v>0</v>
      </c>
      <c r="X77" s="206">
        <v>0</v>
      </c>
      <c r="Y77" s="204">
        <v>0</v>
      </c>
      <c r="Z77" s="205">
        <v>0</v>
      </c>
      <c r="AA77" s="206">
        <v>0</v>
      </c>
      <c r="AB77" s="204">
        <v>0</v>
      </c>
      <c r="AC77" s="205">
        <v>0</v>
      </c>
      <c r="AD77" s="206">
        <v>0</v>
      </c>
      <c r="AE77" s="204">
        <v>0</v>
      </c>
      <c r="AF77" s="205">
        <v>0</v>
      </c>
      <c r="AG77" s="206">
        <v>0</v>
      </c>
      <c r="AH77" s="207">
        <f t="shared" si="49"/>
        <v>0</v>
      </c>
      <c r="AI77" s="208">
        <f t="shared" si="49"/>
        <v>0</v>
      </c>
      <c r="AJ77" s="209">
        <f t="shared" si="49"/>
        <v>0</v>
      </c>
      <c r="AK77" s="204">
        <v>0</v>
      </c>
      <c r="AL77" s="205">
        <v>0</v>
      </c>
      <c r="AM77" s="206">
        <v>0</v>
      </c>
      <c r="AN77" s="210">
        <f t="shared" si="50"/>
        <v>0</v>
      </c>
      <c r="AO77" s="211">
        <f t="shared" si="50"/>
        <v>0</v>
      </c>
      <c r="AP77" s="212">
        <f t="shared" si="50"/>
        <v>0</v>
      </c>
      <c r="AQ77" s="204">
        <v>0</v>
      </c>
      <c r="AR77" s="205">
        <v>117119</v>
      </c>
      <c r="AS77" s="206">
        <v>14290480</v>
      </c>
      <c r="AT77" s="207">
        <f t="shared" si="39"/>
        <v>0</v>
      </c>
      <c r="AU77" s="208">
        <f t="shared" si="39"/>
        <v>117119</v>
      </c>
      <c r="AV77" s="209">
        <f t="shared" si="39"/>
        <v>14290480</v>
      </c>
      <c r="AW77" s="204">
        <f t="shared" si="46"/>
        <v>0</v>
      </c>
      <c r="AX77" s="213">
        <f t="shared" si="46"/>
        <v>287795.5</v>
      </c>
      <c r="AY77" s="214">
        <f t="shared" si="46"/>
        <v>33275959</v>
      </c>
      <c r="AZ77" s="204">
        <v>0</v>
      </c>
      <c r="BA77" s="205">
        <v>404914.5</v>
      </c>
      <c r="BB77" s="206">
        <v>47566439</v>
      </c>
      <c r="BC77" s="215">
        <f t="shared" si="51"/>
        <v>0</v>
      </c>
      <c r="BD77" s="216">
        <f t="shared" si="51"/>
        <v>404914.5</v>
      </c>
      <c r="BE77" s="217">
        <f t="shared" si="51"/>
        <v>47566439</v>
      </c>
      <c r="BF77" s="204">
        <v>0</v>
      </c>
      <c r="BG77" s="205">
        <v>0</v>
      </c>
      <c r="BH77" s="206">
        <v>0</v>
      </c>
      <c r="BI77" s="207">
        <f t="shared" si="52"/>
        <v>0</v>
      </c>
      <c r="BJ77" s="208">
        <f t="shared" si="52"/>
        <v>404914.5</v>
      </c>
      <c r="BK77" s="209">
        <f t="shared" si="52"/>
        <v>47566439</v>
      </c>
      <c r="BL77" s="204">
        <f t="shared" si="40"/>
        <v>0</v>
      </c>
      <c r="BM77" s="213">
        <f t="shared" si="40"/>
        <v>0</v>
      </c>
      <c r="BN77" s="214">
        <f t="shared" si="40"/>
        <v>0</v>
      </c>
      <c r="BO77" s="204">
        <v>0</v>
      </c>
      <c r="BP77" s="205">
        <v>0</v>
      </c>
      <c r="BQ77" s="206">
        <v>0</v>
      </c>
      <c r="BR77" s="218">
        <f t="shared" si="53"/>
        <v>0</v>
      </c>
      <c r="BS77" s="208">
        <f t="shared" si="53"/>
        <v>404914.5</v>
      </c>
      <c r="BT77" s="209">
        <f t="shared" si="53"/>
        <v>47566439</v>
      </c>
      <c r="BU77" s="219">
        <v>0</v>
      </c>
      <c r="BV77" s="205">
        <v>-344554.6</v>
      </c>
      <c r="BW77" s="206">
        <v>-38614234</v>
      </c>
      <c r="BX77" s="204">
        <f t="shared" si="41"/>
        <v>0</v>
      </c>
      <c r="BY77" s="213">
        <f t="shared" si="41"/>
        <v>60359.900000000023</v>
      </c>
      <c r="BZ77" s="214">
        <f t="shared" si="41"/>
        <v>8952205</v>
      </c>
      <c r="CA77" s="220" t="s">
        <v>1158</v>
      </c>
      <c r="CB77" s="220" t="s">
        <v>522</v>
      </c>
      <c r="CC77" s="154" t="s">
        <v>1280</v>
      </c>
      <c r="CD77" s="154" t="str">
        <f t="shared" si="47"/>
        <v>OK！</v>
      </c>
      <c r="CE77" s="164" t="str">
        <f t="shared" si="54"/>
        <v>J1</v>
      </c>
      <c r="CF77" s="164" t="str">
        <f t="shared" si="54"/>
        <v>KH</v>
      </c>
      <c r="CG77" s="164" t="str">
        <f t="shared" si="48"/>
        <v>ｱｼﾞｱ開発銀行</v>
      </c>
    </row>
    <row r="78" spans="1:85" ht="20.100000000000001" customHeight="1" x14ac:dyDescent="0.15">
      <c r="A78" s="154" t="str">
        <f t="shared" si="42"/>
        <v>J1</v>
      </c>
      <c r="B78" s="154" t="str">
        <f t="shared" si="42"/>
        <v>KW</v>
      </c>
      <c r="C78" s="154" t="str">
        <f t="shared" si="43"/>
        <v xml:space="preserve"> (独)国際協力機構　円借款</v>
      </c>
      <c r="D78" s="154" t="str">
        <f t="shared" si="44"/>
        <v>201507-201606</v>
      </c>
      <c r="E78" s="166" t="s">
        <v>225</v>
      </c>
      <c r="F78" s="199" t="s">
        <v>791</v>
      </c>
      <c r="G78" s="200" t="s">
        <v>881</v>
      </c>
      <c r="H78" s="200" t="str">
        <f t="shared" si="45"/>
        <v>JA05W1005P</v>
      </c>
      <c r="I78" s="201" t="s">
        <v>882</v>
      </c>
      <c r="J78" s="202" t="s">
        <v>846</v>
      </c>
      <c r="K78" s="202" t="s">
        <v>496</v>
      </c>
      <c r="L78" s="203" t="s">
        <v>847</v>
      </c>
      <c r="M78" s="204">
        <v>0</v>
      </c>
      <c r="N78" s="205">
        <v>0</v>
      </c>
      <c r="O78" s="206">
        <v>0</v>
      </c>
      <c r="P78" s="204">
        <v>0</v>
      </c>
      <c r="Q78" s="205">
        <v>0</v>
      </c>
      <c r="R78" s="206">
        <v>0</v>
      </c>
      <c r="S78" s="204">
        <v>0</v>
      </c>
      <c r="T78" s="205">
        <v>0</v>
      </c>
      <c r="U78" s="206">
        <v>0</v>
      </c>
      <c r="V78" s="204">
        <v>0</v>
      </c>
      <c r="W78" s="205">
        <v>0</v>
      </c>
      <c r="X78" s="206">
        <v>0</v>
      </c>
      <c r="Y78" s="204">
        <v>0</v>
      </c>
      <c r="Z78" s="205">
        <v>0</v>
      </c>
      <c r="AA78" s="206">
        <v>0</v>
      </c>
      <c r="AB78" s="204">
        <v>0</v>
      </c>
      <c r="AC78" s="205">
        <v>0</v>
      </c>
      <c r="AD78" s="206">
        <v>0</v>
      </c>
      <c r="AE78" s="204">
        <v>0</v>
      </c>
      <c r="AF78" s="205">
        <v>0</v>
      </c>
      <c r="AG78" s="206">
        <v>0</v>
      </c>
      <c r="AH78" s="207">
        <f t="shared" si="49"/>
        <v>0</v>
      </c>
      <c r="AI78" s="208">
        <f t="shared" si="49"/>
        <v>0</v>
      </c>
      <c r="AJ78" s="209">
        <f t="shared" si="49"/>
        <v>0</v>
      </c>
      <c r="AK78" s="204">
        <v>0</v>
      </c>
      <c r="AL78" s="205">
        <v>0</v>
      </c>
      <c r="AM78" s="206">
        <v>0</v>
      </c>
      <c r="AN78" s="210">
        <f t="shared" si="50"/>
        <v>0</v>
      </c>
      <c r="AO78" s="211">
        <f t="shared" si="50"/>
        <v>0</v>
      </c>
      <c r="AP78" s="212">
        <f t="shared" si="50"/>
        <v>0</v>
      </c>
      <c r="AQ78" s="204">
        <v>0</v>
      </c>
      <c r="AR78" s="205">
        <v>835299653</v>
      </c>
      <c r="AS78" s="206">
        <v>7402773</v>
      </c>
      <c r="AT78" s="207">
        <f t="shared" si="39"/>
        <v>0</v>
      </c>
      <c r="AU78" s="208">
        <f t="shared" si="39"/>
        <v>835299653</v>
      </c>
      <c r="AV78" s="209">
        <f t="shared" si="39"/>
        <v>7402773</v>
      </c>
      <c r="AW78" s="204">
        <f t="shared" si="46"/>
        <v>0</v>
      </c>
      <c r="AX78" s="213">
        <f t="shared" si="46"/>
        <v>1314400444</v>
      </c>
      <c r="AY78" s="214">
        <f t="shared" si="46"/>
        <v>11062354</v>
      </c>
      <c r="AZ78" s="204">
        <v>0</v>
      </c>
      <c r="BA78" s="205">
        <v>2149700097</v>
      </c>
      <c r="BB78" s="206">
        <v>18465127</v>
      </c>
      <c r="BC78" s="215">
        <f t="shared" si="51"/>
        <v>0</v>
      </c>
      <c r="BD78" s="216">
        <f t="shared" si="51"/>
        <v>2149700097</v>
      </c>
      <c r="BE78" s="217">
        <f t="shared" si="51"/>
        <v>18465127</v>
      </c>
      <c r="BF78" s="204">
        <v>0</v>
      </c>
      <c r="BG78" s="205">
        <v>0</v>
      </c>
      <c r="BH78" s="206">
        <v>0</v>
      </c>
      <c r="BI78" s="207">
        <f t="shared" si="52"/>
        <v>0</v>
      </c>
      <c r="BJ78" s="208">
        <f t="shared" si="52"/>
        <v>2149700097</v>
      </c>
      <c r="BK78" s="209">
        <f t="shared" si="52"/>
        <v>18465127</v>
      </c>
      <c r="BL78" s="204">
        <f t="shared" si="40"/>
        <v>0</v>
      </c>
      <c r="BM78" s="213">
        <f t="shared" si="40"/>
        <v>0</v>
      </c>
      <c r="BN78" s="214">
        <f t="shared" si="40"/>
        <v>0</v>
      </c>
      <c r="BO78" s="204">
        <v>0</v>
      </c>
      <c r="BP78" s="205">
        <v>0</v>
      </c>
      <c r="BQ78" s="206">
        <v>0</v>
      </c>
      <c r="BR78" s="218">
        <f t="shared" si="53"/>
        <v>0</v>
      </c>
      <c r="BS78" s="208">
        <f t="shared" si="53"/>
        <v>2149700097</v>
      </c>
      <c r="BT78" s="209">
        <f t="shared" si="53"/>
        <v>18465127</v>
      </c>
      <c r="BU78" s="219">
        <v>0</v>
      </c>
      <c r="BV78" s="205">
        <v>-23550334</v>
      </c>
      <c r="BW78" s="206">
        <v>-209127</v>
      </c>
      <c r="BX78" s="204">
        <f t="shared" si="41"/>
        <v>0</v>
      </c>
      <c r="BY78" s="213">
        <f t="shared" si="41"/>
        <v>2126149763</v>
      </c>
      <c r="BZ78" s="214">
        <f t="shared" si="41"/>
        <v>18256000</v>
      </c>
      <c r="CA78" s="220" t="s">
        <v>1152</v>
      </c>
      <c r="CB78" s="220" t="s">
        <v>503</v>
      </c>
      <c r="CC78" s="154" t="s">
        <v>1280</v>
      </c>
      <c r="CD78" s="154" t="str">
        <f t="shared" si="47"/>
        <v>OK！</v>
      </c>
      <c r="CE78" s="164" t="str">
        <f t="shared" si="54"/>
        <v>J1</v>
      </c>
      <c r="CF78" s="164" t="str">
        <f t="shared" si="54"/>
        <v>KW</v>
      </c>
      <c r="CG78" s="164" t="str">
        <f t="shared" si="48"/>
        <v>JICA円借款</v>
      </c>
    </row>
    <row r="79" spans="1:85" ht="20.100000000000001" customHeight="1" x14ac:dyDescent="0.15">
      <c r="A79" s="154" t="str">
        <f t="shared" si="42"/>
        <v>J1</v>
      </c>
      <c r="B79" s="154" t="str">
        <f t="shared" si="42"/>
        <v>KW</v>
      </c>
      <c r="C79" s="154" t="str">
        <f t="shared" si="43"/>
        <v xml:space="preserve"> (独)国際協力機構　円借款</v>
      </c>
      <c r="D79" s="154" t="str">
        <f t="shared" si="44"/>
        <v>201507-201606</v>
      </c>
      <c r="E79" s="166" t="s">
        <v>226</v>
      </c>
      <c r="F79" s="199" t="s">
        <v>791</v>
      </c>
      <c r="G79" s="200" t="s">
        <v>881</v>
      </c>
      <c r="H79" s="200" t="str">
        <f t="shared" si="45"/>
        <v>JA05W1005P</v>
      </c>
      <c r="I79" s="201" t="s">
        <v>882</v>
      </c>
      <c r="J79" s="202" t="s">
        <v>846</v>
      </c>
      <c r="K79" s="202" t="s">
        <v>496</v>
      </c>
      <c r="L79" s="203" t="s">
        <v>793</v>
      </c>
      <c r="M79" s="204">
        <v>0</v>
      </c>
      <c r="N79" s="205">
        <v>0</v>
      </c>
      <c r="O79" s="206">
        <v>0</v>
      </c>
      <c r="P79" s="204">
        <v>0</v>
      </c>
      <c r="Q79" s="205">
        <v>0</v>
      </c>
      <c r="R79" s="206">
        <v>0</v>
      </c>
      <c r="S79" s="204">
        <v>0</v>
      </c>
      <c r="T79" s="205">
        <v>0</v>
      </c>
      <c r="U79" s="206">
        <v>0</v>
      </c>
      <c r="V79" s="204">
        <v>0</v>
      </c>
      <c r="W79" s="205">
        <v>0</v>
      </c>
      <c r="X79" s="206">
        <v>0</v>
      </c>
      <c r="Y79" s="204">
        <v>0</v>
      </c>
      <c r="Z79" s="205">
        <v>0</v>
      </c>
      <c r="AA79" s="206">
        <v>0</v>
      </c>
      <c r="AB79" s="204">
        <v>0</v>
      </c>
      <c r="AC79" s="205">
        <v>0</v>
      </c>
      <c r="AD79" s="206">
        <v>0</v>
      </c>
      <c r="AE79" s="204">
        <v>0</v>
      </c>
      <c r="AF79" s="205">
        <v>0</v>
      </c>
      <c r="AG79" s="206">
        <v>0</v>
      </c>
      <c r="AH79" s="207">
        <f t="shared" si="49"/>
        <v>0</v>
      </c>
      <c r="AI79" s="208">
        <f t="shared" si="49"/>
        <v>0</v>
      </c>
      <c r="AJ79" s="209">
        <f t="shared" si="49"/>
        <v>0</v>
      </c>
      <c r="AK79" s="204">
        <v>0</v>
      </c>
      <c r="AL79" s="205">
        <v>0</v>
      </c>
      <c r="AM79" s="206">
        <v>0</v>
      </c>
      <c r="AN79" s="210">
        <f t="shared" si="50"/>
        <v>0</v>
      </c>
      <c r="AO79" s="211">
        <f t="shared" si="50"/>
        <v>0</v>
      </c>
      <c r="AP79" s="212">
        <f t="shared" si="50"/>
        <v>0</v>
      </c>
      <c r="AQ79" s="204">
        <v>33331488</v>
      </c>
      <c r="AR79" s="205">
        <v>0</v>
      </c>
      <c r="AS79" s="206">
        <v>33331488</v>
      </c>
      <c r="AT79" s="207">
        <f t="shared" si="39"/>
        <v>33331488</v>
      </c>
      <c r="AU79" s="208">
        <f t="shared" si="39"/>
        <v>0</v>
      </c>
      <c r="AV79" s="209">
        <f t="shared" si="39"/>
        <v>33331488</v>
      </c>
      <c r="AW79" s="204">
        <f t="shared" si="46"/>
        <v>55311676</v>
      </c>
      <c r="AX79" s="213">
        <f t="shared" si="46"/>
        <v>0</v>
      </c>
      <c r="AY79" s="214">
        <f t="shared" si="46"/>
        <v>55311676</v>
      </c>
      <c r="AZ79" s="204">
        <v>88643164</v>
      </c>
      <c r="BA79" s="205">
        <v>0</v>
      </c>
      <c r="BB79" s="206">
        <v>88643164</v>
      </c>
      <c r="BC79" s="215">
        <f t="shared" si="51"/>
        <v>88643164</v>
      </c>
      <c r="BD79" s="216">
        <f t="shared" si="51"/>
        <v>0</v>
      </c>
      <c r="BE79" s="217">
        <f t="shared" si="51"/>
        <v>88643164</v>
      </c>
      <c r="BF79" s="204">
        <v>0</v>
      </c>
      <c r="BG79" s="205">
        <v>0</v>
      </c>
      <c r="BH79" s="206">
        <v>0</v>
      </c>
      <c r="BI79" s="207">
        <f t="shared" si="52"/>
        <v>88643164</v>
      </c>
      <c r="BJ79" s="208">
        <f t="shared" si="52"/>
        <v>0</v>
      </c>
      <c r="BK79" s="209">
        <f t="shared" si="52"/>
        <v>88643164</v>
      </c>
      <c r="BL79" s="204">
        <f t="shared" si="40"/>
        <v>0</v>
      </c>
      <c r="BM79" s="213">
        <f t="shared" si="40"/>
        <v>0</v>
      </c>
      <c r="BN79" s="214">
        <f t="shared" si="40"/>
        <v>0</v>
      </c>
      <c r="BO79" s="204">
        <v>0</v>
      </c>
      <c r="BP79" s="205">
        <v>0</v>
      </c>
      <c r="BQ79" s="206">
        <v>0</v>
      </c>
      <c r="BR79" s="218">
        <f t="shared" si="53"/>
        <v>88643164</v>
      </c>
      <c r="BS79" s="208">
        <f t="shared" si="53"/>
        <v>0</v>
      </c>
      <c r="BT79" s="209">
        <f t="shared" si="53"/>
        <v>88643164</v>
      </c>
      <c r="BU79" s="219">
        <v>0</v>
      </c>
      <c r="BV79" s="205">
        <v>0</v>
      </c>
      <c r="BW79" s="206">
        <v>0</v>
      </c>
      <c r="BX79" s="204">
        <f t="shared" si="41"/>
        <v>88643164</v>
      </c>
      <c r="BY79" s="213">
        <f t="shared" si="41"/>
        <v>0</v>
      </c>
      <c r="BZ79" s="214">
        <f t="shared" si="41"/>
        <v>88643164</v>
      </c>
      <c r="CA79" s="220" t="s">
        <v>1152</v>
      </c>
      <c r="CB79" s="220" t="s">
        <v>503</v>
      </c>
      <c r="CC79" s="154" t="s">
        <v>1280</v>
      </c>
      <c r="CD79" s="154" t="str">
        <f t="shared" si="47"/>
        <v>OK！</v>
      </c>
      <c r="CE79" s="164" t="str">
        <f t="shared" si="54"/>
        <v>J1</v>
      </c>
      <c r="CF79" s="164" t="str">
        <f t="shared" si="54"/>
        <v>KW</v>
      </c>
      <c r="CG79" s="164" t="str">
        <f t="shared" si="48"/>
        <v>JICA円借款</v>
      </c>
    </row>
    <row r="80" spans="1:85" ht="20.100000000000001" customHeight="1" x14ac:dyDescent="0.15">
      <c r="A80" s="154" t="str">
        <f t="shared" si="42"/>
        <v>J1</v>
      </c>
      <c r="B80" s="154" t="str">
        <f t="shared" si="42"/>
        <v>KW</v>
      </c>
      <c r="C80" s="154" t="str">
        <f t="shared" si="43"/>
        <v xml:space="preserve"> (独)国際協力機構　円借款</v>
      </c>
      <c r="D80" s="154" t="str">
        <f t="shared" si="44"/>
        <v>201405-201606</v>
      </c>
      <c r="E80" s="166" t="s">
        <v>227</v>
      </c>
      <c r="F80" s="199" t="s">
        <v>791</v>
      </c>
      <c r="G80" s="200" t="s">
        <v>881</v>
      </c>
      <c r="H80" s="200" t="str">
        <f t="shared" si="45"/>
        <v>JA06S1003P</v>
      </c>
      <c r="I80" s="201" t="s">
        <v>883</v>
      </c>
      <c r="J80" s="202" t="s">
        <v>571</v>
      </c>
      <c r="K80" s="202" t="s">
        <v>496</v>
      </c>
      <c r="L80" s="203" t="s">
        <v>849</v>
      </c>
      <c r="M80" s="204">
        <v>0</v>
      </c>
      <c r="N80" s="205">
        <v>0</v>
      </c>
      <c r="O80" s="206">
        <v>0</v>
      </c>
      <c r="P80" s="204">
        <v>0</v>
      </c>
      <c r="Q80" s="205">
        <v>0</v>
      </c>
      <c r="R80" s="206">
        <v>0</v>
      </c>
      <c r="S80" s="204">
        <v>0</v>
      </c>
      <c r="T80" s="205">
        <v>0</v>
      </c>
      <c r="U80" s="206">
        <v>0</v>
      </c>
      <c r="V80" s="204">
        <v>0</v>
      </c>
      <c r="W80" s="205">
        <v>0</v>
      </c>
      <c r="X80" s="206">
        <v>0</v>
      </c>
      <c r="Y80" s="204">
        <v>0</v>
      </c>
      <c r="Z80" s="205">
        <v>0</v>
      </c>
      <c r="AA80" s="206">
        <v>0</v>
      </c>
      <c r="AB80" s="204">
        <v>0</v>
      </c>
      <c r="AC80" s="205">
        <v>0</v>
      </c>
      <c r="AD80" s="206">
        <v>0</v>
      </c>
      <c r="AE80" s="204">
        <v>0</v>
      </c>
      <c r="AF80" s="205">
        <v>551556</v>
      </c>
      <c r="AG80" s="206">
        <v>650886</v>
      </c>
      <c r="AH80" s="207">
        <f t="shared" si="49"/>
        <v>0</v>
      </c>
      <c r="AI80" s="208">
        <f t="shared" si="49"/>
        <v>551556</v>
      </c>
      <c r="AJ80" s="209">
        <f t="shared" si="49"/>
        <v>650886</v>
      </c>
      <c r="AK80" s="204">
        <v>0</v>
      </c>
      <c r="AL80" s="205">
        <v>194720</v>
      </c>
      <c r="AM80" s="206">
        <v>225211</v>
      </c>
      <c r="AN80" s="210">
        <f t="shared" si="50"/>
        <v>0</v>
      </c>
      <c r="AO80" s="211">
        <f t="shared" si="50"/>
        <v>746276</v>
      </c>
      <c r="AP80" s="212">
        <f t="shared" si="50"/>
        <v>876097</v>
      </c>
      <c r="AQ80" s="204">
        <v>0</v>
      </c>
      <c r="AR80" s="205">
        <v>0</v>
      </c>
      <c r="AS80" s="206">
        <v>0</v>
      </c>
      <c r="AT80" s="207">
        <f t="shared" si="39"/>
        <v>0</v>
      </c>
      <c r="AU80" s="208">
        <f t="shared" si="39"/>
        <v>746276</v>
      </c>
      <c r="AV80" s="209">
        <f t="shared" si="39"/>
        <v>876097</v>
      </c>
      <c r="AW80" s="204">
        <f t="shared" si="46"/>
        <v>0</v>
      </c>
      <c r="AX80" s="213">
        <f t="shared" si="46"/>
        <v>50000</v>
      </c>
      <c r="AY80" s="214">
        <f t="shared" si="46"/>
        <v>55097</v>
      </c>
      <c r="AZ80" s="204">
        <v>0</v>
      </c>
      <c r="BA80" s="205">
        <v>50000</v>
      </c>
      <c r="BB80" s="206">
        <v>55097</v>
      </c>
      <c r="BC80" s="215">
        <f t="shared" si="51"/>
        <v>0</v>
      </c>
      <c r="BD80" s="216">
        <f t="shared" si="51"/>
        <v>796276</v>
      </c>
      <c r="BE80" s="217">
        <f t="shared" si="51"/>
        <v>931194</v>
      </c>
      <c r="BF80" s="204">
        <v>0</v>
      </c>
      <c r="BG80" s="205">
        <v>0</v>
      </c>
      <c r="BH80" s="206">
        <v>0</v>
      </c>
      <c r="BI80" s="207">
        <f t="shared" si="52"/>
        <v>0</v>
      </c>
      <c r="BJ80" s="208">
        <f t="shared" si="52"/>
        <v>796276</v>
      </c>
      <c r="BK80" s="209">
        <f t="shared" si="52"/>
        <v>931194</v>
      </c>
      <c r="BL80" s="204">
        <f t="shared" si="40"/>
        <v>0</v>
      </c>
      <c r="BM80" s="213">
        <f t="shared" si="40"/>
        <v>0</v>
      </c>
      <c r="BN80" s="214">
        <f t="shared" si="40"/>
        <v>0</v>
      </c>
      <c r="BO80" s="204">
        <v>0</v>
      </c>
      <c r="BP80" s="205">
        <v>0</v>
      </c>
      <c r="BQ80" s="206">
        <v>0</v>
      </c>
      <c r="BR80" s="218">
        <f t="shared" si="53"/>
        <v>0</v>
      </c>
      <c r="BS80" s="208">
        <f t="shared" si="53"/>
        <v>796276</v>
      </c>
      <c r="BT80" s="209">
        <f t="shared" si="53"/>
        <v>931194</v>
      </c>
      <c r="BU80" s="219">
        <v>0</v>
      </c>
      <c r="BV80" s="205">
        <v>0</v>
      </c>
      <c r="BW80" s="206">
        <v>0</v>
      </c>
      <c r="BX80" s="204">
        <f t="shared" si="41"/>
        <v>0</v>
      </c>
      <c r="BY80" s="213">
        <f t="shared" si="41"/>
        <v>796276</v>
      </c>
      <c r="BZ80" s="214">
        <f t="shared" si="41"/>
        <v>931194</v>
      </c>
      <c r="CA80" s="220" t="s">
        <v>1191</v>
      </c>
      <c r="CB80" s="220" t="s">
        <v>96</v>
      </c>
      <c r="CC80" s="154" t="s">
        <v>1280</v>
      </c>
      <c r="CD80" s="154" t="str">
        <f t="shared" si="47"/>
        <v>OK！</v>
      </c>
      <c r="CE80" s="164" t="str">
        <f t="shared" si="54"/>
        <v>J1</v>
      </c>
      <c r="CF80" s="164" t="str">
        <f t="shared" si="54"/>
        <v>KW</v>
      </c>
      <c r="CG80" s="164" t="str">
        <f t="shared" si="48"/>
        <v>JICA円借款</v>
      </c>
    </row>
    <row r="81" spans="1:85" ht="20.100000000000001" customHeight="1" x14ac:dyDescent="0.15">
      <c r="A81" s="154" t="str">
        <f t="shared" si="42"/>
        <v>J1</v>
      </c>
      <c r="B81" s="154" t="str">
        <f t="shared" si="42"/>
        <v>KW</v>
      </c>
      <c r="C81" s="154" t="str">
        <f t="shared" si="43"/>
        <v xml:space="preserve"> (独)国際協力機構　円借款</v>
      </c>
      <c r="D81" s="154" t="str">
        <f t="shared" si="44"/>
        <v>201507-201606</v>
      </c>
      <c r="E81" s="166" t="s">
        <v>228</v>
      </c>
      <c r="F81" s="199" t="s">
        <v>791</v>
      </c>
      <c r="G81" s="200" t="s">
        <v>881</v>
      </c>
      <c r="H81" s="200" t="str">
        <f t="shared" si="45"/>
        <v>JA06S1016P</v>
      </c>
      <c r="I81" s="201" t="s">
        <v>884</v>
      </c>
      <c r="J81" s="202" t="s">
        <v>846</v>
      </c>
      <c r="K81" s="202" t="s">
        <v>496</v>
      </c>
      <c r="L81" s="203" t="s">
        <v>847</v>
      </c>
      <c r="M81" s="204">
        <v>0</v>
      </c>
      <c r="N81" s="205">
        <v>0</v>
      </c>
      <c r="O81" s="206">
        <v>0</v>
      </c>
      <c r="P81" s="204">
        <v>0</v>
      </c>
      <c r="Q81" s="205">
        <v>0</v>
      </c>
      <c r="R81" s="206">
        <v>0</v>
      </c>
      <c r="S81" s="204">
        <v>0</v>
      </c>
      <c r="T81" s="205">
        <v>0</v>
      </c>
      <c r="U81" s="206">
        <v>0</v>
      </c>
      <c r="V81" s="204">
        <v>0</v>
      </c>
      <c r="W81" s="205">
        <v>0</v>
      </c>
      <c r="X81" s="206">
        <v>0</v>
      </c>
      <c r="Y81" s="204">
        <v>0</v>
      </c>
      <c r="Z81" s="205">
        <v>0</v>
      </c>
      <c r="AA81" s="206">
        <v>0</v>
      </c>
      <c r="AB81" s="204">
        <v>0</v>
      </c>
      <c r="AC81" s="205">
        <v>0</v>
      </c>
      <c r="AD81" s="206">
        <v>0</v>
      </c>
      <c r="AE81" s="204">
        <v>0</v>
      </c>
      <c r="AF81" s="205">
        <v>0</v>
      </c>
      <c r="AG81" s="206">
        <v>0</v>
      </c>
      <c r="AH81" s="207">
        <f t="shared" si="49"/>
        <v>0</v>
      </c>
      <c r="AI81" s="208">
        <f t="shared" si="49"/>
        <v>0</v>
      </c>
      <c r="AJ81" s="209">
        <f t="shared" si="49"/>
        <v>0</v>
      </c>
      <c r="AK81" s="204">
        <v>0</v>
      </c>
      <c r="AL81" s="205">
        <v>0</v>
      </c>
      <c r="AM81" s="206">
        <v>0</v>
      </c>
      <c r="AN81" s="210">
        <f t="shared" si="50"/>
        <v>0</v>
      </c>
      <c r="AO81" s="211">
        <f t="shared" si="50"/>
        <v>0</v>
      </c>
      <c r="AP81" s="212">
        <f t="shared" si="50"/>
        <v>0</v>
      </c>
      <c r="AQ81" s="204">
        <v>0</v>
      </c>
      <c r="AR81" s="205">
        <v>655171350</v>
      </c>
      <c r="AS81" s="206">
        <v>5799963</v>
      </c>
      <c r="AT81" s="207">
        <f t="shared" si="39"/>
        <v>0</v>
      </c>
      <c r="AU81" s="208">
        <f t="shared" si="39"/>
        <v>655171350</v>
      </c>
      <c r="AV81" s="209">
        <f t="shared" si="39"/>
        <v>5799963</v>
      </c>
      <c r="AW81" s="204">
        <f t="shared" si="46"/>
        <v>0</v>
      </c>
      <c r="AX81" s="213">
        <f t="shared" si="46"/>
        <v>694192100</v>
      </c>
      <c r="AY81" s="214">
        <f t="shared" si="46"/>
        <v>5830504</v>
      </c>
      <c r="AZ81" s="204">
        <v>0</v>
      </c>
      <c r="BA81" s="205">
        <v>1349363450</v>
      </c>
      <c r="BB81" s="206">
        <v>11630467</v>
      </c>
      <c r="BC81" s="215">
        <f t="shared" si="51"/>
        <v>0</v>
      </c>
      <c r="BD81" s="216">
        <f t="shared" si="51"/>
        <v>1349363450</v>
      </c>
      <c r="BE81" s="217">
        <f t="shared" si="51"/>
        <v>11630467</v>
      </c>
      <c r="BF81" s="204">
        <v>0</v>
      </c>
      <c r="BG81" s="205">
        <v>0</v>
      </c>
      <c r="BH81" s="206">
        <v>0</v>
      </c>
      <c r="BI81" s="207">
        <f t="shared" si="52"/>
        <v>0</v>
      </c>
      <c r="BJ81" s="208">
        <f t="shared" si="52"/>
        <v>1349363450</v>
      </c>
      <c r="BK81" s="209">
        <f t="shared" si="52"/>
        <v>11630467</v>
      </c>
      <c r="BL81" s="204">
        <f t="shared" si="40"/>
        <v>0</v>
      </c>
      <c r="BM81" s="213">
        <f t="shared" si="40"/>
        <v>0</v>
      </c>
      <c r="BN81" s="214">
        <f t="shared" si="40"/>
        <v>0</v>
      </c>
      <c r="BO81" s="204">
        <v>0</v>
      </c>
      <c r="BP81" s="205">
        <v>0</v>
      </c>
      <c r="BQ81" s="206">
        <v>0</v>
      </c>
      <c r="BR81" s="218">
        <f t="shared" si="53"/>
        <v>0</v>
      </c>
      <c r="BS81" s="208">
        <f t="shared" si="53"/>
        <v>1349363450</v>
      </c>
      <c r="BT81" s="209">
        <f t="shared" si="53"/>
        <v>11630467</v>
      </c>
      <c r="BU81" s="219">
        <v>0</v>
      </c>
      <c r="BV81" s="205">
        <v>-2418050502</v>
      </c>
      <c r="BW81" s="206">
        <v>-21569010</v>
      </c>
      <c r="BX81" s="204">
        <f t="shared" si="41"/>
        <v>0</v>
      </c>
      <c r="BY81" s="213">
        <f t="shared" si="41"/>
        <v>-1068687052</v>
      </c>
      <c r="BZ81" s="214">
        <f t="shared" si="41"/>
        <v>-9938543</v>
      </c>
      <c r="CA81" s="220" t="s">
        <v>1152</v>
      </c>
      <c r="CB81" s="220" t="s">
        <v>503</v>
      </c>
      <c r="CC81" s="154" t="s">
        <v>1280</v>
      </c>
      <c r="CD81" s="154" t="str">
        <f t="shared" si="47"/>
        <v>OK！</v>
      </c>
      <c r="CE81" s="164" t="str">
        <f t="shared" si="54"/>
        <v>J1</v>
      </c>
      <c r="CF81" s="164" t="str">
        <f t="shared" si="54"/>
        <v>KW</v>
      </c>
      <c r="CG81" s="164" t="str">
        <f t="shared" si="48"/>
        <v>JICA円借款</v>
      </c>
    </row>
    <row r="82" spans="1:85" ht="20.100000000000001" customHeight="1" x14ac:dyDescent="0.15">
      <c r="A82" s="154" t="str">
        <f t="shared" si="42"/>
        <v>J1</v>
      </c>
      <c r="B82" s="154" t="str">
        <f t="shared" si="42"/>
        <v>KW</v>
      </c>
      <c r="C82" s="154" t="str">
        <f t="shared" si="43"/>
        <v xml:space="preserve"> (独)国際協力機構　円借款</v>
      </c>
      <c r="D82" s="154" t="str">
        <f t="shared" si="44"/>
        <v>201507-201606</v>
      </c>
      <c r="E82" s="166" t="s">
        <v>229</v>
      </c>
      <c r="F82" s="199" t="s">
        <v>791</v>
      </c>
      <c r="G82" s="200" t="s">
        <v>881</v>
      </c>
      <c r="H82" s="200" t="str">
        <f t="shared" si="45"/>
        <v>JA06S1016P</v>
      </c>
      <c r="I82" s="201" t="s">
        <v>884</v>
      </c>
      <c r="J82" s="202" t="s">
        <v>846</v>
      </c>
      <c r="K82" s="202" t="s">
        <v>496</v>
      </c>
      <c r="L82" s="203" t="s">
        <v>793</v>
      </c>
      <c r="M82" s="204">
        <v>0</v>
      </c>
      <c r="N82" s="205">
        <v>0</v>
      </c>
      <c r="O82" s="206">
        <v>0</v>
      </c>
      <c r="P82" s="204">
        <v>0</v>
      </c>
      <c r="Q82" s="205">
        <v>0</v>
      </c>
      <c r="R82" s="206">
        <v>0</v>
      </c>
      <c r="S82" s="204">
        <v>0</v>
      </c>
      <c r="T82" s="205">
        <v>0</v>
      </c>
      <c r="U82" s="206">
        <v>0</v>
      </c>
      <c r="V82" s="204">
        <v>0</v>
      </c>
      <c r="W82" s="205">
        <v>0</v>
      </c>
      <c r="X82" s="206">
        <v>0</v>
      </c>
      <c r="Y82" s="204">
        <v>0</v>
      </c>
      <c r="Z82" s="205">
        <v>0</v>
      </c>
      <c r="AA82" s="206">
        <v>0</v>
      </c>
      <c r="AB82" s="204">
        <v>0</v>
      </c>
      <c r="AC82" s="205">
        <v>0</v>
      </c>
      <c r="AD82" s="206">
        <v>0</v>
      </c>
      <c r="AE82" s="204">
        <v>0</v>
      </c>
      <c r="AF82" s="205">
        <v>0</v>
      </c>
      <c r="AG82" s="206">
        <v>0</v>
      </c>
      <c r="AH82" s="207">
        <f t="shared" si="49"/>
        <v>0</v>
      </c>
      <c r="AI82" s="208">
        <f t="shared" si="49"/>
        <v>0</v>
      </c>
      <c r="AJ82" s="209">
        <f t="shared" si="49"/>
        <v>0</v>
      </c>
      <c r="AK82" s="204">
        <v>0</v>
      </c>
      <c r="AL82" s="205">
        <v>0</v>
      </c>
      <c r="AM82" s="206">
        <v>0</v>
      </c>
      <c r="AN82" s="210">
        <f t="shared" si="50"/>
        <v>0</v>
      </c>
      <c r="AO82" s="211">
        <f t="shared" si="50"/>
        <v>0</v>
      </c>
      <c r="AP82" s="212">
        <f t="shared" si="50"/>
        <v>0</v>
      </c>
      <c r="AQ82" s="204">
        <v>15792200</v>
      </c>
      <c r="AR82" s="205">
        <v>0</v>
      </c>
      <c r="AS82" s="206">
        <v>15792200</v>
      </c>
      <c r="AT82" s="207">
        <f t="shared" si="39"/>
        <v>15792200</v>
      </c>
      <c r="AU82" s="208">
        <f t="shared" si="39"/>
        <v>0</v>
      </c>
      <c r="AV82" s="209">
        <f t="shared" si="39"/>
        <v>15792200</v>
      </c>
      <c r="AW82" s="204">
        <f t="shared" si="46"/>
        <v>19450230</v>
      </c>
      <c r="AX82" s="213">
        <f t="shared" si="46"/>
        <v>0</v>
      </c>
      <c r="AY82" s="214">
        <f t="shared" si="46"/>
        <v>19450230</v>
      </c>
      <c r="AZ82" s="204">
        <v>35242430</v>
      </c>
      <c r="BA82" s="205">
        <v>0</v>
      </c>
      <c r="BB82" s="206">
        <v>35242430</v>
      </c>
      <c r="BC82" s="215">
        <f t="shared" si="51"/>
        <v>35242430</v>
      </c>
      <c r="BD82" s="216">
        <f t="shared" si="51"/>
        <v>0</v>
      </c>
      <c r="BE82" s="217">
        <f t="shared" si="51"/>
        <v>35242430</v>
      </c>
      <c r="BF82" s="204">
        <v>0</v>
      </c>
      <c r="BG82" s="205">
        <v>0</v>
      </c>
      <c r="BH82" s="206">
        <v>0</v>
      </c>
      <c r="BI82" s="207">
        <f t="shared" si="52"/>
        <v>35242430</v>
      </c>
      <c r="BJ82" s="208">
        <f t="shared" si="52"/>
        <v>0</v>
      </c>
      <c r="BK82" s="209">
        <f t="shared" si="52"/>
        <v>35242430</v>
      </c>
      <c r="BL82" s="204">
        <f t="shared" si="40"/>
        <v>0</v>
      </c>
      <c r="BM82" s="213">
        <f t="shared" si="40"/>
        <v>0</v>
      </c>
      <c r="BN82" s="214">
        <f t="shared" si="40"/>
        <v>0</v>
      </c>
      <c r="BO82" s="204">
        <v>0</v>
      </c>
      <c r="BP82" s="205">
        <v>0</v>
      </c>
      <c r="BQ82" s="206">
        <v>0</v>
      </c>
      <c r="BR82" s="218">
        <f t="shared" si="53"/>
        <v>35242430</v>
      </c>
      <c r="BS82" s="208">
        <f t="shared" si="53"/>
        <v>0</v>
      </c>
      <c r="BT82" s="209">
        <f t="shared" si="53"/>
        <v>35242430</v>
      </c>
      <c r="BU82" s="219">
        <v>-284432513</v>
      </c>
      <c r="BV82" s="205">
        <v>0</v>
      </c>
      <c r="BW82" s="206">
        <v>-284432513</v>
      </c>
      <c r="BX82" s="204">
        <f t="shared" si="41"/>
        <v>-249190083</v>
      </c>
      <c r="BY82" s="213">
        <f t="shared" si="41"/>
        <v>0</v>
      </c>
      <c r="BZ82" s="214">
        <f t="shared" si="41"/>
        <v>-249190083</v>
      </c>
      <c r="CA82" s="220" t="s">
        <v>1152</v>
      </c>
      <c r="CB82" s="220" t="s">
        <v>503</v>
      </c>
      <c r="CC82" s="154" t="s">
        <v>1280</v>
      </c>
      <c r="CD82" s="154" t="str">
        <f t="shared" si="47"/>
        <v>OK！</v>
      </c>
      <c r="CE82" s="164" t="str">
        <f t="shared" si="54"/>
        <v>J1</v>
      </c>
      <c r="CF82" s="164" t="str">
        <f t="shared" si="54"/>
        <v>KW</v>
      </c>
      <c r="CG82" s="164" t="str">
        <f t="shared" si="48"/>
        <v>JICA円借款</v>
      </c>
    </row>
    <row r="83" spans="1:85" ht="20.100000000000001" customHeight="1" x14ac:dyDescent="0.15">
      <c r="A83" s="154" t="str">
        <f t="shared" si="42"/>
        <v>J1</v>
      </c>
      <c r="B83" s="154" t="str">
        <f t="shared" si="42"/>
        <v>KW</v>
      </c>
      <c r="C83" s="154" t="str">
        <f t="shared" si="43"/>
        <v xml:space="preserve"> (独)国際協力機構　円借款</v>
      </c>
      <c r="D83" s="154" t="str">
        <f t="shared" si="44"/>
        <v>201506-201606</v>
      </c>
      <c r="E83" s="166" t="s">
        <v>230</v>
      </c>
      <c r="F83" s="199" t="s">
        <v>791</v>
      </c>
      <c r="G83" s="200" t="s">
        <v>881</v>
      </c>
      <c r="H83" s="200" t="str">
        <f t="shared" si="45"/>
        <v>JA07S1007P</v>
      </c>
      <c r="I83" s="201" t="s">
        <v>885</v>
      </c>
      <c r="J83" s="202" t="s">
        <v>846</v>
      </c>
      <c r="K83" s="202" t="s">
        <v>496</v>
      </c>
      <c r="L83" s="203" t="s">
        <v>847</v>
      </c>
      <c r="M83" s="204">
        <v>0</v>
      </c>
      <c r="N83" s="205">
        <v>0</v>
      </c>
      <c r="O83" s="206">
        <v>0</v>
      </c>
      <c r="P83" s="204">
        <v>0</v>
      </c>
      <c r="Q83" s="205">
        <v>0</v>
      </c>
      <c r="R83" s="206">
        <v>0</v>
      </c>
      <c r="S83" s="204">
        <v>0</v>
      </c>
      <c r="T83" s="205">
        <v>0</v>
      </c>
      <c r="U83" s="206">
        <v>0</v>
      </c>
      <c r="V83" s="204">
        <v>0</v>
      </c>
      <c r="W83" s="205">
        <v>0</v>
      </c>
      <c r="X83" s="206">
        <v>0</v>
      </c>
      <c r="Y83" s="204">
        <v>0</v>
      </c>
      <c r="Z83" s="205">
        <v>0</v>
      </c>
      <c r="AA83" s="206">
        <v>0</v>
      </c>
      <c r="AB83" s="204">
        <v>0</v>
      </c>
      <c r="AC83" s="205">
        <v>0</v>
      </c>
      <c r="AD83" s="206">
        <v>0</v>
      </c>
      <c r="AE83" s="204">
        <v>0</v>
      </c>
      <c r="AF83" s="205">
        <v>0</v>
      </c>
      <c r="AG83" s="206">
        <v>0</v>
      </c>
      <c r="AH83" s="207">
        <f t="shared" si="49"/>
        <v>0</v>
      </c>
      <c r="AI83" s="208">
        <f t="shared" si="49"/>
        <v>0</v>
      </c>
      <c r="AJ83" s="209">
        <f t="shared" si="49"/>
        <v>0</v>
      </c>
      <c r="AK83" s="204">
        <v>0</v>
      </c>
      <c r="AL83" s="205">
        <v>377626000</v>
      </c>
      <c r="AM83" s="206">
        <v>3542132</v>
      </c>
      <c r="AN83" s="210">
        <f t="shared" si="50"/>
        <v>0</v>
      </c>
      <c r="AO83" s="211">
        <f t="shared" si="50"/>
        <v>377626000</v>
      </c>
      <c r="AP83" s="212">
        <f t="shared" si="50"/>
        <v>3542132</v>
      </c>
      <c r="AQ83" s="204">
        <v>0</v>
      </c>
      <c r="AR83" s="205">
        <v>4638031130</v>
      </c>
      <c r="AS83" s="206">
        <v>41155042</v>
      </c>
      <c r="AT83" s="207">
        <f t="shared" si="39"/>
        <v>0</v>
      </c>
      <c r="AU83" s="208">
        <f t="shared" si="39"/>
        <v>5015657130</v>
      </c>
      <c r="AV83" s="209">
        <f t="shared" si="39"/>
        <v>44697174</v>
      </c>
      <c r="AW83" s="204">
        <f t="shared" si="46"/>
        <v>0</v>
      </c>
      <c r="AX83" s="213">
        <f t="shared" si="46"/>
        <v>2902988250</v>
      </c>
      <c r="AY83" s="214">
        <f t="shared" si="46"/>
        <v>24790126</v>
      </c>
      <c r="AZ83" s="204">
        <v>0</v>
      </c>
      <c r="BA83" s="205">
        <v>7541019380</v>
      </c>
      <c r="BB83" s="206">
        <v>65945168</v>
      </c>
      <c r="BC83" s="215">
        <f t="shared" si="51"/>
        <v>0</v>
      </c>
      <c r="BD83" s="216">
        <f t="shared" si="51"/>
        <v>7918645380</v>
      </c>
      <c r="BE83" s="217">
        <f t="shared" si="51"/>
        <v>69487300</v>
      </c>
      <c r="BF83" s="204">
        <v>0</v>
      </c>
      <c r="BG83" s="205">
        <v>0</v>
      </c>
      <c r="BH83" s="206">
        <v>0</v>
      </c>
      <c r="BI83" s="207">
        <f t="shared" si="52"/>
        <v>0</v>
      </c>
      <c r="BJ83" s="208">
        <f t="shared" si="52"/>
        <v>7918645380</v>
      </c>
      <c r="BK83" s="209">
        <f t="shared" si="52"/>
        <v>69487300</v>
      </c>
      <c r="BL83" s="204">
        <f t="shared" si="40"/>
        <v>0</v>
      </c>
      <c r="BM83" s="213">
        <f t="shared" si="40"/>
        <v>0</v>
      </c>
      <c r="BN83" s="214">
        <f t="shared" si="40"/>
        <v>0</v>
      </c>
      <c r="BO83" s="204">
        <v>0</v>
      </c>
      <c r="BP83" s="205">
        <v>0</v>
      </c>
      <c r="BQ83" s="206">
        <v>0</v>
      </c>
      <c r="BR83" s="218">
        <f t="shared" si="53"/>
        <v>0</v>
      </c>
      <c r="BS83" s="208">
        <f t="shared" si="53"/>
        <v>7918645380</v>
      </c>
      <c r="BT83" s="209">
        <f t="shared" si="53"/>
        <v>69487300</v>
      </c>
      <c r="BU83" s="219">
        <v>0</v>
      </c>
      <c r="BV83" s="205">
        <v>-1016758984</v>
      </c>
      <c r="BW83" s="206">
        <v>-8703457</v>
      </c>
      <c r="BX83" s="204">
        <f t="shared" si="41"/>
        <v>0</v>
      </c>
      <c r="BY83" s="213">
        <f t="shared" si="41"/>
        <v>6901886396</v>
      </c>
      <c r="BZ83" s="214">
        <f t="shared" si="41"/>
        <v>60783843</v>
      </c>
      <c r="CA83" s="220" t="s">
        <v>1154</v>
      </c>
      <c r="CB83" s="220" t="s">
        <v>503</v>
      </c>
      <c r="CC83" s="154" t="s">
        <v>1280</v>
      </c>
      <c r="CD83" s="154" t="str">
        <f t="shared" si="47"/>
        <v>OK！</v>
      </c>
      <c r="CE83" s="164" t="str">
        <f t="shared" si="54"/>
        <v>J1</v>
      </c>
      <c r="CF83" s="164" t="str">
        <f t="shared" si="54"/>
        <v>KW</v>
      </c>
      <c r="CG83" s="164" t="str">
        <f t="shared" si="48"/>
        <v>JICA円借款</v>
      </c>
    </row>
    <row r="84" spans="1:85" ht="20.100000000000001" customHeight="1" x14ac:dyDescent="0.15">
      <c r="A84" s="154" t="str">
        <f t="shared" si="42"/>
        <v>J1</v>
      </c>
      <c r="B84" s="154" t="str">
        <f t="shared" si="42"/>
        <v>KW</v>
      </c>
      <c r="C84" s="154" t="str">
        <f t="shared" si="43"/>
        <v xml:space="preserve"> (独)国際協力機構　円借款</v>
      </c>
      <c r="D84" s="154" t="str">
        <f t="shared" si="44"/>
        <v>201506-201606</v>
      </c>
      <c r="E84" s="166" t="s">
        <v>231</v>
      </c>
      <c r="F84" s="199" t="s">
        <v>791</v>
      </c>
      <c r="G84" s="200" t="s">
        <v>881</v>
      </c>
      <c r="H84" s="200" t="str">
        <f t="shared" si="45"/>
        <v>JA07S1007P</v>
      </c>
      <c r="I84" s="201" t="s">
        <v>885</v>
      </c>
      <c r="J84" s="202" t="s">
        <v>846</v>
      </c>
      <c r="K84" s="202" t="s">
        <v>496</v>
      </c>
      <c r="L84" s="203" t="s">
        <v>793</v>
      </c>
      <c r="M84" s="204">
        <v>0</v>
      </c>
      <c r="N84" s="205">
        <v>0</v>
      </c>
      <c r="O84" s="206">
        <v>0</v>
      </c>
      <c r="P84" s="204">
        <v>0</v>
      </c>
      <c r="Q84" s="205">
        <v>0</v>
      </c>
      <c r="R84" s="206">
        <v>0</v>
      </c>
      <c r="S84" s="204">
        <v>0</v>
      </c>
      <c r="T84" s="205">
        <v>0</v>
      </c>
      <c r="U84" s="206">
        <v>0</v>
      </c>
      <c r="V84" s="204">
        <v>0</v>
      </c>
      <c r="W84" s="205">
        <v>0</v>
      </c>
      <c r="X84" s="206">
        <v>0</v>
      </c>
      <c r="Y84" s="204">
        <v>0</v>
      </c>
      <c r="Z84" s="205">
        <v>0</v>
      </c>
      <c r="AA84" s="206">
        <v>0</v>
      </c>
      <c r="AB84" s="204">
        <v>0</v>
      </c>
      <c r="AC84" s="205">
        <v>0</v>
      </c>
      <c r="AD84" s="206">
        <v>0</v>
      </c>
      <c r="AE84" s="204">
        <v>0</v>
      </c>
      <c r="AF84" s="205">
        <v>0</v>
      </c>
      <c r="AG84" s="206">
        <v>0</v>
      </c>
      <c r="AH84" s="207">
        <f t="shared" si="49"/>
        <v>0</v>
      </c>
      <c r="AI84" s="208">
        <f t="shared" si="49"/>
        <v>0</v>
      </c>
      <c r="AJ84" s="209">
        <f t="shared" si="49"/>
        <v>0</v>
      </c>
      <c r="AK84" s="204">
        <v>19163850</v>
      </c>
      <c r="AL84" s="205">
        <v>0</v>
      </c>
      <c r="AM84" s="206">
        <v>19163850</v>
      </c>
      <c r="AN84" s="210">
        <f t="shared" si="50"/>
        <v>19163850</v>
      </c>
      <c r="AO84" s="211">
        <f t="shared" si="50"/>
        <v>0</v>
      </c>
      <c r="AP84" s="212">
        <f t="shared" si="50"/>
        <v>19163850</v>
      </c>
      <c r="AQ84" s="204">
        <v>92674191</v>
      </c>
      <c r="AR84" s="205">
        <v>0</v>
      </c>
      <c r="AS84" s="206">
        <v>92674191</v>
      </c>
      <c r="AT84" s="207">
        <f t="shared" si="39"/>
        <v>111838041</v>
      </c>
      <c r="AU84" s="208">
        <f t="shared" si="39"/>
        <v>0</v>
      </c>
      <c r="AV84" s="209">
        <f t="shared" si="39"/>
        <v>111838041</v>
      </c>
      <c r="AW84" s="204">
        <f t="shared" si="46"/>
        <v>117687919</v>
      </c>
      <c r="AX84" s="213">
        <f t="shared" si="46"/>
        <v>0</v>
      </c>
      <c r="AY84" s="214">
        <f t="shared" si="46"/>
        <v>117687919</v>
      </c>
      <c r="AZ84" s="204">
        <v>210362110</v>
      </c>
      <c r="BA84" s="205">
        <v>0</v>
      </c>
      <c r="BB84" s="206">
        <v>210362110</v>
      </c>
      <c r="BC84" s="215">
        <f t="shared" si="51"/>
        <v>229525960</v>
      </c>
      <c r="BD84" s="216">
        <f t="shared" si="51"/>
        <v>0</v>
      </c>
      <c r="BE84" s="217">
        <f t="shared" si="51"/>
        <v>229525960</v>
      </c>
      <c r="BF84" s="204">
        <v>0</v>
      </c>
      <c r="BG84" s="205">
        <v>0</v>
      </c>
      <c r="BH84" s="206">
        <v>0</v>
      </c>
      <c r="BI84" s="207">
        <f t="shared" si="52"/>
        <v>229525960</v>
      </c>
      <c r="BJ84" s="208">
        <f t="shared" si="52"/>
        <v>0</v>
      </c>
      <c r="BK84" s="209">
        <f t="shared" si="52"/>
        <v>229525960</v>
      </c>
      <c r="BL84" s="204">
        <f t="shared" si="40"/>
        <v>0</v>
      </c>
      <c r="BM84" s="213">
        <f t="shared" si="40"/>
        <v>0</v>
      </c>
      <c r="BN84" s="214">
        <f t="shared" si="40"/>
        <v>0</v>
      </c>
      <c r="BO84" s="204">
        <v>0</v>
      </c>
      <c r="BP84" s="205">
        <v>0</v>
      </c>
      <c r="BQ84" s="206">
        <v>0</v>
      </c>
      <c r="BR84" s="218">
        <f t="shared" si="53"/>
        <v>229525960</v>
      </c>
      <c r="BS84" s="208">
        <f t="shared" si="53"/>
        <v>0</v>
      </c>
      <c r="BT84" s="209">
        <f t="shared" si="53"/>
        <v>229525960</v>
      </c>
      <c r="BU84" s="219">
        <v>-99132862</v>
      </c>
      <c r="BV84" s="205">
        <v>0</v>
      </c>
      <c r="BW84" s="206">
        <v>-99132862</v>
      </c>
      <c r="BX84" s="204">
        <f t="shared" si="41"/>
        <v>130393098</v>
      </c>
      <c r="BY84" s="213">
        <f t="shared" si="41"/>
        <v>0</v>
      </c>
      <c r="BZ84" s="214">
        <f t="shared" si="41"/>
        <v>130393098</v>
      </c>
      <c r="CA84" s="220" t="s">
        <v>1154</v>
      </c>
      <c r="CB84" s="220" t="s">
        <v>503</v>
      </c>
      <c r="CC84" s="154" t="s">
        <v>1280</v>
      </c>
      <c r="CD84" s="154" t="str">
        <f t="shared" si="47"/>
        <v>OK！</v>
      </c>
      <c r="CE84" s="164" t="str">
        <f t="shared" si="54"/>
        <v>J1</v>
      </c>
      <c r="CF84" s="164" t="str">
        <f t="shared" si="54"/>
        <v>KW</v>
      </c>
      <c r="CG84" s="164" t="str">
        <f t="shared" si="48"/>
        <v>JICA円借款</v>
      </c>
    </row>
    <row r="85" spans="1:85" ht="20.100000000000001" customHeight="1" x14ac:dyDescent="0.15">
      <c r="A85" s="154" t="str">
        <f t="shared" si="42"/>
        <v>J1</v>
      </c>
      <c r="B85" s="154" t="str">
        <f t="shared" si="42"/>
        <v>KW</v>
      </c>
      <c r="C85" s="154" t="str">
        <f t="shared" si="43"/>
        <v xml:space="preserve"> (独)国際協力機構　円借款</v>
      </c>
      <c r="D85" s="154" t="str">
        <f t="shared" si="44"/>
        <v>201511-201602</v>
      </c>
      <c r="E85" s="166" t="s">
        <v>232</v>
      </c>
      <c r="F85" s="199" t="s">
        <v>791</v>
      </c>
      <c r="G85" s="200" t="s">
        <v>881</v>
      </c>
      <c r="H85" s="200" t="str">
        <f t="shared" si="45"/>
        <v>JA08W1004P</v>
      </c>
      <c r="I85" s="201" t="s">
        <v>886</v>
      </c>
      <c r="J85" s="202" t="s">
        <v>853</v>
      </c>
      <c r="K85" s="202" t="s">
        <v>496</v>
      </c>
      <c r="L85" s="203" t="s">
        <v>793</v>
      </c>
      <c r="M85" s="204">
        <v>0</v>
      </c>
      <c r="N85" s="205">
        <v>0</v>
      </c>
      <c r="O85" s="206">
        <v>0</v>
      </c>
      <c r="P85" s="204">
        <v>0</v>
      </c>
      <c r="Q85" s="205">
        <v>0</v>
      </c>
      <c r="R85" s="206">
        <v>0</v>
      </c>
      <c r="S85" s="204">
        <v>0</v>
      </c>
      <c r="T85" s="205">
        <v>0</v>
      </c>
      <c r="U85" s="206">
        <v>0</v>
      </c>
      <c r="V85" s="204">
        <v>0</v>
      </c>
      <c r="W85" s="205">
        <v>0</v>
      </c>
      <c r="X85" s="206">
        <v>0</v>
      </c>
      <c r="Y85" s="204">
        <v>0</v>
      </c>
      <c r="Z85" s="205">
        <v>0</v>
      </c>
      <c r="AA85" s="206">
        <v>0</v>
      </c>
      <c r="AB85" s="204">
        <v>0</v>
      </c>
      <c r="AC85" s="205">
        <v>0</v>
      </c>
      <c r="AD85" s="206">
        <v>0</v>
      </c>
      <c r="AE85" s="204">
        <v>0</v>
      </c>
      <c r="AF85" s="205">
        <v>0</v>
      </c>
      <c r="AG85" s="206">
        <v>0</v>
      </c>
      <c r="AH85" s="207">
        <f t="shared" si="49"/>
        <v>0</v>
      </c>
      <c r="AI85" s="208">
        <f t="shared" si="49"/>
        <v>0</v>
      </c>
      <c r="AJ85" s="209">
        <f t="shared" si="49"/>
        <v>0</v>
      </c>
      <c r="AK85" s="204">
        <v>0</v>
      </c>
      <c r="AL85" s="205">
        <v>0</v>
      </c>
      <c r="AM85" s="206">
        <v>0</v>
      </c>
      <c r="AN85" s="210">
        <f t="shared" si="50"/>
        <v>0</v>
      </c>
      <c r="AO85" s="211">
        <f t="shared" si="50"/>
        <v>0</v>
      </c>
      <c r="AP85" s="212">
        <f t="shared" si="50"/>
        <v>0</v>
      </c>
      <c r="AQ85" s="204">
        <v>3276963</v>
      </c>
      <c r="AR85" s="205">
        <v>0</v>
      </c>
      <c r="AS85" s="206">
        <v>3276963</v>
      </c>
      <c r="AT85" s="207">
        <f t="shared" ref="AT85:AV148" si="55">AN85+AQ85</f>
        <v>3276963</v>
      </c>
      <c r="AU85" s="208">
        <f t="shared" si="55"/>
        <v>0</v>
      </c>
      <c r="AV85" s="209">
        <f t="shared" si="55"/>
        <v>3276963</v>
      </c>
      <c r="AW85" s="204">
        <f t="shared" si="46"/>
        <v>2954724</v>
      </c>
      <c r="AX85" s="213">
        <f t="shared" si="46"/>
        <v>0</v>
      </c>
      <c r="AY85" s="214">
        <f t="shared" si="46"/>
        <v>2954724</v>
      </c>
      <c r="AZ85" s="204">
        <v>6231687</v>
      </c>
      <c r="BA85" s="205">
        <v>0</v>
      </c>
      <c r="BB85" s="206">
        <v>6231687</v>
      </c>
      <c r="BC85" s="215">
        <f t="shared" si="51"/>
        <v>6231687</v>
      </c>
      <c r="BD85" s="216">
        <f t="shared" si="51"/>
        <v>0</v>
      </c>
      <c r="BE85" s="217">
        <f t="shared" si="51"/>
        <v>6231687</v>
      </c>
      <c r="BF85" s="204">
        <v>0</v>
      </c>
      <c r="BG85" s="205">
        <v>0</v>
      </c>
      <c r="BH85" s="206">
        <v>0</v>
      </c>
      <c r="BI85" s="207">
        <f t="shared" si="52"/>
        <v>6231687</v>
      </c>
      <c r="BJ85" s="208">
        <f t="shared" si="52"/>
        <v>0</v>
      </c>
      <c r="BK85" s="209">
        <f t="shared" si="52"/>
        <v>6231687</v>
      </c>
      <c r="BL85" s="204">
        <f t="shared" ref="BL85:BN148" si="56">BO85-BF85</f>
        <v>0</v>
      </c>
      <c r="BM85" s="213">
        <f t="shared" si="56"/>
        <v>0</v>
      </c>
      <c r="BN85" s="214">
        <f t="shared" si="56"/>
        <v>0</v>
      </c>
      <c r="BO85" s="204">
        <v>0</v>
      </c>
      <c r="BP85" s="205">
        <v>0</v>
      </c>
      <c r="BQ85" s="206">
        <v>0</v>
      </c>
      <c r="BR85" s="218">
        <f t="shared" si="53"/>
        <v>6231687</v>
      </c>
      <c r="BS85" s="208">
        <f t="shared" si="53"/>
        <v>0</v>
      </c>
      <c r="BT85" s="209">
        <f t="shared" si="53"/>
        <v>6231687</v>
      </c>
      <c r="BU85" s="219">
        <v>0</v>
      </c>
      <c r="BV85" s="205">
        <v>0</v>
      </c>
      <c r="BW85" s="206">
        <v>0</v>
      </c>
      <c r="BX85" s="204">
        <f t="shared" ref="BX85:BZ148" si="57">BR85+BU85</f>
        <v>6231687</v>
      </c>
      <c r="BY85" s="213">
        <f t="shared" si="57"/>
        <v>0</v>
      </c>
      <c r="BZ85" s="214">
        <f t="shared" si="57"/>
        <v>6231687</v>
      </c>
      <c r="CA85" s="220" t="s">
        <v>1192</v>
      </c>
      <c r="CB85" s="220" t="s">
        <v>554</v>
      </c>
      <c r="CC85" s="154" t="s">
        <v>1280</v>
      </c>
      <c r="CD85" s="154" t="str">
        <f t="shared" si="47"/>
        <v>OK！</v>
      </c>
      <c r="CE85" s="164" t="str">
        <f t="shared" si="54"/>
        <v>J1</v>
      </c>
      <c r="CF85" s="164" t="str">
        <f t="shared" si="54"/>
        <v>KW</v>
      </c>
      <c r="CG85" s="164" t="str">
        <f t="shared" si="48"/>
        <v>JICA円借款</v>
      </c>
    </row>
    <row r="86" spans="1:85" ht="20.100000000000001" customHeight="1" x14ac:dyDescent="0.15">
      <c r="A86" s="154" t="str">
        <f t="shared" si="42"/>
        <v>J1</v>
      </c>
      <c r="B86" s="154" t="str">
        <f t="shared" si="42"/>
        <v>KW</v>
      </c>
      <c r="C86" s="154" t="str">
        <f t="shared" si="43"/>
        <v xml:space="preserve"> (独)国際協力機構　円借款</v>
      </c>
      <c r="D86" s="154" t="str">
        <f t="shared" si="44"/>
        <v>201511-201602</v>
      </c>
      <c r="E86" s="166" t="s">
        <v>233</v>
      </c>
      <c r="F86" s="199" t="s">
        <v>791</v>
      </c>
      <c r="G86" s="200" t="s">
        <v>881</v>
      </c>
      <c r="H86" s="200" t="str">
        <f t="shared" si="45"/>
        <v>JA08W1004P</v>
      </c>
      <c r="I86" s="201" t="s">
        <v>886</v>
      </c>
      <c r="J86" s="202" t="s">
        <v>853</v>
      </c>
      <c r="K86" s="202" t="s">
        <v>496</v>
      </c>
      <c r="L86" s="203" t="s">
        <v>854</v>
      </c>
      <c r="M86" s="204">
        <v>0</v>
      </c>
      <c r="N86" s="205">
        <v>0</v>
      </c>
      <c r="O86" s="206">
        <v>0</v>
      </c>
      <c r="P86" s="204">
        <v>0</v>
      </c>
      <c r="Q86" s="205">
        <v>0</v>
      </c>
      <c r="R86" s="206">
        <v>0</v>
      </c>
      <c r="S86" s="204">
        <v>0</v>
      </c>
      <c r="T86" s="205">
        <v>0</v>
      </c>
      <c r="U86" s="206">
        <v>0</v>
      </c>
      <c r="V86" s="204">
        <v>0</v>
      </c>
      <c r="W86" s="205">
        <v>0</v>
      </c>
      <c r="X86" s="206">
        <v>0</v>
      </c>
      <c r="Y86" s="204">
        <v>0</v>
      </c>
      <c r="Z86" s="205">
        <v>0</v>
      </c>
      <c r="AA86" s="206">
        <v>0</v>
      </c>
      <c r="AB86" s="204">
        <v>0</v>
      </c>
      <c r="AC86" s="205">
        <v>0</v>
      </c>
      <c r="AD86" s="206">
        <v>0</v>
      </c>
      <c r="AE86" s="204">
        <v>0</v>
      </c>
      <c r="AF86" s="205">
        <v>0</v>
      </c>
      <c r="AG86" s="206">
        <v>0</v>
      </c>
      <c r="AH86" s="207">
        <f t="shared" si="49"/>
        <v>0</v>
      </c>
      <c r="AI86" s="208">
        <f t="shared" si="49"/>
        <v>0</v>
      </c>
      <c r="AJ86" s="209">
        <f t="shared" si="49"/>
        <v>0</v>
      </c>
      <c r="AK86" s="204">
        <v>0</v>
      </c>
      <c r="AL86" s="205">
        <v>0</v>
      </c>
      <c r="AM86" s="206">
        <v>0</v>
      </c>
      <c r="AN86" s="210">
        <f t="shared" si="50"/>
        <v>0</v>
      </c>
      <c r="AO86" s="211">
        <f t="shared" si="50"/>
        <v>0</v>
      </c>
      <c r="AP86" s="212">
        <f t="shared" si="50"/>
        <v>0</v>
      </c>
      <c r="AQ86" s="204">
        <v>0</v>
      </c>
      <c r="AR86" s="205">
        <v>274969.46999999997</v>
      </c>
      <c r="AS86" s="206">
        <v>714264</v>
      </c>
      <c r="AT86" s="207">
        <f t="shared" si="55"/>
        <v>0</v>
      </c>
      <c r="AU86" s="208">
        <f t="shared" si="55"/>
        <v>274969.46999999997</v>
      </c>
      <c r="AV86" s="209">
        <f t="shared" si="55"/>
        <v>714264</v>
      </c>
      <c r="AW86" s="204">
        <f t="shared" si="46"/>
        <v>0</v>
      </c>
      <c r="AX86" s="213">
        <f t="shared" si="46"/>
        <v>413423</v>
      </c>
      <c r="AY86" s="214">
        <f t="shared" si="46"/>
        <v>1040470</v>
      </c>
      <c r="AZ86" s="204">
        <v>0</v>
      </c>
      <c r="BA86" s="205">
        <v>688392.47</v>
      </c>
      <c r="BB86" s="206">
        <v>1754734</v>
      </c>
      <c r="BC86" s="215">
        <f t="shared" si="51"/>
        <v>0</v>
      </c>
      <c r="BD86" s="216">
        <f t="shared" si="51"/>
        <v>688392.47</v>
      </c>
      <c r="BE86" s="217">
        <f t="shared" si="51"/>
        <v>1754734</v>
      </c>
      <c r="BF86" s="204">
        <v>0</v>
      </c>
      <c r="BG86" s="205">
        <v>0</v>
      </c>
      <c r="BH86" s="206">
        <v>0</v>
      </c>
      <c r="BI86" s="207">
        <f t="shared" si="52"/>
        <v>0</v>
      </c>
      <c r="BJ86" s="208">
        <f t="shared" si="52"/>
        <v>688392.47</v>
      </c>
      <c r="BK86" s="209">
        <f t="shared" si="52"/>
        <v>1754734</v>
      </c>
      <c r="BL86" s="204">
        <f t="shared" si="56"/>
        <v>0</v>
      </c>
      <c r="BM86" s="213">
        <f t="shared" si="56"/>
        <v>0</v>
      </c>
      <c r="BN86" s="214">
        <f t="shared" si="56"/>
        <v>0</v>
      </c>
      <c r="BO86" s="204">
        <v>0</v>
      </c>
      <c r="BP86" s="205">
        <v>0</v>
      </c>
      <c r="BQ86" s="206">
        <v>0</v>
      </c>
      <c r="BR86" s="218">
        <f t="shared" si="53"/>
        <v>0</v>
      </c>
      <c r="BS86" s="208">
        <f t="shared" si="53"/>
        <v>688392.47</v>
      </c>
      <c r="BT86" s="209">
        <f t="shared" si="53"/>
        <v>1754734</v>
      </c>
      <c r="BU86" s="219">
        <v>0</v>
      </c>
      <c r="BV86" s="205">
        <v>-13903.36</v>
      </c>
      <c r="BW86" s="206">
        <v>-24486</v>
      </c>
      <c r="BX86" s="204">
        <f t="shared" si="57"/>
        <v>0</v>
      </c>
      <c r="BY86" s="213">
        <f t="shared" si="57"/>
        <v>674489.11</v>
      </c>
      <c r="BZ86" s="214">
        <f t="shared" si="57"/>
        <v>1730248</v>
      </c>
      <c r="CA86" s="220" t="s">
        <v>1192</v>
      </c>
      <c r="CB86" s="220" t="s">
        <v>554</v>
      </c>
      <c r="CC86" s="154" t="s">
        <v>1280</v>
      </c>
      <c r="CD86" s="154" t="str">
        <f t="shared" si="47"/>
        <v>OK！</v>
      </c>
      <c r="CE86" s="164" t="str">
        <f t="shared" si="54"/>
        <v>J1</v>
      </c>
      <c r="CF86" s="164" t="str">
        <f t="shared" si="54"/>
        <v>KW</v>
      </c>
      <c r="CG86" s="164" t="str">
        <f t="shared" si="48"/>
        <v>JICA円借款</v>
      </c>
    </row>
    <row r="87" spans="1:85" ht="20.100000000000001" customHeight="1" x14ac:dyDescent="0.15">
      <c r="A87" s="154" t="str">
        <f t="shared" si="42"/>
        <v>J1</v>
      </c>
      <c r="B87" s="154" t="str">
        <f t="shared" si="42"/>
        <v>KW</v>
      </c>
      <c r="C87" s="154" t="str">
        <f t="shared" si="43"/>
        <v xml:space="preserve"> (独)国際協力機構　円借款</v>
      </c>
      <c r="D87" s="154" t="str">
        <f t="shared" si="44"/>
        <v>201508-201606</v>
      </c>
      <c r="E87" s="166" t="s">
        <v>234</v>
      </c>
      <c r="F87" s="199" t="s">
        <v>791</v>
      </c>
      <c r="G87" s="200" t="s">
        <v>881</v>
      </c>
      <c r="H87" s="200" t="str">
        <f t="shared" si="45"/>
        <v>JA09W1006P</v>
      </c>
      <c r="I87" s="201" t="s">
        <v>887</v>
      </c>
      <c r="J87" s="202" t="s">
        <v>846</v>
      </c>
      <c r="K87" s="202" t="s">
        <v>496</v>
      </c>
      <c r="L87" s="203" t="s">
        <v>847</v>
      </c>
      <c r="M87" s="204">
        <v>0</v>
      </c>
      <c r="N87" s="205">
        <v>0</v>
      </c>
      <c r="O87" s="206">
        <v>0</v>
      </c>
      <c r="P87" s="204">
        <v>0</v>
      </c>
      <c r="Q87" s="205">
        <v>0</v>
      </c>
      <c r="R87" s="206">
        <v>0</v>
      </c>
      <c r="S87" s="204">
        <v>0</v>
      </c>
      <c r="T87" s="205">
        <v>0</v>
      </c>
      <c r="U87" s="206">
        <v>0</v>
      </c>
      <c r="V87" s="204">
        <v>0</v>
      </c>
      <c r="W87" s="205">
        <v>0</v>
      </c>
      <c r="X87" s="206">
        <v>0</v>
      </c>
      <c r="Y87" s="204">
        <v>0</v>
      </c>
      <c r="Z87" s="205">
        <v>0</v>
      </c>
      <c r="AA87" s="206">
        <v>0</v>
      </c>
      <c r="AB87" s="204">
        <v>0</v>
      </c>
      <c r="AC87" s="205">
        <v>0</v>
      </c>
      <c r="AD87" s="206">
        <v>0</v>
      </c>
      <c r="AE87" s="204">
        <v>0</v>
      </c>
      <c r="AF87" s="205">
        <v>0</v>
      </c>
      <c r="AG87" s="206">
        <v>0</v>
      </c>
      <c r="AH87" s="207">
        <f t="shared" si="49"/>
        <v>0</v>
      </c>
      <c r="AI87" s="208">
        <f t="shared" si="49"/>
        <v>0</v>
      </c>
      <c r="AJ87" s="209">
        <f t="shared" si="49"/>
        <v>0</v>
      </c>
      <c r="AK87" s="204">
        <v>0</v>
      </c>
      <c r="AL87" s="205">
        <v>0</v>
      </c>
      <c r="AM87" s="206">
        <v>0</v>
      </c>
      <c r="AN87" s="210">
        <f t="shared" si="50"/>
        <v>0</v>
      </c>
      <c r="AO87" s="211">
        <f t="shared" si="50"/>
        <v>0</v>
      </c>
      <c r="AP87" s="212">
        <f t="shared" si="50"/>
        <v>0</v>
      </c>
      <c r="AQ87" s="204">
        <v>0</v>
      </c>
      <c r="AR87" s="205">
        <v>1335585760</v>
      </c>
      <c r="AS87" s="206">
        <v>11713314</v>
      </c>
      <c r="AT87" s="207">
        <f t="shared" si="55"/>
        <v>0</v>
      </c>
      <c r="AU87" s="208">
        <f t="shared" si="55"/>
        <v>1335585760</v>
      </c>
      <c r="AV87" s="209">
        <f t="shared" si="55"/>
        <v>11713314</v>
      </c>
      <c r="AW87" s="204">
        <f t="shared" si="46"/>
        <v>0</v>
      </c>
      <c r="AX87" s="213">
        <f t="shared" si="46"/>
        <v>1466934294</v>
      </c>
      <c r="AY87" s="214">
        <f t="shared" si="46"/>
        <v>12513984</v>
      </c>
      <c r="AZ87" s="204">
        <v>0</v>
      </c>
      <c r="BA87" s="205">
        <v>2802520054</v>
      </c>
      <c r="BB87" s="206">
        <v>24227298</v>
      </c>
      <c r="BC87" s="215">
        <f t="shared" si="51"/>
        <v>0</v>
      </c>
      <c r="BD87" s="216">
        <f t="shared" si="51"/>
        <v>2802520054</v>
      </c>
      <c r="BE87" s="217">
        <f t="shared" si="51"/>
        <v>24227298</v>
      </c>
      <c r="BF87" s="204">
        <v>0</v>
      </c>
      <c r="BG87" s="205">
        <v>0</v>
      </c>
      <c r="BH87" s="206">
        <v>0</v>
      </c>
      <c r="BI87" s="207">
        <f t="shared" si="52"/>
        <v>0</v>
      </c>
      <c r="BJ87" s="208">
        <f t="shared" si="52"/>
        <v>2802520054</v>
      </c>
      <c r="BK87" s="209">
        <f t="shared" si="52"/>
        <v>24227298</v>
      </c>
      <c r="BL87" s="204">
        <f t="shared" si="56"/>
        <v>0</v>
      </c>
      <c r="BM87" s="213">
        <f t="shared" si="56"/>
        <v>0</v>
      </c>
      <c r="BN87" s="214">
        <f t="shared" si="56"/>
        <v>0</v>
      </c>
      <c r="BO87" s="204">
        <v>0</v>
      </c>
      <c r="BP87" s="205">
        <v>0</v>
      </c>
      <c r="BQ87" s="206">
        <v>0</v>
      </c>
      <c r="BR87" s="218">
        <f t="shared" si="53"/>
        <v>0</v>
      </c>
      <c r="BS87" s="208">
        <f t="shared" si="53"/>
        <v>2802520054</v>
      </c>
      <c r="BT87" s="209">
        <f t="shared" si="53"/>
        <v>24227298</v>
      </c>
      <c r="BU87" s="219">
        <v>0</v>
      </c>
      <c r="BV87" s="205">
        <v>0</v>
      </c>
      <c r="BW87" s="206">
        <v>0</v>
      </c>
      <c r="BX87" s="204">
        <f t="shared" si="57"/>
        <v>0</v>
      </c>
      <c r="BY87" s="213">
        <f t="shared" si="57"/>
        <v>2802520054</v>
      </c>
      <c r="BZ87" s="214">
        <f t="shared" si="57"/>
        <v>24227298</v>
      </c>
      <c r="CA87" s="220" t="s">
        <v>1160</v>
      </c>
      <c r="CB87" s="220" t="s">
        <v>503</v>
      </c>
      <c r="CC87" s="154" t="s">
        <v>1280</v>
      </c>
      <c r="CD87" s="154" t="str">
        <f t="shared" si="47"/>
        <v>OK！</v>
      </c>
      <c r="CE87" s="164" t="str">
        <f t="shared" si="54"/>
        <v>J1</v>
      </c>
      <c r="CF87" s="164" t="str">
        <f t="shared" si="54"/>
        <v>KW</v>
      </c>
      <c r="CG87" s="164" t="str">
        <f t="shared" si="48"/>
        <v>JICA円借款</v>
      </c>
    </row>
    <row r="88" spans="1:85" ht="20.100000000000001" customHeight="1" x14ac:dyDescent="0.15">
      <c r="A88" s="154" t="str">
        <f t="shared" si="42"/>
        <v>J1</v>
      </c>
      <c r="B88" s="154" t="str">
        <f t="shared" si="42"/>
        <v>KW</v>
      </c>
      <c r="C88" s="154" t="str">
        <f t="shared" si="43"/>
        <v xml:space="preserve"> (独)国際協力機構　円借款</v>
      </c>
      <c r="D88" s="154" t="str">
        <f t="shared" si="44"/>
        <v>201508-201605</v>
      </c>
      <c r="E88" s="166" t="s">
        <v>235</v>
      </c>
      <c r="F88" s="199" t="s">
        <v>791</v>
      </c>
      <c r="G88" s="200" t="s">
        <v>881</v>
      </c>
      <c r="H88" s="200" t="str">
        <f t="shared" si="45"/>
        <v>JA09W1006P</v>
      </c>
      <c r="I88" s="201" t="s">
        <v>887</v>
      </c>
      <c r="J88" s="202" t="s">
        <v>846</v>
      </c>
      <c r="K88" s="202" t="s">
        <v>496</v>
      </c>
      <c r="L88" s="203" t="s">
        <v>793</v>
      </c>
      <c r="M88" s="204">
        <v>0</v>
      </c>
      <c r="N88" s="205">
        <v>0</v>
      </c>
      <c r="O88" s="206">
        <v>0</v>
      </c>
      <c r="P88" s="204">
        <v>0</v>
      </c>
      <c r="Q88" s="205">
        <v>0</v>
      </c>
      <c r="R88" s="206">
        <v>0</v>
      </c>
      <c r="S88" s="204">
        <v>0</v>
      </c>
      <c r="T88" s="205">
        <v>0</v>
      </c>
      <c r="U88" s="206">
        <v>0</v>
      </c>
      <c r="V88" s="204">
        <v>0</v>
      </c>
      <c r="W88" s="205">
        <v>0</v>
      </c>
      <c r="X88" s="206">
        <v>0</v>
      </c>
      <c r="Y88" s="204">
        <v>0</v>
      </c>
      <c r="Z88" s="205">
        <v>0</v>
      </c>
      <c r="AA88" s="206">
        <v>0</v>
      </c>
      <c r="AB88" s="204">
        <v>0</v>
      </c>
      <c r="AC88" s="205">
        <v>0</v>
      </c>
      <c r="AD88" s="206">
        <v>0</v>
      </c>
      <c r="AE88" s="204">
        <v>0</v>
      </c>
      <c r="AF88" s="205">
        <v>0</v>
      </c>
      <c r="AG88" s="206">
        <v>0</v>
      </c>
      <c r="AH88" s="207">
        <f t="shared" si="49"/>
        <v>0</v>
      </c>
      <c r="AI88" s="208">
        <f t="shared" si="49"/>
        <v>0</v>
      </c>
      <c r="AJ88" s="209">
        <f t="shared" si="49"/>
        <v>0</v>
      </c>
      <c r="AK88" s="204">
        <v>0</v>
      </c>
      <c r="AL88" s="205">
        <v>0</v>
      </c>
      <c r="AM88" s="206">
        <v>0</v>
      </c>
      <c r="AN88" s="210">
        <f t="shared" si="50"/>
        <v>0</v>
      </c>
      <c r="AO88" s="211">
        <f t="shared" si="50"/>
        <v>0</v>
      </c>
      <c r="AP88" s="212">
        <f t="shared" si="50"/>
        <v>0</v>
      </c>
      <c r="AQ88" s="204">
        <v>19771820</v>
      </c>
      <c r="AR88" s="205">
        <v>0</v>
      </c>
      <c r="AS88" s="206">
        <v>19771820</v>
      </c>
      <c r="AT88" s="207">
        <f t="shared" si="55"/>
        <v>19771820</v>
      </c>
      <c r="AU88" s="208">
        <f t="shared" si="55"/>
        <v>0</v>
      </c>
      <c r="AV88" s="209">
        <f t="shared" si="55"/>
        <v>19771820</v>
      </c>
      <c r="AW88" s="204">
        <f t="shared" si="46"/>
        <v>13826060</v>
      </c>
      <c r="AX88" s="213">
        <f t="shared" si="46"/>
        <v>0</v>
      </c>
      <c r="AY88" s="214">
        <f t="shared" si="46"/>
        <v>13826060</v>
      </c>
      <c r="AZ88" s="204">
        <v>33597880</v>
      </c>
      <c r="BA88" s="205">
        <v>0</v>
      </c>
      <c r="BB88" s="206">
        <v>33597880</v>
      </c>
      <c r="BC88" s="215">
        <f t="shared" si="51"/>
        <v>33597880</v>
      </c>
      <c r="BD88" s="216">
        <f t="shared" si="51"/>
        <v>0</v>
      </c>
      <c r="BE88" s="217">
        <f t="shared" si="51"/>
        <v>33597880</v>
      </c>
      <c r="BF88" s="204">
        <v>0</v>
      </c>
      <c r="BG88" s="205">
        <v>0</v>
      </c>
      <c r="BH88" s="206">
        <v>0</v>
      </c>
      <c r="BI88" s="207">
        <f t="shared" si="52"/>
        <v>33597880</v>
      </c>
      <c r="BJ88" s="208">
        <f t="shared" si="52"/>
        <v>0</v>
      </c>
      <c r="BK88" s="209">
        <f t="shared" si="52"/>
        <v>33597880</v>
      </c>
      <c r="BL88" s="204">
        <f t="shared" si="56"/>
        <v>0</v>
      </c>
      <c r="BM88" s="213">
        <f t="shared" si="56"/>
        <v>0</v>
      </c>
      <c r="BN88" s="214">
        <f t="shared" si="56"/>
        <v>0</v>
      </c>
      <c r="BO88" s="204">
        <v>0</v>
      </c>
      <c r="BP88" s="205">
        <v>0</v>
      </c>
      <c r="BQ88" s="206">
        <v>0</v>
      </c>
      <c r="BR88" s="218">
        <f t="shared" si="53"/>
        <v>33597880</v>
      </c>
      <c r="BS88" s="208">
        <f t="shared" si="53"/>
        <v>0</v>
      </c>
      <c r="BT88" s="209">
        <f t="shared" si="53"/>
        <v>33597880</v>
      </c>
      <c r="BU88" s="219">
        <v>0</v>
      </c>
      <c r="BV88" s="205">
        <v>0</v>
      </c>
      <c r="BW88" s="206">
        <v>0</v>
      </c>
      <c r="BX88" s="204">
        <f t="shared" si="57"/>
        <v>33597880</v>
      </c>
      <c r="BY88" s="213">
        <f t="shared" si="57"/>
        <v>0</v>
      </c>
      <c r="BZ88" s="214">
        <f t="shared" si="57"/>
        <v>33597880</v>
      </c>
      <c r="CA88" s="220" t="s">
        <v>1193</v>
      </c>
      <c r="CB88" s="220" t="s">
        <v>503</v>
      </c>
      <c r="CC88" s="154" t="s">
        <v>1280</v>
      </c>
      <c r="CD88" s="154" t="str">
        <f t="shared" si="47"/>
        <v>OK！</v>
      </c>
      <c r="CE88" s="164" t="str">
        <f t="shared" si="54"/>
        <v>J1</v>
      </c>
      <c r="CF88" s="164" t="str">
        <f t="shared" si="54"/>
        <v>KW</v>
      </c>
      <c r="CG88" s="164" t="str">
        <f t="shared" si="48"/>
        <v>JICA円借款</v>
      </c>
    </row>
    <row r="89" spans="1:85" ht="20.100000000000001" customHeight="1" x14ac:dyDescent="0.15">
      <c r="A89" s="154" t="str">
        <f t="shared" si="42"/>
        <v>J1</v>
      </c>
      <c r="B89" s="154" t="str">
        <f t="shared" si="42"/>
        <v>KW</v>
      </c>
      <c r="C89" s="154" t="str">
        <f t="shared" si="43"/>
        <v xml:space="preserve"> (独)国際協力機構　円借款</v>
      </c>
      <c r="D89" s="154" t="str">
        <f t="shared" si="44"/>
        <v>201507-201603</v>
      </c>
      <c r="E89" s="166" t="s">
        <v>236</v>
      </c>
      <c r="F89" s="199" t="s">
        <v>791</v>
      </c>
      <c r="G89" s="200" t="s">
        <v>881</v>
      </c>
      <c r="H89" s="200" t="str">
        <f t="shared" si="45"/>
        <v>JA10S1014P</v>
      </c>
      <c r="I89" s="201" t="s">
        <v>888</v>
      </c>
      <c r="J89" s="202" t="s">
        <v>617</v>
      </c>
      <c r="K89" s="202" t="s">
        <v>496</v>
      </c>
      <c r="L89" s="203" t="s">
        <v>793</v>
      </c>
      <c r="M89" s="204">
        <v>0</v>
      </c>
      <c r="N89" s="205">
        <v>0</v>
      </c>
      <c r="O89" s="206">
        <v>0</v>
      </c>
      <c r="P89" s="204">
        <v>0</v>
      </c>
      <c r="Q89" s="205">
        <v>0</v>
      </c>
      <c r="R89" s="206">
        <v>0</v>
      </c>
      <c r="S89" s="204">
        <v>0</v>
      </c>
      <c r="T89" s="205">
        <v>0</v>
      </c>
      <c r="U89" s="206">
        <v>0</v>
      </c>
      <c r="V89" s="204">
        <v>0</v>
      </c>
      <c r="W89" s="205">
        <v>0</v>
      </c>
      <c r="X89" s="206">
        <v>0</v>
      </c>
      <c r="Y89" s="204">
        <v>0</v>
      </c>
      <c r="Z89" s="205">
        <v>0</v>
      </c>
      <c r="AA89" s="206">
        <v>0</v>
      </c>
      <c r="AB89" s="204">
        <v>0</v>
      </c>
      <c r="AC89" s="205">
        <v>0</v>
      </c>
      <c r="AD89" s="206">
        <v>0</v>
      </c>
      <c r="AE89" s="204">
        <v>0</v>
      </c>
      <c r="AF89" s="205">
        <v>0</v>
      </c>
      <c r="AG89" s="206">
        <v>0</v>
      </c>
      <c r="AH89" s="207">
        <f t="shared" si="49"/>
        <v>0</v>
      </c>
      <c r="AI89" s="208">
        <f t="shared" si="49"/>
        <v>0</v>
      </c>
      <c r="AJ89" s="209">
        <f t="shared" si="49"/>
        <v>0</v>
      </c>
      <c r="AK89" s="204">
        <v>0</v>
      </c>
      <c r="AL89" s="205">
        <v>0</v>
      </c>
      <c r="AM89" s="206">
        <v>0</v>
      </c>
      <c r="AN89" s="210">
        <f t="shared" si="50"/>
        <v>0</v>
      </c>
      <c r="AO89" s="211">
        <f t="shared" si="50"/>
        <v>0</v>
      </c>
      <c r="AP89" s="212">
        <f t="shared" si="50"/>
        <v>0</v>
      </c>
      <c r="AQ89" s="204">
        <v>6185904</v>
      </c>
      <c r="AR89" s="205">
        <v>0</v>
      </c>
      <c r="AS89" s="206">
        <v>6185904</v>
      </c>
      <c r="AT89" s="207">
        <f t="shared" si="55"/>
        <v>6185904</v>
      </c>
      <c r="AU89" s="208">
        <f t="shared" si="55"/>
        <v>0</v>
      </c>
      <c r="AV89" s="209">
        <f t="shared" si="55"/>
        <v>6185904</v>
      </c>
      <c r="AW89" s="204">
        <f t="shared" si="46"/>
        <v>872918</v>
      </c>
      <c r="AX89" s="213">
        <f t="shared" si="46"/>
        <v>0</v>
      </c>
      <c r="AY89" s="214">
        <f t="shared" si="46"/>
        <v>872918</v>
      </c>
      <c r="AZ89" s="204">
        <v>7058822</v>
      </c>
      <c r="BA89" s="205">
        <v>0</v>
      </c>
      <c r="BB89" s="206">
        <v>7058822</v>
      </c>
      <c r="BC89" s="215">
        <f t="shared" si="51"/>
        <v>7058822</v>
      </c>
      <c r="BD89" s="216">
        <f t="shared" si="51"/>
        <v>0</v>
      </c>
      <c r="BE89" s="217">
        <f t="shared" si="51"/>
        <v>7058822</v>
      </c>
      <c r="BF89" s="204">
        <v>0</v>
      </c>
      <c r="BG89" s="205">
        <v>0</v>
      </c>
      <c r="BH89" s="206">
        <v>0</v>
      </c>
      <c r="BI89" s="207">
        <f t="shared" si="52"/>
        <v>7058822</v>
      </c>
      <c r="BJ89" s="208">
        <f t="shared" si="52"/>
        <v>0</v>
      </c>
      <c r="BK89" s="209">
        <f t="shared" si="52"/>
        <v>7058822</v>
      </c>
      <c r="BL89" s="204">
        <f t="shared" si="56"/>
        <v>0</v>
      </c>
      <c r="BM89" s="213">
        <f t="shared" si="56"/>
        <v>0</v>
      </c>
      <c r="BN89" s="214">
        <f t="shared" si="56"/>
        <v>0</v>
      </c>
      <c r="BO89" s="204">
        <v>0</v>
      </c>
      <c r="BP89" s="205">
        <v>0</v>
      </c>
      <c r="BQ89" s="206">
        <v>0</v>
      </c>
      <c r="BR89" s="218">
        <f t="shared" si="53"/>
        <v>7058822</v>
      </c>
      <c r="BS89" s="208">
        <f t="shared" si="53"/>
        <v>0</v>
      </c>
      <c r="BT89" s="209">
        <f t="shared" si="53"/>
        <v>7058822</v>
      </c>
      <c r="BU89" s="219">
        <v>-1758788</v>
      </c>
      <c r="BV89" s="205">
        <v>0</v>
      </c>
      <c r="BW89" s="206">
        <v>-1758788</v>
      </c>
      <c r="BX89" s="204">
        <f t="shared" si="57"/>
        <v>5300034</v>
      </c>
      <c r="BY89" s="213">
        <f t="shared" si="57"/>
        <v>0</v>
      </c>
      <c r="BZ89" s="214">
        <f t="shared" si="57"/>
        <v>5300034</v>
      </c>
      <c r="CA89" s="220" t="s">
        <v>1194</v>
      </c>
      <c r="CB89" s="220" t="s">
        <v>577</v>
      </c>
      <c r="CC89" s="154" t="s">
        <v>1280</v>
      </c>
      <c r="CD89" s="154" t="str">
        <f t="shared" si="47"/>
        <v>OK！</v>
      </c>
      <c r="CE89" s="164" t="str">
        <f t="shared" si="54"/>
        <v>J1</v>
      </c>
      <c r="CF89" s="164" t="str">
        <f t="shared" si="54"/>
        <v>KW</v>
      </c>
      <c r="CG89" s="164" t="str">
        <f t="shared" si="48"/>
        <v>JICA円借款</v>
      </c>
    </row>
    <row r="90" spans="1:85" ht="20.100000000000001" customHeight="1" x14ac:dyDescent="0.15">
      <c r="A90" s="154" t="str">
        <f t="shared" si="42"/>
        <v>J1</v>
      </c>
      <c r="B90" s="154" t="str">
        <f t="shared" si="42"/>
        <v>KW</v>
      </c>
      <c r="C90" s="154" t="str">
        <f t="shared" si="43"/>
        <v xml:space="preserve"> (独)国際協力機構　円借款</v>
      </c>
      <c r="D90" s="154" t="str">
        <f t="shared" si="44"/>
        <v>201605-201606</v>
      </c>
      <c r="E90" s="166" t="s">
        <v>237</v>
      </c>
      <c r="F90" s="199" t="s">
        <v>791</v>
      </c>
      <c r="G90" s="200" t="s">
        <v>881</v>
      </c>
      <c r="H90" s="200" t="str">
        <f t="shared" si="45"/>
        <v>JA13S1005P</v>
      </c>
      <c r="I90" s="201" t="s">
        <v>889</v>
      </c>
      <c r="J90" s="202" t="s">
        <v>879</v>
      </c>
      <c r="K90" s="202" t="s">
        <v>496</v>
      </c>
      <c r="L90" s="203" t="s">
        <v>793</v>
      </c>
      <c r="M90" s="204">
        <v>0</v>
      </c>
      <c r="N90" s="205">
        <v>0</v>
      </c>
      <c r="O90" s="206">
        <v>0</v>
      </c>
      <c r="P90" s="204">
        <v>0</v>
      </c>
      <c r="Q90" s="205">
        <v>0</v>
      </c>
      <c r="R90" s="206">
        <v>0</v>
      </c>
      <c r="S90" s="204">
        <v>0</v>
      </c>
      <c r="T90" s="205">
        <v>0</v>
      </c>
      <c r="U90" s="206">
        <v>0</v>
      </c>
      <c r="V90" s="204">
        <v>0</v>
      </c>
      <c r="W90" s="205">
        <v>0</v>
      </c>
      <c r="X90" s="206">
        <v>0</v>
      </c>
      <c r="Y90" s="204">
        <v>0</v>
      </c>
      <c r="Z90" s="205">
        <v>0</v>
      </c>
      <c r="AA90" s="206">
        <v>0</v>
      </c>
      <c r="AB90" s="204">
        <v>0</v>
      </c>
      <c r="AC90" s="205">
        <v>0</v>
      </c>
      <c r="AD90" s="206">
        <v>0</v>
      </c>
      <c r="AE90" s="204">
        <v>0</v>
      </c>
      <c r="AF90" s="205">
        <v>0</v>
      </c>
      <c r="AG90" s="206">
        <v>0</v>
      </c>
      <c r="AH90" s="207">
        <f t="shared" si="49"/>
        <v>0</v>
      </c>
      <c r="AI90" s="208">
        <f t="shared" si="49"/>
        <v>0</v>
      </c>
      <c r="AJ90" s="209">
        <f t="shared" si="49"/>
        <v>0</v>
      </c>
      <c r="AK90" s="204">
        <v>0</v>
      </c>
      <c r="AL90" s="205">
        <v>0</v>
      </c>
      <c r="AM90" s="206">
        <v>0</v>
      </c>
      <c r="AN90" s="210">
        <f t="shared" si="50"/>
        <v>0</v>
      </c>
      <c r="AO90" s="211">
        <f t="shared" si="50"/>
        <v>0</v>
      </c>
      <c r="AP90" s="212">
        <f t="shared" si="50"/>
        <v>0</v>
      </c>
      <c r="AQ90" s="204">
        <v>0</v>
      </c>
      <c r="AR90" s="205">
        <v>0</v>
      </c>
      <c r="AS90" s="206">
        <v>0</v>
      </c>
      <c r="AT90" s="207">
        <f t="shared" si="55"/>
        <v>0</v>
      </c>
      <c r="AU90" s="208">
        <f t="shared" si="55"/>
        <v>0</v>
      </c>
      <c r="AV90" s="209">
        <f t="shared" si="55"/>
        <v>0</v>
      </c>
      <c r="AW90" s="204">
        <f t="shared" si="46"/>
        <v>4221000</v>
      </c>
      <c r="AX90" s="213">
        <f t="shared" si="46"/>
        <v>0</v>
      </c>
      <c r="AY90" s="214">
        <f t="shared" si="46"/>
        <v>4221000</v>
      </c>
      <c r="AZ90" s="204">
        <v>4221000</v>
      </c>
      <c r="BA90" s="205">
        <v>0</v>
      </c>
      <c r="BB90" s="206">
        <v>4221000</v>
      </c>
      <c r="BC90" s="215">
        <f t="shared" si="51"/>
        <v>4221000</v>
      </c>
      <c r="BD90" s="216">
        <f t="shared" si="51"/>
        <v>0</v>
      </c>
      <c r="BE90" s="217">
        <f t="shared" si="51"/>
        <v>4221000</v>
      </c>
      <c r="BF90" s="204">
        <v>0</v>
      </c>
      <c r="BG90" s="205">
        <v>0</v>
      </c>
      <c r="BH90" s="206">
        <v>0</v>
      </c>
      <c r="BI90" s="207">
        <f t="shared" si="52"/>
        <v>4221000</v>
      </c>
      <c r="BJ90" s="208">
        <f t="shared" si="52"/>
        <v>0</v>
      </c>
      <c r="BK90" s="209">
        <f t="shared" si="52"/>
        <v>4221000</v>
      </c>
      <c r="BL90" s="204">
        <f t="shared" si="56"/>
        <v>0</v>
      </c>
      <c r="BM90" s="213">
        <f t="shared" si="56"/>
        <v>0</v>
      </c>
      <c r="BN90" s="214">
        <f t="shared" si="56"/>
        <v>0</v>
      </c>
      <c r="BO90" s="204">
        <v>0</v>
      </c>
      <c r="BP90" s="205">
        <v>0</v>
      </c>
      <c r="BQ90" s="206">
        <v>0</v>
      </c>
      <c r="BR90" s="218">
        <f t="shared" si="53"/>
        <v>4221000</v>
      </c>
      <c r="BS90" s="208">
        <f t="shared" si="53"/>
        <v>0</v>
      </c>
      <c r="BT90" s="209">
        <f t="shared" si="53"/>
        <v>4221000</v>
      </c>
      <c r="BU90" s="219">
        <v>-22021141</v>
      </c>
      <c r="BV90" s="205">
        <v>0</v>
      </c>
      <c r="BW90" s="206">
        <v>-22021141</v>
      </c>
      <c r="BX90" s="204">
        <f t="shared" si="57"/>
        <v>-17800141</v>
      </c>
      <c r="BY90" s="213">
        <f t="shared" si="57"/>
        <v>0</v>
      </c>
      <c r="BZ90" s="214">
        <f t="shared" si="57"/>
        <v>-17800141</v>
      </c>
      <c r="CA90" s="220" t="s">
        <v>1163</v>
      </c>
      <c r="CB90" s="220" t="s">
        <v>522</v>
      </c>
      <c r="CC90" s="154" t="s">
        <v>1280</v>
      </c>
      <c r="CD90" s="154" t="str">
        <f t="shared" si="47"/>
        <v>OK！</v>
      </c>
      <c r="CE90" s="164" t="str">
        <f t="shared" si="54"/>
        <v>J1</v>
      </c>
      <c r="CF90" s="164" t="str">
        <f t="shared" si="54"/>
        <v>KW</v>
      </c>
      <c r="CG90" s="164" t="str">
        <f t="shared" si="48"/>
        <v>JICA円借款</v>
      </c>
    </row>
    <row r="91" spans="1:85" ht="20.100000000000001" customHeight="1" x14ac:dyDescent="0.15">
      <c r="A91" s="154" t="str">
        <f t="shared" si="42"/>
        <v>J1</v>
      </c>
      <c r="B91" s="154" t="str">
        <f t="shared" si="42"/>
        <v>KW</v>
      </c>
      <c r="C91" s="154" t="str">
        <f t="shared" si="43"/>
        <v xml:space="preserve"> (独)国際協力機構　円借款</v>
      </c>
      <c r="D91" s="154" t="str">
        <f t="shared" si="44"/>
        <v>-</v>
      </c>
      <c r="E91" s="166" t="s">
        <v>238</v>
      </c>
      <c r="F91" s="199" t="s">
        <v>791</v>
      </c>
      <c r="G91" s="200" t="s">
        <v>881</v>
      </c>
      <c r="H91" s="200" t="str">
        <f t="shared" si="45"/>
        <v>JA13S1005P</v>
      </c>
      <c r="I91" s="201" t="s">
        <v>889</v>
      </c>
      <c r="J91" s="202" t="s">
        <v>879</v>
      </c>
      <c r="K91" s="202" t="s">
        <v>496</v>
      </c>
      <c r="L91" s="203" t="s">
        <v>819</v>
      </c>
      <c r="M91" s="204">
        <v>0</v>
      </c>
      <c r="N91" s="205">
        <v>0</v>
      </c>
      <c r="O91" s="206">
        <v>0</v>
      </c>
      <c r="P91" s="204">
        <v>0</v>
      </c>
      <c r="Q91" s="205">
        <v>0</v>
      </c>
      <c r="R91" s="206">
        <v>0</v>
      </c>
      <c r="S91" s="204">
        <v>0</v>
      </c>
      <c r="T91" s="205">
        <v>0</v>
      </c>
      <c r="U91" s="206">
        <v>0</v>
      </c>
      <c r="V91" s="204">
        <v>0</v>
      </c>
      <c r="W91" s="205">
        <v>0</v>
      </c>
      <c r="X91" s="206">
        <v>0</v>
      </c>
      <c r="Y91" s="204">
        <v>0</v>
      </c>
      <c r="Z91" s="205">
        <v>0</v>
      </c>
      <c r="AA91" s="206">
        <v>0</v>
      </c>
      <c r="AB91" s="204">
        <v>0</v>
      </c>
      <c r="AC91" s="205">
        <v>0</v>
      </c>
      <c r="AD91" s="206">
        <v>0</v>
      </c>
      <c r="AE91" s="204">
        <v>0</v>
      </c>
      <c r="AF91" s="205">
        <v>0</v>
      </c>
      <c r="AG91" s="206">
        <v>0</v>
      </c>
      <c r="AH91" s="207">
        <f t="shared" si="49"/>
        <v>0</v>
      </c>
      <c r="AI91" s="208">
        <f t="shared" si="49"/>
        <v>0</v>
      </c>
      <c r="AJ91" s="209">
        <f t="shared" si="49"/>
        <v>0</v>
      </c>
      <c r="AK91" s="204">
        <v>0</v>
      </c>
      <c r="AL91" s="205">
        <v>0</v>
      </c>
      <c r="AM91" s="206">
        <v>0</v>
      </c>
      <c r="AN91" s="210">
        <f t="shared" si="50"/>
        <v>0</v>
      </c>
      <c r="AO91" s="211">
        <f t="shared" si="50"/>
        <v>0</v>
      </c>
      <c r="AP91" s="212">
        <f t="shared" si="50"/>
        <v>0</v>
      </c>
      <c r="AQ91" s="204">
        <v>0</v>
      </c>
      <c r="AR91" s="205">
        <v>0</v>
      </c>
      <c r="AS91" s="206">
        <v>0</v>
      </c>
      <c r="AT91" s="207">
        <f t="shared" si="55"/>
        <v>0</v>
      </c>
      <c r="AU91" s="208">
        <f t="shared" si="55"/>
        <v>0</v>
      </c>
      <c r="AV91" s="209">
        <f t="shared" si="55"/>
        <v>0</v>
      </c>
      <c r="AW91" s="204">
        <f t="shared" si="46"/>
        <v>0</v>
      </c>
      <c r="AX91" s="213">
        <f t="shared" si="46"/>
        <v>0</v>
      </c>
      <c r="AY91" s="214">
        <f t="shared" si="46"/>
        <v>0</v>
      </c>
      <c r="AZ91" s="204">
        <v>0</v>
      </c>
      <c r="BA91" s="205">
        <v>0</v>
      </c>
      <c r="BB91" s="206">
        <v>0</v>
      </c>
      <c r="BC91" s="215">
        <f t="shared" si="51"/>
        <v>0</v>
      </c>
      <c r="BD91" s="216">
        <f t="shared" si="51"/>
        <v>0</v>
      </c>
      <c r="BE91" s="217">
        <f t="shared" si="51"/>
        <v>0</v>
      </c>
      <c r="BF91" s="204">
        <v>0</v>
      </c>
      <c r="BG91" s="205">
        <v>0</v>
      </c>
      <c r="BH91" s="206">
        <v>0</v>
      </c>
      <c r="BI91" s="207">
        <f t="shared" si="52"/>
        <v>0</v>
      </c>
      <c r="BJ91" s="208">
        <f t="shared" si="52"/>
        <v>0</v>
      </c>
      <c r="BK91" s="209">
        <f t="shared" si="52"/>
        <v>0</v>
      </c>
      <c r="BL91" s="204">
        <f t="shared" si="56"/>
        <v>0</v>
      </c>
      <c r="BM91" s="213">
        <f t="shared" si="56"/>
        <v>0</v>
      </c>
      <c r="BN91" s="214">
        <f t="shared" si="56"/>
        <v>0</v>
      </c>
      <c r="BO91" s="204">
        <v>0</v>
      </c>
      <c r="BP91" s="205">
        <v>0</v>
      </c>
      <c r="BQ91" s="206">
        <v>0</v>
      </c>
      <c r="BR91" s="218">
        <f t="shared" si="53"/>
        <v>0</v>
      </c>
      <c r="BS91" s="208">
        <f t="shared" si="53"/>
        <v>0</v>
      </c>
      <c r="BT91" s="209">
        <f t="shared" si="53"/>
        <v>0</v>
      </c>
      <c r="BU91" s="219">
        <v>0</v>
      </c>
      <c r="BV91" s="205">
        <v>-29410.5</v>
      </c>
      <c r="BW91" s="206">
        <v>-3617786</v>
      </c>
      <c r="BX91" s="204">
        <f t="shared" si="57"/>
        <v>0</v>
      </c>
      <c r="BY91" s="213">
        <f t="shared" si="57"/>
        <v>-29410.5</v>
      </c>
      <c r="BZ91" s="214">
        <f t="shared" si="57"/>
        <v>-3617786</v>
      </c>
      <c r="CA91" s="220" t="s">
        <v>1156</v>
      </c>
      <c r="CB91" s="220" t="s">
        <v>522</v>
      </c>
      <c r="CC91" s="154" t="s">
        <v>1280</v>
      </c>
      <c r="CD91" s="154" t="str">
        <f t="shared" si="47"/>
        <v>OK！</v>
      </c>
      <c r="CE91" s="164" t="str">
        <f t="shared" si="54"/>
        <v>J1</v>
      </c>
      <c r="CF91" s="164" t="str">
        <f t="shared" si="54"/>
        <v>KW</v>
      </c>
      <c r="CG91" s="164" t="str">
        <f t="shared" si="48"/>
        <v>JICA円借款</v>
      </c>
    </row>
    <row r="92" spans="1:85" ht="20.100000000000001" customHeight="1" x14ac:dyDescent="0.15">
      <c r="A92" s="154" t="str">
        <f t="shared" si="42"/>
        <v>J1</v>
      </c>
      <c r="B92" s="154" t="str">
        <f t="shared" si="42"/>
        <v>KW</v>
      </c>
      <c r="C92" s="154" t="str">
        <f t="shared" si="43"/>
        <v xml:space="preserve"> (独)国際協力機構　円借款</v>
      </c>
      <c r="D92" s="154" t="str">
        <f t="shared" si="44"/>
        <v>201601-201606</v>
      </c>
      <c r="E92" s="166" t="s">
        <v>239</v>
      </c>
      <c r="F92" s="199" t="s">
        <v>791</v>
      </c>
      <c r="G92" s="200" t="s">
        <v>881</v>
      </c>
      <c r="H92" s="200" t="str">
        <f t="shared" si="45"/>
        <v>JA15S1007P</v>
      </c>
      <c r="I92" s="201" t="s">
        <v>890</v>
      </c>
      <c r="J92" s="202" t="s">
        <v>617</v>
      </c>
      <c r="K92" s="202" t="s">
        <v>496</v>
      </c>
      <c r="L92" s="203" t="s">
        <v>793</v>
      </c>
      <c r="M92" s="204">
        <v>0</v>
      </c>
      <c r="N92" s="205">
        <v>0</v>
      </c>
      <c r="O92" s="206">
        <v>0</v>
      </c>
      <c r="P92" s="204">
        <v>0</v>
      </c>
      <c r="Q92" s="205">
        <v>0</v>
      </c>
      <c r="R92" s="206">
        <v>0</v>
      </c>
      <c r="S92" s="204">
        <v>0</v>
      </c>
      <c r="T92" s="205">
        <v>0</v>
      </c>
      <c r="U92" s="206">
        <v>0</v>
      </c>
      <c r="V92" s="204">
        <v>0</v>
      </c>
      <c r="W92" s="205">
        <v>0</v>
      </c>
      <c r="X92" s="206">
        <v>0</v>
      </c>
      <c r="Y92" s="204">
        <v>0</v>
      </c>
      <c r="Z92" s="205">
        <v>0</v>
      </c>
      <c r="AA92" s="206">
        <v>0</v>
      </c>
      <c r="AB92" s="204">
        <v>0</v>
      </c>
      <c r="AC92" s="205">
        <v>0</v>
      </c>
      <c r="AD92" s="206">
        <v>0</v>
      </c>
      <c r="AE92" s="204">
        <v>0</v>
      </c>
      <c r="AF92" s="205">
        <v>0</v>
      </c>
      <c r="AG92" s="206">
        <v>0</v>
      </c>
      <c r="AH92" s="207">
        <f t="shared" si="49"/>
        <v>0</v>
      </c>
      <c r="AI92" s="208">
        <f t="shared" si="49"/>
        <v>0</v>
      </c>
      <c r="AJ92" s="209">
        <f t="shared" si="49"/>
        <v>0</v>
      </c>
      <c r="AK92" s="204">
        <v>0</v>
      </c>
      <c r="AL92" s="205">
        <v>0</v>
      </c>
      <c r="AM92" s="206">
        <v>0</v>
      </c>
      <c r="AN92" s="210">
        <f t="shared" si="50"/>
        <v>0</v>
      </c>
      <c r="AO92" s="211">
        <f t="shared" si="50"/>
        <v>0</v>
      </c>
      <c r="AP92" s="212">
        <f t="shared" si="50"/>
        <v>0</v>
      </c>
      <c r="AQ92" s="204">
        <v>0</v>
      </c>
      <c r="AR92" s="205">
        <v>0</v>
      </c>
      <c r="AS92" s="206">
        <v>0</v>
      </c>
      <c r="AT92" s="207">
        <f t="shared" si="55"/>
        <v>0</v>
      </c>
      <c r="AU92" s="208">
        <f t="shared" si="55"/>
        <v>0</v>
      </c>
      <c r="AV92" s="209">
        <f t="shared" si="55"/>
        <v>0</v>
      </c>
      <c r="AW92" s="204">
        <f t="shared" si="46"/>
        <v>36295053</v>
      </c>
      <c r="AX92" s="213">
        <f t="shared" si="46"/>
        <v>0</v>
      </c>
      <c r="AY92" s="214">
        <f t="shared" si="46"/>
        <v>36295053</v>
      </c>
      <c r="AZ92" s="204">
        <v>36295053</v>
      </c>
      <c r="BA92" s="205">
        <v>0</v>
      </c>
      <c r="BB92" s="206">
        <v>36295053</v>
      </c>
      <c r="BC92" s="215">
        <f t="shared" si="51"/>
        <v>36295053</v>
      </c>
      <c r="BD92" s="216">
        <f t="shared" si="51"/>
        <v>0</v>
      </c>
      <c r="BE92" s="217">
        <f t="shared" si="51"/>
        <v>36295053</v>
      </c>
      <c r="BF92" s="204">
        <v>0</v>
      </c>
      <c r="BG92" s="205">
        <v>0</v>
      </c>
      <c r="BH92" s="206">
        <v>0</v>
      </c>
      <c r="BI92" s="207">
        <f t="shared" si="52"/>
        <v>36295053</v>
      </c>
      <c r="BJ92" s="208">
        <f t="shared" si="52"/>
        <v>0</v>
      </c>
      <c r="BK92" s="209">
        <f t="shared" si="52"/>
        <v>36295053</v>
      </c>
      <c r="BL92" s="204">
        <f t="shared" si="56"/>
        <v>0</v>
      </c>
      <c r="BM92" s="213">
        <f t="shared" si="56"/>
        <v>0</v>
      </c>
      <c r="BN92" s="214">
        <f t="shared" si="56"/>
        <v>0</v>
      </c>
      <c r="BO92" s="204">
        <v>0</v>
      </c>
      <c r="BP92" s="205">
        <v>0</v>
      </c>
      <c r="BQ92" s="206">
        <v>0</v>
      </c>
      <c r="BR92" s="218">
        <f t="shared" si="53"/>
        <v>36295053</v>
      </c>
      <c r="BS92" s="208">
        <f t="shared" si="53"/>
        <v>0</v>
      </c>
      <c r="BT92" s="209">
        <f t="shared" si="53"/>
        <v>36295053</v>
      </c>
      <c r="BU92" s="219">
        <v>-33458290</v>
      </c>
      <c r="BV92" s="205">
        <v>0</v>
      </c>
      <c r="BW92" s="206">
        <v>-33458290</v>
      </c>
      <c r="BX92" s="204">
        <f t="shared" si="57"/>
        <v>2836763</v>
      </c>
      <c r="BY92" s="213">
        <f t="shared" si="57"/>
        <v>0</v>
      </c>
      <c r="BZ92" s="214">
        <f t="shared" si="57"/>
        <v>2836763</v>
      </c>
      <c r="CA92" s="220" t="s">
        <v>1149</v>
      </c>
      <c r="CB92" s="220" t="s">
        <v>577</v>
      </c>
      <c r="CC92" s="154" t="s">
        <v>1280</v>
      </c>
      <c r="CD92" s="154" t="str">
        <f t="shared" si="47"/>
        <v>OK！</v>
      </c>
      <c r="CE92" s="164" t="str">
        <f t="shared" si="54"/>
        <v>J1</v>
      </c>
      <c r="CF92" s="164" t="str">
        <f t="shared" si="54"/>
        <v>KW</v>
      </c>
      <c r="CG92" s="164" t="str">
        <f t="shared" si="48"/>
        <v>JICA円借款</v>
      </c>
    </row>
    <row r="93" spans="1:85" ht="20.100000000000001" customHeight="1" x14ac:dyDescent="0.15">
      <c r="A93" s="154" t="str">
        <f t="shared" si="42"/>
        <v>J1</v>
      </c>
      <c r="B93" s="154" t="str">
        <f t="shared" si="42"/>
        <v>KW</v>
      </c>
      <c r="C93" s="154" t="str">
        <f t="shared" si="43"/>
        <v xml:space="preserve"> (独)国際協力機構　円借款</v>
      </c>
      <c r="D93" s="154" t="str">
        <f t="shared" si="44"/>
        <v>201509-201606</v>
      </c>
      <c r="E93" s="166" t="s">
        <v>240</v>
      </c>
      <c r="F93" s="199" t="s">
        <v>791</v>
      </c>
      <c r="G93" s="200" t="s">
        <v>881</v>
      </c>
      <c r="H93" s="200" t="str">
        <f t="shared" si="45"/>
        <v>JA15S1007P</v>
      </c>
      <c r="I93" s="201" t="s">
        <v>890</v>
      </c>
      <c r="J93" s="202" t="s">
        <v>617</v>
      </c>
      <c r="K93" s="202" t="s">
        <v>496</v>
      </c>
      <c r="L93" s="203" t="s">
        <v>798</v>
      </c>
      <c r="M93" s="204">
        <v>0</v>
      </c>
      <c r="N93" s="205">
        <v>0</v>
      </c>
      <c r="O93" s="206">
        <v>0</v>
      </c>
      <c r="P93" s="204">
        <v>0</v>
      </c>
      <c r="Q93" s="205">
        <v>0</v>
      </c>
      <c r="R93" s="206">
        <v>0</v>
      </c>
      <c r="S93" s="204">
        <v>0</v>
      </c>
      <c r="T93" s="205">
        <v>0</v>
      </c>
      <c r="U93" s="206">
        <v>0</v>
      </c>
      <c r="V93" s="204">
        <v>0</v>
      </c>
      <c r="W93" s="205">
        <v>0</v>
      </c>
      <c r="X93" s="206">
        <v>0</v>
      </c>
      <c r="Y93" s="204">
        <v>0</v>
      </c>
      <c r="Z93" s="205">
        <v>0</v>
      </c>
      <c r="AA93" s="206">
        <v>0</v>
      </c>
      <c r="AB93" s="204">
        <v>0</v>
      </c>
      <c r="AC93" s="205">
        <v>0</v>
      </c>
      <c r="AD93" s="206">
        <v>0</v>
      </c>
      <c r="AE93" s="204">
        <v>0</v>
      </c>
      <c r="AF93" s="205">
        <v>0</v>
      </c>
      <c r="AG93" s="206">
        <v>0</v>
      </c>
      <c r="AH93" s="207">
        <f t="shared" si="49"/>
        <v>0</v>
      </c>
      <c r="AI93" s="208">
        <f t="shared" si="49"/>
        <v>0</v>
      </c>
      <c r="AJ93" s="209">
        <f t="shared" si="49"/>
        <v>0</v>
      </c>
      <c r="AK93" s="204">
        <v>0</v>
      </c>
      <c r="AL93" s="205">
        <v>0</v>
      </c>
      <c r="AM93" s="206">
        <v>0</v>
      </c>
      <c r="AN93" s="210">
        <f t="shared" si="50"/>
        <v>0</v>
      </c>
      <c r="AO93" s="211">
        <f t="shared" si="50"/>
        <v>0</v>
      </c>
      <c r="AP93" s="212">
        <f t="shared" si="50"/>
        <v>0</v>
      </c>
      <c r="AQ93" s="204">
        <v>0</v>
      </c>
      <c r="AR93" s="205">
        <v>34157895</v>
      </c>
      <c r="AS93" s="206">
        <v>185136</v>
      </c>
      <c r="AT93" s="207">
        <f t="shared" si="55"/>
        <v>0</v>
      </c>
      <c r="AU93" s="208">
        <f t="shared" si="55"/>
        <v>34157895</v>
      </c>
      <c r="AV93" s="209">
        <f t="shared" si="55"/>
        <v>185136</v>
      </c>
      <c r="AW93" s="204">
        <f t="shared" si="46"/>
        <v>0</v>
      </c>
      <c r="AX93" s="213">
        <f t="shared" si="46"/>
        <v>92186317</v>
      </c>
      <c r="AY93" s="214">
        <f t="shared" si="46"/>
        <v>472529</v>
      </c>
      <c r="AZ93" s="204">
        <v>0</v>
      </c>
      <c r="BA93" s="205">
        <v>126344212</v>
      </c>
      <c r="BB93" s="206">
        <v>657665</v>
      </c>
      <c r="BC93" s="215">
        <f t="shared" si="51"/>
        <v>0</v>
      </c>
      <c r="BD93" s="216">
        <f t="shared" si="51"/>
        <v>126344212</v>
      </c>
      <c r="BE93" s="217">
        <f t="shared" si="51"/>
        <v>657665</v>
      </c>
      <c r="BF93" s="204">
        <v>0</v>
      </c>
      <c r="BG93" s="205">
        <v>0</v>
      </c>
      <c r="BH93" s="206">
        <v>0</v>
      </c>
      <c r="BI93" s="207">
        <f t="shared" si="52"/>
        <v>0</v>
      </c>
      <c r="BJ93" s="208">
        <f t="shared" si="52"/>
        <v>126344212</v>
      </c>
      <c r="BK93" s="209">
        <f t="shared" si="52"/>
        <v>657665</v>
      </c>
      <c r="BL93" s="204">
        <f t="shared" si="56"/>
        <v>0</v>
      </c>
      <c r="BM93" s="213">
        <f t="shared" si="56"/>
        <v>0</v>
      </c>
      <c r="BN93" s="214">
        <f t="shared" si="56"/>
        <v>0</v>
      </c>
      <c r="BO93" s="204">
        <v>0</v>
      </c>
      <c r="BP93" s="205">
        <v>0</v>
      </c>
      <c r="BQ93" s="206">
        <v>0</v>
      </c>
      <c r="BR93" s="218">
        <f t="shared" si="53"/>
        <v>0</v>
      </c>
      <c r="BS93" s="208">
        <f t="shared" si="53"/>
        <v>126344212</v>
      </c>
      <c r="BT93" s="209">
        <f t="shared" si="53"/>
        <v>657665</v>
      </c>
      <c r="BU93" s="219">
        <v>0</v>
      </c>
      <c r="BV93" s="205">
        <v>0</v>
      </c>
      <c r="BW93" s="206">
        <v>0</v>
      </c>
      <c r="BX93" s="204">
        <f t="shared" si="57"/>
        <v>0</v>
      </c>
      <c r="BY93" s="213">
        <f t="shared" si="57"/>
        <v>126344212</v>
      </c>
      <c r="BZ93" s="214">
        <f t="shared" si="57"/>
        <v>657665</v>
      </c>
      <c r="CA93" s="220" t="s">
        <v>1188</v>
      </c>
      <c r="CB93" s="220" t="s">
        <v>577</v>
      </c>
      <c r="CC93" s="154" t="s">
        <v>1280</v>
      </c>
      <c r="CD93" s="154" t="str">
        <f t="shared" si="47"/>
        <v>OK！</v>
      </c>
      <c r="CE93" s="164" t="str">
        <f t="shared" si="54"/>
        <v>J1</v>
      </c>
      <c r="CF93" s="164" t="str">
        <f t="shared" si="54"/>
        <v>KW</v>
      </c>
      <c r="CG93" s="164" t="str">
        <f t="shared" si="48"/>
        <v>JICA円借款</v>
      </c>
    </row>
    <row r="94" spans="1:85" ht="20.100000000000001" customHeight="1" x14ac:dyDescent="0.15">
      <c r="A94" s="154" t="str">
        <f t="shared" si="42"/>
        <v>J1</v>
      </c>
      <c r="B94" s="154" t="str">
        <f t="shared" si="42"/>
        <v>KW</v>
      </c>
      <c r="C94" s="154" t="str">
        <f t="shared" si="43"/>
        <v xml:space="preserve"> (独)国際協力機構　円借款</v>
      </c>
      <c r="D94" s="154" t="str">
        <f t="shared" si="44"/>
        <v>201509-201604</v>
      </c>
      <c r="E94" s="166" t="s">
        <v>241</v>
      </c>
      <c r="F94" s="199" t="s">
        <v>791</v>
      </c>
      <c r="G94" s="200" t="s">
        <v>881</v>
      </c>
      <c r="H94" s="200" t="str">
        <f t="shared" si="45"/>
        <v>JA15W1002P</v>
      </c>
      <c r="I94" s="201" t="s">
        <v>891</v>
      </c>
      <c r="J94" s="202" t="s">
        <v>853</v>
      </c>
      <c r="K94" s="202" t="s">
        <v>496</v>
      </c>
      <c r="L94" s="203" t="s">
        <v>793</v>
      </c>
      <c r="M94" s="204">
        <v>0</v>
      </c>
      <c r="N94" s="205">
        <v>0</v>
      </c>
      <c r="O94" s="206">
        <v>0</v>
      </c>
      <c r="P94" s="204">
        <v>0</v>
      </c>
      <c r="Q94" s="205">
        <v>0</v>
      </c>
      <c r="R94" s="206">
        <v>0</v>
      </c>
      <c r="S94" s="204">
        <v>0</v>
      </c>
      <c r="T94" s="205">
        <v>0</v>
      </c>
      <c r="U94" s="206">
        <v>0</v>
      </c>
      <c r="V94" s="204">
        <v>0</v>
      </c>
      <c r="W94" s="205">
        <v>0</v>
      </c>
      <c r="X94" s="206">
        <v>0</v>
      </c>
      <c r="Y94" s="204">
        <v>0</v>
      </c>
      <c r="Z94" s="205">
        <v>0</v>
      </c>
      <c r="AA94" s="206">
        <v>0</v>
      </c>
      <c r="AB94" s="204">
        <v>0</v>
      </c>
      <c r="AC94" s="205">
        <v>0</v>
      </c>
      <c r="AD94" s="206">
        <v>0</v>
      </c>
      <c r="AE94" s="204">
        <v>0</v>
      </c>
      <c r="AF94" s="205">
        <v>0</v>
      </c>
      <c r="AG94" s="206">
        <v>0</v>
      </c>
      <c r="AH94" s="207">
        <f t="shared" si="49"/>
        <v>0</v>
      </c>
      <c r="AI94" s="208">
        <f t="shared" si="49"/>
        <v>0</v>
      </c>
      <c r="AJ94" s="209">
        <f t="shared" si="49"/>
        <v>0</v>
      </c>
      <c r="AK94" s="204">
        <v>0</v>
      </c>
      <c r="AL94" s="205">
        <v>0</v>
      </c>
      <c r="AM94" s="206">
        <v>0</v>
      </c>
      <c r="AN94" s="210">
        <f t="shared" si="50"/>
        <v>0</v>
      </c>
      <c r="AO94" s="211">
        <f t="shared" si="50"/>
        <v>0</v>
      </c>
      <c r="AP94" s="212">
        <f t="shared" si="50"/>
        <v>0</v>
      </c>
      <c r="AQ94" s="204">
        <v>4135466</v>
      </c>
      <c r="AR94" s="205">
        <v>0</v>
      </c>
      <c r="AS94" s="206">
        <v>4135466</v>
      </c>
      <c r="AT94" s="207">
        <f t="shared" si="55"/>
        <v>4135466</v>
      </c>
      <c r="AU94" s="208">
        <f t="shared" si="55"/>
        <v>0</v>
      </c>
      <c r="AV94" s="209">
        <f t="shared" si="55"/>
        <v>4135466</v>
      </c>
      <c r="AW94" s="204">
        <f t="shared" si="46"/>
        <v>2613783</v>
      </c>
      <c r="AX94" s="213">
        <f t="shared" si="46"/>
        <v>0</v>
      </c>
      <c r="AY94" s="214">
        <f t="shared" si="46"/>
        <v>2613783</v>
      </c>
      <c r="AZ94" s="204">
        <v>6749249</v>
      </c>
      <c r="BA94" s="205">
        <v>0</v>
      </c>
      <c r="BB94" s="206">
        <v>6749249</v>
      </c>
      <c r="BC94" s="215">
        <f t="shared" si="51"/>
        <v>6749249</v>
      </c>
      <c r="BD94" s="216">
        <f t="shared" si="51"/>
        <v>0</v>
      </c>
      <c r="BE94" s="217">
        <f t="shared" si="51"/>
        <v>6749249</v>
      </c>
      <c r="BF94" s="204">
        <v>0</v>
      </c>
      <c r="BG94" s="205">
        <v>0</v>
      </c>
      <c r="BH94" s="206">
        <v>0</v>
      </c>
      <c r="BI94" s="207">
        <f t="shared" si="52"/>
        <v>6749249</v>
      </c>
      <c r="BJ94" s="208">
        <f t="shared" si="52"/>
        <v>0</v>
      </c>
      <c r="BK94" s="209">
        <f t="shared" si="52"/>
        <v>6749249</v>
      </c>
      <c r="BL94" s="204">
        <f t="shared" si="56"/>
        <v>0</v>
      </c>
      <c r="BM94" s="213">
        <f t="shared" si="56"/>
        <v>0</v>
      </c>
      <c r="BN94" s="214">
        <f t="shared" si="56"/>
        <v>0</v>
      </c>
      <c r="BO94" s="204">
        <v>0</v>
      </c>
      <c r="BP94" s="205">
        <v>0</v>
      </c>
      <c r="BQ94" s="206">
        <v>0</v>
      </c>
      <c r="BR94" s="218">
        <f t="shared" si="53"/>
        <v>6749249</v>
      </c>
      <c r="BS94" s="208">
        <f t="shared" si="53"/>
        <v>0</v>
      </c>
      <c r="BT94" s="209">
        <f t="shared" si="53"/>
        <v>6749249</v>
      </c>
      <c r="BU94" s="219">
        <v>0</v>
      </c>
      <c r="BV94" s="205">
        <v>0</v>
      </c>
      <c r="BW94" s="206">
        <v>0</v>
      </c>
      <c r="BX94" s="204">
        <f t="shared" si="57"/>
        <v>6749249</v>
      </c>
      <c r="BY94" s="213">
        <f t="shared" si="57"/>
        <v>0</v>
      </c>
      <c r="BZ94" s="214">
        <f t="shared" si="57"/>
        <v>6749249</v>
      </c>
      <c r="CA94" s="220" t="s">
        <v>1195</v>
      </c>
      <c r="CB94" s="220" t="s">
        <v>554</v>
      </c>
      <c r="CC94" s="154" t="s">
        <v>1280</v>
      </c>
      <c r="CD94" s="154" t="str">
        <f t="shared" si="47"/>
        <v>OK！</v>
      </c>
      <c r="CE94" s="164" t="str">
        <f t="shared" si="54"/>
        <v>J1</v>
      </c>
      <c r="CF94" s="164" t="str">
        <f t="shared" si="54"/>
        <v>KW</v>
      </c>
      <c r="CG94" s="164" t="str">
        <f t="shared" si="48"/>
        <v>JICA円借款</v>
      </c>
    </row>
    <row r="95" spans="1:85" ht="20.100000000000001" customHeight="1" x14ac:dyDescent="0.15">
      <c r="A95" s="154" t="str">
        <f t="shared" si="42"/>
        <v>J1</v>
      </c>
      <c r="B95" s="154" t="str">
        <f t="shared" si="42"/>
        <v>KW</v>
      </c>
      <c r="C95" s="154" t="str">
        <f t="shared" si="43"/>
        <v xml:space="preserve"> (独)国際協力機構　円借款</v>
      </c>
      <c r="D95" s="154" t="str">
        <f t="shared" si="44"/>
        <v>201606-201606</v>
      </c>
      <c r="E95" s="166" t="s">
        <v>242</v>
      </c>
      <c r="F95" s="199" t="s">
        <v>791</v>
      </c>
      <c r="G95" s="200" t="s">
        <v>881</v>
      </c>
      <c r="H95" s="200" t="str">
        <f t="shared" si="45"/>
        <v>JA15W1007P</v>
      </c>
      <c r="I95" s="201" t="s">
        <v>892</v>
      </c>
      <c r="J95" s="202" t="s">
        <v>893</v>
      </c>
      <c r="K95" s="202" t="s">
        <v>496</v>
      </c>
      <c r="L95" s="203" t="s">
        <v>894</v>
      </c>
      <c r="M95" s="204">
        <v>0</v>
      </c>
      <c r="N95" s="205">
        <v>0</v>
      </c>
      <c r="O95" s="206">
        <v>0</v>
      </c>
      <c r="P95" s="204">
        <v>0</v>
      </c>
      <c r="Q95" s="205">
        <v>0</v>
      </c>
      <c r="R95" s="206">
        <v>0</v>
      </c>
      <c r="S95" s="204">
        <v>0</v>
      </c>
      <c r="T95" s="205">
        <v>0</v>
      </c>
      <c r="U95" s="206">
        <v>0</v>
      </c>
      <c r="V95" s="204">
        <v>0</v>
      </c>
      <c r="W95" s="205">
        <v>0</v>
      </c>
      <c r="X95" s="206">
        <v>0</v>
      </c>
      <c r="Y95" s="204">
        <v>0</v>
      </c>
      <c r="Z95" s="205">
        <v>0</v>
      </c>
      <c r="AA95" s="206">
        <v>0</v>
      </c>
      <c r="AB95" s="204">
        <v>0</v>
      </c>
      <c r="AC95" s="205">
        <v>0</v>
      </c>
      <c r="AD95" s="206">
        <v>0</v>
      </c>
      <c r="AE95" s="204">
        <v>0</v>
      </c>
      <c r="AF95" s="205">
        <v>0</v>
      </c>
      <c r="AG95" s="206">
        <v>0</v>
      </c>
      <c r="AH95" s="207">
        <f t="shared" si="49"/>
        <v>0</v>
      </c>
      <c r="AI95" s="208">
        <f t="shared" si="49"/>
        <v>0</v>
      </c>
      <c r="AJ95" s="209">
        <f t="shared" si="49"/>
        <v>0</v>
      </c>
      <c r="AK95" s="204">
        <v>0</v>
      </c>
      <c r="AL95" s="205">
        <v>0</v>
      </c>
      <c r="AM95" s="206">
        <v>0</v>
      </c>
      <c r="AN95" s="210">
        <f t="shared" si="50"/>
        <v>0</v>
      </c>
      <c r="AO95" s="211">
        <f t="shared" si="50"/>
        <v>0</v>
      </c>
      <c r="AP95" s="212">
        <f t="shared" si="50"/>
        <v>0</v>
      </c>
      <c r="AQ95" s="204">
        <v>0</v>
      </c>
      <c r="AR95" s="205">
        <v>0</v>
      </c>
      <c r="AS95" s="206">
        <v>0</v>
      </c>
      <c r="AT95" s="207">
        <f t="shared" si="55"/>
        <v>0</v>
      </c>
      <c r="AU95" s="208">
        <f t="shared" si="55"/>
        <v>0</v>
      </c>
      <c r="AV95" s="209">
        <f t="shared" si="55"/>
        <v>0</v>
      </c>
      <c r="AW95" s="204">
        <f t="shared" si="46"/>
        <v>0</v>
      </c>
      <c r="AX95" s="213">
        <f t="shared" si="46"/>
        <v>344996</v>
      </c>
      <c r="AY95" s="214">
        <f t="shared" si="46"/>
        <v>488145</v>
      </c>
      <c r="AZ95" s="204">
        <v>0</v>
      </c>
      <c r="BA95" s="205">
        <v>344996</v>
      </c>
      <c r="BB95" s="206">
        <v>488145</v>
      </c>
      <c r="BC95" s="215">
        <f t="shared" si="51"/>
        <v>0</v>
      </c>
      <c r="BD95" s="216">
        <f t="shared" si="51"/>
        <v>344996</v>
      </c>
      <c r="BE95" s="217">
        <f t="shared" si="51"/>
        <v>488145</v>
      </c>
      <c r="BF95" s="204">
        <v>0</v>
      </c>
      <c r="BG95" s="205">
        <v>0</v>
      </c>
      <c r="BH95" s="206">
        <v>0</v>
      </c>
      <c r="BI95" s="207">
        <f t="shared" si="52"/>
        <v>0</v>
      </c>
      <c r="BJ95" s="208">
        <f t="shared" si="52"/>
        <v>344996</v>
      </c>
      <c r="BK95" s="209">
        <f t="shared" si="52"/>
        <v>488145</v>
      </c>
      <c r="BL95" s="204">
        <f t="shared" si="56"/>
        <v>0</v>
      </c>
      <c r="BM95" s="213">
        <f t="shared" si="56"/>
        <v>0</v>
      </c>
      <c r="BN95" s="214">
        <f t="shared" si="56"/>
        <v>0</v>
      </c>
      <c r="BO95" s="204">
        <v>0</v>
      </c>
      <c r="BP95" s="205">
        <v>0</v>
      </c>
      <c r="BQ95" s="206">
        <v>0</v>
      </c>
      <c r="BR95" s="218">
        <f t="shared" si="53"/>
        <v>0</v>
      </c>
      <c r="BS95" s="208">
        <f t="shared" si="53"/>
        <v>344996</v>
      </c>
      <c r="BT95" s="209">
        <f t="shared" si="53"/>
        <v>488145</v>
      </c>
      <c r="BU95" s="219">
        <v>0</v>
      </c>
      <c r="BV95" s="205">
        <v>-9828757</v>
      </c>
      <c r="BW95" s="206">
        <v>-13907003</v>
      </c>
      <c r="BX95" s="204">
        <f t="shared" si="57"/>
        <v>0</v>
      </c>
      <c r="BY95" s="213">
        <f t="shared" si="57"/>
        <v>-9483761</v>
      </c>
      <c r="BZ95" s="214">
        <f t="shared" si="57"/>
        <v>-13418858</v>
      </c>
      <c r="CA95" s="220" t="s">
        <v>1176</v>
      </c>
      <c r="CB95" s="220" t="s">
        <v>498</v>
      </c>
      <c r="CC95" s="154" t="s">
        <v>1280</v>
      </c>
      <c r="CD95" s="154" t="str">
        <f t="shared" si="47"/>
        <v>OK！</v>
      </c>
      <c r="CE95" s="164" t="str">
        <f t="shared" si="54"/>
        <v>J1</v>
      </c>
      <c r="CF95" s="164" t="str">
        <f t="shared" si="54"/>
        <v>KW</v>
      </c>
      <c r="CG95" s="164" t="str">
        <f t="shared" si="48"/>
        <v>JICA円借款</v>
      </c>
    </row>
    <row r="96" spans="1:85" ht="20.100000000000001" customHeight="1" x14ac:dyDescent="0.15">
      <c r="A96" s="154" t="str">
        <f t="shared" si="42"/>
        <v>J1</v>
      </c>
      <c r="B96" s="154" t="str">
        <f t="shared" si="42"/>
        <v>KW</v>
      </c>
      <c r="C96" s="154" t="str">
        <f t="shared" si="43"/>
        <v xml:space="preserve"> (独)国際協力機構　円借款</v>
      </c>
      <c r="D96" s="154" t="str">
        <f t="shared" si="44"/>
        <v>201605-201606</v>
      </c>
      <c r="E96" s="166" t="s">
        <v>243</v>
      </c>
      <c r="F96" s="199" t="s">
        <v>791</v>
      </c>
      <c r="G96" s="200" t="s">
        <v>881</v>
      </c>
      <c r="H96" s="200" t="str">
        <f t="shared" si="45"/>
        <v>JA15W1007P</v>
      </c>
      <c r="I96" s="201" t="s">
        <v>892</v>
      </c>
      <c r="J96" s="202" t="s">
        <v>893</v>
      </c>
      <c r="K96" s="202" t="s">
        <v>496</v>
      </c>
      <c r="L96" s="203" t="s">
        <v>793</v>
      </c>
      <c r="M96" s="204">
        <v>0</v>
      </c>
      <c r="N96" s="205">
        <v>0</v>
      </c>
      <c r="O96" s="206">
        <v>0</v>
      </c>
      <c r="P96" s="204">
        <v>0</v>
      </c>
      <c r="Q96" s="205">
        <v>0</v>
      </c>
      <c r="R96" s="206">
        <v>0</v>
      </c>
      <c r="S96" s="204">
        <v>0</v>
      </c>
      <c r="T96" s="205">
        <v>0</v>
      </c>
      <c r="U96" s="206">
        <v>0</v>
      </c>
      <c r="V96" s="204">
        <v>0</v>
      </c>
      <c r="W96" s="205">
        <v>0</v>
      </c>
      <c r="X96" s="206">
        <v>0</v>
      </c>
      <c r="Y96" s="204">
        <v>0</v>
      </c>
      <c r="Z96" s="205">
        <v>0</v>
      </c>
      <c r="AA96" s="206">
        <v>0</v>
      </c>
      <c r="AB96" s="204">
        <v>0</v>
      </c>
      <c r="AC96" s="205">
        <v>0</v>
      </c>
      <c r="AD96" s="206">
        <v>0</v>
      </c>
      <c r="AE96" s="204">
        <v>0</v>
      </c>
      <c r="AF96" s="205">
        <v>0</v>
      </c>
      <c r="AG96" s="206">
        <v>0</v>
      </c>
      <c r="AH96" s="207">
        <f t="shared" si="49"/>
        <v>0</v>
      </c>
      <c r="AI96" s="208">
        <f t="shared" si="49"/>
        <v>0</v>
      </c>
      <c r="AJ96" s="209">
        <f t="shared" si="49"/>
        <v>0</v>
      </c>
      <c r="AK96" s="204">
        <v>0</v>
      </c>
      <c r="AL96" s="205">
        <v>0</v>
      </c>
      <c r="AM96" s="206">
        <v>0</v>
      </c>
      <c r="AN96" s="210">
        <f t="shared" si="50"/>
        <v>0</v>
      </c>
      <c r="AO96" s="211">
        <f t="shared" si="50"/>
        <v>0</v>
      </c>
      <c r="AP96" s="212">
        <f t="shared" si="50"/>
        <v>0</v>
      </c>
      <c r="AQ96" s="204">
        <v>0</v>
      </c>
      <c r="AR96" s="205">
        <v>0</v>
      </c>
      <c r="AS96" s="206">
        <v>0</v>
      </c>
      <c r="AT96" s="207">
        <f t="shared" si="55"/>
        <v>0</v>
      </c>
      <c r="AU96" s="208">
        <f t="shared" si="55"/>
        <v>0</v>
      </c>
      <c r="AV96" s="209">
        <f t="shared" si="55"/>
        <v>0</v>
      </c>
      <c r="AW96" s="204">
        <f t="shared" si="46"/>
        <v>4734352</v>
      </c>
      <c r="AX96" s="213">
        <f t="shared" si="46"/>
        <v>0</v>
      </c>
      <c r="AY96" s="214">
        <f t="shared" si="46"/>
        <v>4734352</v>
      </c>
      <c r="AZ96" s="204">
        <v>4734352</v>
      </c>
      <c r="BA96" s="205">
        <v>0</v>
      </c>
      <c r="BB96" s="206">
        <v>4734352</v>
      </c>
      <c r="BC96" s="215">
        <f t="shared" si="51"/>
        <v>4734352</v>
      </c>
      <c r="BD96" s="216">
        <f t="shared" si="51"/>
        <v>0</v>
      </c>
      <c r="BE96" s="217">
        <f t="shared" si="51"/>
        <v>4734352</v>
      </c>
      <c r="BF96" s="204">
        <v>0</v>
      </c>
      <c r="BG96" s="205">
        <v>0</v>
      </c>
      <c r="BH96" s="206">
        <v>0</v>
      </c>
      <c r="BI96" s="207">
        <f t="shared" si="52"/>
        <v>4734352</v>
      </c>
      <c r="BJ96" s="208">
        <f t="shared" si="52"/>
        <v>0</v>
      </c>
      <c r="BK96" s="209">
        <f t="shared" si="52"/>
        <v>4734352</v>
      </c>
      <c r="BL96" s="204">
        <f t="shared" si="56"/>
        <v>0</v>
      </c>
      <c r="BM96" s="213">
        <f t="shared" si="56"/>
        <v>0</v>
      </c>
      <c r="BN96" s="214">
        <f t="shared" si="56"/>
        <v>0</v>
      </c>
      <c r="BO96" s="204">
        <v>0</v>
      </c>
      <c r="BP96" s="205">
        <v>0</v>
      </c>
      <c r="BQ96" s="206">
        <v>0</v>
      </c>
      <c r="BR96" s="218">
        <f t="shared" si="53"/>
        <v>4734352</v>
      </c>
      <c r="BS96" s="208">
        <f t="shared" si="53"/>
        <v>0</v>
      </c>
      <c r="BT96" s="209">
        <f t="shared" si="53"/>
        <v>4734352</v>
      </c>
      <c r="BU96" s="219">
        <v>-24996746</v>
      </c>
      <c r="BV96" s="205">
        <v>0</v>
      </c>
      <c r="BW96" s="206">
        <v>-24996746</v>
      </c>
      <c r="BX96" s="204">
        <f t="shared" si="57"/>
        <v>-20262394</v>
      </c>
      <c r="BY96" s="213">
        <f t="shared" si="57"/>
        <v>0</v>
      </c>
      <c r="BZ96" s="214">
        <f t="shared" si="57"/>
        <v>-20262394</v>
      </c>
      <c r="CA96" s="220" t="s">
        <v>1163</v>
      </c>
      <c r="CB96" s="220" t="s">
        <v>498</v>
      </c>
      <c r="CC96" s="154" t="s">
        <v>1280</v>
      </c>
      <c r="CD96" s="154" t="str">
        <f t="shared" si="47"/>
        <v>OK！</v>
      </c>
      <c r="CE96" s="164" t="str">
        <f t="shared" si="54"/>
        <v>J1</v>
      </c>
      <c r="CF96" s="164" t="str">
        <f t="shared" si="54"/>
        <v>KW</v>
      </c>
      <c r="CG96" s="164" t="str">
        <f t="shared" si="48"/>
        <v>JICA円借款</v>
      </c>
    </row>
    <row r="97" spans="1:85" ht="20.100000000000001" customHeight="1" x14ac:dyDescent="0.15">
      <c r="A97" s="154" t="str">
        <f t="shared" si="42"/>
        <v>J1</v>
      </c>
      <c r="B97" s="154" t="str">
        <f t="shared" si="42"/>
        <v>KW</v>
      </c>
      <c r="C97" s="154" t="str">
        <f t="shared" si="43"/>
        <v xml:space="preserve"> (独)国際協力機構　円借款</v>
      </c>
      <c r="D97" s="154" t="str">
        <f t="shared" si="44"/>
        <v>201602-201604</v>
      </c>
      <c r="E97" s="166" t="s">
        <v>244</v>
      </c>
      <c r="F97" s="199" t="s">
        <v>791</v>
      </c>
      <c r="G97" s="200" t="s">
        <v>881</v>
      </c>
      <c r="H97" s="200" t="str">
        <f t="shared" si="45"/>
        <v>JA16W1001P</v>
      </c>
      <c r="I97" s="201" t="s">
        <v>895</v>
      </c>
      <c r="J97" s="202" t="s">
        <v>846</v>
      </c>
      <c r="K97" s="202" t="s">
        <v>496</v>
      </c>
      <c r="L97" s="203" t="s">
        <v>847</v>
      </c>
      <c r="M97" s="204">
        <v>0</v>
      </c>
      <c r="N97" s="205">
        <v>0</v>
      </c>
      <c r="O97" s="206">
        <v>0</v>
      </c>
      <c r="P97" s="204">
        <v>0</v>
      </c>
      <c r="Q97" s="205">
        <v>0</v>
      </c>
      <c r="R97" s="206">
        <v>0</v>
      </c>
      <c r="S97" s="204">
        <v>0</v>
      </c>
      <c r="T97" s="205">
        <v>0</v>
      </c>
      <c r="U97" s="206">
        <v>0</v>
      </c>
      <c r="V97" s="204">
        <v>0</v>
      </c>
      <c r="W97" s="205">
        <v>0</v>
      </c>
      <c r="X97" s="206">
        <v>0</v>
      </c>
      <c r="Y97" s="204">
        <v>0</v>
      </c>
      <c r="Z97" s="205">
        <v>0</v>
      </c>
      <c r="AA97" s="206">
        <v>0</v>
      </c>
      <c r="AB97" s="204">
        <v>0</v>
      </c>
      <c r="AC97" s="205">
        <v>0</v>
      </c>
      <c r="AD97" s="206">
        <v>0</v>
      </c>
      <c r="AE97" s="204">
        <v>0</v>
      </c>
      <c r="AF97" s="205">
        <v>0</v>
      </c>
      <c r="AG97" s="206">
        <v>0</v>
      </c>
      <c r="AH97" s="207">
        <f t="shared" si="49"/>
        <v>0</v>
      </c>
      <c r="AI97" s="208">
        <f t="shared" si="49"/>
        <v>0</v>
      </c>
      <c r="AJ97" s="209">
        <f t="shared" si="49"/>
        <v>0</v>
      </c>
      <c r="AK97" s="204">
        <v>0</v>
      </c>
      <c r="AL97" s="205">
        <v>0</v>
      </c>
      <c r="AM97" s="206">
        <v>0</v>
      </c>
      <c r="AN97" s="210">
        <f t="shared" si="50"/>
        <v>0</v>
      </c>
      <c r="AO97" s="211">
        <f t="shared" si="50"/>
        <v>0</v>
      </c>
      <c r="AP97" s="212">
        <f t="shared" si="50"/>
        <v>0</v>
      </c>
      <c r="AQ97" s="204">
        <v>0</v>
      </c>
      <c r="AR97" s="205">
        <v>0</v>
      </c>
      <c r="AS97" s="206">
        <v>0</v>
      </c>
      <c r="AT97" s="207">
        <f t="shared" si="55"/>
        <v>0</v>
      </c>
      <c r="AU97" s="208">
        <f t="shared" si="55"/>
        <v>0</v>
      </c>
      <c r="AV97" s="209">
        <f t="shared" si="55"/>
        <v>0</v>
      </c>
      <c r="AW97" s="204">
        <f t="shared" si="46"/>
        <v>0</v>
      </c>
      <c r="AX97" s="213">
        <f t="shared" si="46"/>
        <v>72380500</v>
      </c>
      <c r="AY97" s="214">
        <f t="shared" si="46"/>
        <v>616938</v>
      </c>
      <c r="AZ97" s="204">
        <v>0</v>
      </c>
      <c r="BA97" s="205">
        <v>72380500</v>
      </c>
      <c r="BB97" s="206">
        <v>616938</v>
      </c>
      <c r="BC97" s="215">
        <f t="shared" si="51"/>
        <v>0</v>
      </c>
      <c r="BD97" s="216">
        <f t="shared" si="51"/>
        <v>72380500</v>
      </c>
      <c r="BE97" s="217">
        <f t="shared" si="51"/>
        <v>616938</v>
      </c>
      <c r="BF97" s="204">
        <v>0</v>
      </c>
      <c r="BG97" s="205">
        <v>0</v>
      </c>
      <c r="BH97" s="206">
        <v>0</v>
      </c>
      <c r="BI97" s="207">
        <f t="shared" si="52"/>
        <v>0</v>
      </c>
      <c r="BJ97" s="208">
        <f t="shared" si="52"/>
        <v>72380500</v>
      </c>
      <c r="BK97" s="209">
        <f t="shared" si="52"/>
        <v>616938</v>
      </c>
      <c r="BL97" s="204">
        <f t="shared" si="56"/>
        <v>0</v>
      </c>
      <c r="BM97" s="213">
        <f t="shared" si="56"/>
        <v>0</v>
      </c>
      <c r="BN97" s="214">
        <f t="shared" si="56"/>
        <v>0</v>
      </c>
      <c r="BO97" s="204">
        <v>0</v>
      </c>
      <c r="BP97" s="205">
        <v>0</v>
      </c>
      <c r="BQ97" s="206">
        <v>0</v>
      </c>
      <c r="BR97" s="218">
        <f t="shared" si="53"/>
        <v>0</v>
      </c>
      <c r="BS97" s="208">
        <f t="shared" si="53"/>
        <v>72380500</v>
      </c>
      <c r="BT97" s="209">
        <f t="shared" si="53"/>
        <v>616938</v>
      </c>
      <c r="BU97" s="219">
        <v>0</v>
      </c>
      <c r="BV97" s="205">
        <v>0</v>
      </c>
      <c r="BW97" s="206">
        <v>0</v>
      </c>
      <c r="BX97" s="204">
        <f t="shared" si="57"/>
        <v>0</v>
      </c>
      <c r="BY97" s="213">
        <f t="shared" si="57"/>
        <v>72380500</v>
      </c>
      <c r="BZ97" s="214">
        <f t="shared" si="57"/>
        <v>616938</v>
      </c>
      <c r="CA97" s="220" t="s">
        <v>1196</v>
      </c>
      <c r="CB97" s="220" t="s">
        <v>503</v>
      </c>
      <c r="CC97" s="154" t="s">
        <v>1280</v>
      </c>
      <c r="CD97" s="154" t="str">
        <f t="shared" si="47"/>
        <v>OK！</v>
      </c>
      <c r="CE97" s="164" t="str">
        <f t="shared" si="54"/>
        <v>J1</v>
      </c>
      <c r="CF97" s="164" t="str">
        <f t="shared" si="54"/>
        <v>KW</v>
      </c>
      <c r="CG97" s="164" t="str">
        <f t="shared" si="48"/>
        <v>JICA円借款</v>
      </c>
    </row>
    <row r="98" spans="1:85" ht="20.100000000000001" customHeight="1" x14ac:dyDescent="0.15">
      <c r="A98" s="154" t="str">
        <f t="shared" si="42"/>
        <v>J1</v>
      </c>
      <c r="B98" s="154" t="str">
        <f t="shared" si="42"/>
        <v>KW</v>
      </c>
      <c r="C98" s="154" t="str">
        <f t="shared" si="43"/>
        <v xml:space="preserve"> (独)国際協力機構　円借款</v>
      </c>
      <c r="D98" s="154" t="str">
        <f t="shared" si="44"/>
        <v>201604-201605</v>
      </c>
      <c r="E98" s="166" t="s">
        <v>245</v>
      </c>
      <c r="F98" s="199" t="s">
        <v>791</v>
      </c>
      <c r="G98" s="200" t="s">
        <v>881</v>
      </c>
      <c r="H98" s="200" t="str">
        <f t="shared" si="45"/>
        <v>JA16W1001P</v>
      </c>
      <c r="I98" s="201" t="s">
        <v>895</v>
      </c>
      <c r="J98" s="202" t="s">
        <v>846</v>
      </c>
      <c r="K98" s="202" t="s">
        <v>496</v>
      </c>
      <c r="L98" s="203" t="s">
        <v>793</v>
      </c>
      <c r="M98" s="204">
        <v>0</v>
      </c>
      <c r="N98" s="205">
        <v>0</v>
      </c>
      <c r="O98" s="206">
        <v>0</v>
      </c>
      <c r="P98" s="204">
        <v>0</v>
      </c>
      <c r="Q98" s="205">
        <v>0</v>
      </c>
      <c r="R98" s="206">
        <v>0</v>
      </c>
      <c r="S98" s="204">
        <v>0</v>
      </c>
      <c r="T98" s="205">
        <v>0</v>
      </c>
      <c r="U98" s="206">
        <v>0</v>
      </c>
      <c r="V98" s="204">
        <v>0</v>
      </c>
      <c r="W98" s="205">
        <v>0</v>
      </c>
      <c r="X98" s="206">
        <v>0</v>
      </c>
      <c r="Y98" s="204">
        <v>0</v>
      </c>
      <c r="Z98" s="205">
        <v>0</v>
      </c>
      <c r="AA98" s="206">
        <v>0</v>
      </c>
      <c r="AB98" s="204">
        <v>0</v>
      </c>
      <c r="AC98" s="205">
        <v>0</v>
      </c>
      <c r="AD98" s="206">
        <v>0</v>
      </c>
      <c r="AE98" s="204">
        <v>0</v>
      </c>
      <c r="AF98" s="205">
        <v>0</v>
      </c>
      <c r="AG98" s="206">
        <v>0</v>
      </c>
      <c r="AH98" s="207">
        <f t="shared" si="49"/>
        <v>0</v>
      </c>
      <c r="AI98" s="208">
        <f t="shared" si="49"/>
        <v>0</v>
      </c>
      <c r="AJ98" s="209">
        <f t="shared" si="49"/>
        <v>0</v>
      </c>
      <c r="AK98" s="204">
        <v>0</v>
      </c>
      <c r="AL98" s="205">
        <v>0</v>
      </c>
      <c r="AM98" s="206">
        <v>0</v>
      </c>
      <c r="AN98" s="210">
        <f t="shared" si="50"/>
        <v>0</v>
      </c>
      <c r="AO98" s="211">
        <f t="shared" si="50"/>
        <v>0</v>
      </c>
      <c r="AP98" s="212">
        <f t="shared" si="50"/>
        <v>0</v>
      </c>
      <c r="AQ98" s="204">
        <v>0</v>
      </c>
      <c r="AR98" s="205">
        <v>0</v>
      </c>
      <c r="AS98" s="206">
        <v>0</v>
      </c>
      <c r="AT98" s="207">
        <f t="shared" si="55"/>
        <v>0</v>
      </c>
      <c r="AU98" s="208">
        <f t="shared" si="55"/>
        <v>0</v>
      </c>
      <c r="AV98" s="209">
        <f t="shared" si="55"/>
        <v>0</v>
      </c>
      <c r="AW98" s="204">
        <f t="shared" si="46"/>
        <v>4798579</v>
      </c>
      <c r="AX98" s="213">
        <f t="shared" si="46"/>
        <v>0</v>
      </c>
      <c r="AY98" s="214">
        <f t="shared" si="46"/>
        <v>4798579</v>
      </c>
      <c r="AZ98" s="204">
        <v>4798579</v>
      </c>
      <c r="BA98" s="205">
        <v>0</v>
      </c>
      <c r="BB98" s="206">
        <v>4798579</v>
      </c>
      <c r="BC98" s="215">
        <f t="shared" si="51"/>
        <v>4798579</v>
      </c>
      <c r="BD98" s="216">
        <f t="shared" si="51"/>
        <v>0</v>
      </c>
      <c r="BE98" s="217">
        <f t="shared" si="51"/>
        <v>4798579</v>
      </c>
      <c r="BF98" s="204">
        <v>0</v>
      </c>
      <c r="BG98" s="205">
        <v>0</v>
      </c>
      <c r="BH98" s="206">
        <v>0</v>
      </c>
      <c r="BI98" s="207">
        <f t="shared" si="52"/>
        <v>4798579</v>
      </c>
      <c r="BJ98" s="208">
        <f t="shared" si="52"/>
        <v>0</v>
      </c>
      <c r="BK98" s="209">
        <f t="shared" si="52"/>
        <v>4798579</v>
      </c>
      <c r="BL98" s="204">
        <f t="shared" si="56"/>
        <v>0</v>
      </c>
      <c r="BM98" s="213">
        <f t="shared" si="56"/>
        <v>0</v>
      </c>
      <c r="BN98" s="214">
        <f t="shared" si="56"/>
        <v>0</v>
      </c>
      <c r="BO98" s="204">
        <v>0</v>
      </c>
      <c r="BP98" s="205">
        <v>0</v>
      </c>
      <c r="BQ98" s="206">
        <v>0</v>
      </c>
      <c r="BR98" s="218">
        <f t="shared" si="53"/>
        <v>4798579</v>
      </c>
      <c r="BS98" s="208">
        <f t="shared" si="53"/>
        <v>0</v>
      </c>
      <c r="BT98" s="209">
        <f t="shared" si="53"/>
        <v>4798579</v>
      </c>
      <c r="BU98" s="219">
        <v>0</v>
      </c>
      <c r="BV98" s="205">
        <v>0</v>
      </c>
      <c r="BW98" s="206">
        <v>0</v>
      </c>
      <c r="BX98" s="204">
        <f t="shared" si="57"/>
        <v>4798579</v>
      </c>
      <c r="BY98" s="213">
        <f t="shared" si="57"/>
        <v>0</v>
      </c>
      <c r="BZ98" s="214">
        <f t="shared" si="57"/>
        <v>4798579</v>
      </c>
      <c r="CA98" s="220" t="s">
        <v>1197</v>
      </c>
      <c r="CB98" s="220" t="s">
        <v>503</v>
      </c>
      <c r="CC98" s="154" t="s">
        <v>1280</v>
      </c>
      <c r="CD98" s="154" t="str">
        <f t="shared" si="47"/>
        <v>OK！</v>
      </c>
      <c r="CE98" s="164" t="str">
        <f t="shared" si="54"/>
        <v>J1</v>
      </c>
      <c r="CF98" s="164" t="str">
        <f t="shared" si="54"/>
        <v>KW</v>
      </c>
      <c r="CG98" s="164" t="str">
        <f t="shared" si="48"/>
        <v>JICA円借款</v>
      </c>
    </row>
    <row r="99" spans="1:85" ht="20.100000000000001" customHeight="1" x14ac:dyDescent="0.15">
      <c r="A99" s="154" t="str">
        <f t="shared" si="42"/>
        <v>J1</v>
      </c>
      <c r="B99" s="154" t="str">
        <f t="shared" si="42"/>
        <v>KW</v>
      </c>
      <c r="C99" s="154" t="str">
        <f t="shared" si="43"/>
        <v xml:space="preserve"> (独)国際協力機構　調査</v>
      </c>
      <c r="D99" s="154" t="str">
        <f t="shared" si="44"/>
        <v>201411-201602</v>
      </c>
      <c r="E99" s="166" t="s">
        <v>246</v>
      </c>
      <c r="F99" s="199" t="s">
        <v>791</v>
      </c>
      <c r="G99" s="200" t="s">
        <v>881</v>
      </c>
      <c r="H99" s="200" t="str">
        <f t="shared" si="45"/>
        <v>JA15W1008P</v>
      </c>
      <c r="I99" s="201" t="s">
        <v>896</v>
      </c>
      <c r="J99" s="202" t="s">
        <v>800</v>
      </c>
      <c r="K99" s="202" t="s">
        <v>501</v>
      </c>
      <c r="L99" s="203" t="s">
        <v>793</v>
      </c>
      <c r="M99" s="204">
        <v>0</v>
      </c>
      <c r="N99" s="205">
        <v>0</v>
      </c>
      <c r="O99" s="206">
        <v>0</v>
      </c>
      <c r="P99" s="204">
        <v>0</v>
      </c>
      <c r="Q99" s="205">
        <v>0</v>
      </c>
      <c r="R99" s="206">
        <v>0</v>
      </c>
      <c r="S99" s="204">
        <v>0</v>
      </c>
      <c r="T99" s="205">
        <v>0</v>
      </c>
      <c r="U99" s="206">
        <v>0</v>
      </c>
      <c r="V99" s="204">
        <v>0</v>
      </c>
      <c r="W99" s="205">
        <v>0</v>
      </c>
      <c r="X99" s="206">
        <v>0</v>
      </c>
      <c r="Y99" s="204">
        <v>0</v>
      </c>
      <c r="Z99" s="205">
        <v>0</v>
      </c>
      <c r="AA99" s="206">
        <v>0</v>
      </c>
      <c r="AB99" s="204">
        <v>0</v>
      </c>
      <c r="AC99" s="205">
        <v>0</v>
      </c>
      <c r="AD99" s="206">
        <v>0</v>
      </c>
      <c r="AE99" s="204">
        <v>0</v>
      </c>
      <c r="AF99" s="205">
        <v>0</v>
      </c>
      <c r="AG99" s="206">
        <v>0</v>
      </c>
      <c r="AH99" s="207">
        <f t="shared" si="49"/>
        <v>0</v>
      </c>
      <c r="AI99" s="208">
        <f t="shared" si="49"/>
        <v>0</v>
      </c>
      <c r="AJ99" s="209">
        <f t="shared" si="49"/>
        <v>0</v>
      </c>
      <c r="AK99" s="204">
        <v>5989788</v>
      </c>
      <c r="AL99" s="205">
        <v>0</v>
      </c>
      <c r="AM99" s="206">
        <v>5989788</v>
      </c>
      <c r="AN99" s="210">
        <f t="shared" si="50"/>
        <v>5989788</v>
      </c>
      <c r="AO99" s="211">
        <f t="shared" si="50"/>
        <v>0</v>
      </c>
      <c r="AP99" s="212">
        <f t="shared" si="50"/>
        <v>5989788</v>
      </c>
      <c r="AQ99" s="204">
        <v>12244114</v>
      </c>
      <c r="AR99" s="205">
        <v>0</v>
      </c>
      <c r="AS99" s="206">
        <v>12244114</v>
      </c>
      <c r="AT99" s="207">
        <f t="shared" si="55"/>
        <v>18233902</v>
      </c>
      <c r="AU99" s="208">
        <f t="shared" si="55"/>
        <v>0</v>
      </c>
      <c r="AV99" s="209">
        <f t="shared" si="55"/>
        <v>18233902</v>
      </c>
      <c r="AW99" s="204">
        <f t="shared" si="46"/>
        <v>5634492</v>
      </c>
      <c r="AX99" s="213">
        <f t="shared" si="46"/>
        <v>0</v>
      </c>
      <c r="AY99" s="214">
        <f t="shared" si="46"/>
        <v>5634492</v>
      </c>
      <c r="AZ99" s="204">
        <v>17878606</v>
      </c>
      <c r="BA99" s="205">
        <v>0</v>
      </c>
      <c r="BB99" s="206">
        <v>17878606</v>
      </c>
      <c r="BC99" s="215">
        <f t="shared" si="51"/>
        <v>23868394</v>
      </c>
      <c r="BD99" s="216">
        <f t="shared" si="51"/>
        <v>0</v>
      </c>
      <c r="BE99" s="217">
        <f t="shared" si="51"/>
        <v>23868394</v>
      </c>
      <c r="BF99" s="204">
        <v>0</v>
      </c>
      <c r="BG99" s="205">
        <v>0</v>
      </c>
      <c r="BH99" s="206">
        <v>0</v>
      </c>
      <c r="BI99" s="207">
        <f t="shared" si="52"/>
        <v>23868394</v>
      </c>
      <c r="BJ99" s="208">
        <f t="shared" si="52"/>
        <v>0</v>
      </c>
      <c r="BK99" s="209">
        <f t="shared" si="52"/>
        <v>23868394</v>
      </c>
      <c r="BL99" s="204">
        <f t="shared" si="56"/>
        <v>0</v>
      </c>
      <c r="BM99" s="213">
        <f t="shared" si="56"/>
        <v>0</v>
      </c>
      <c r="BN99" s="214">
        <f t="shared" si="56"/>
        <v>0</v>
      </c>
      <c r="BO99" s="204">
        <v>0</v>
      </c>
      <c r="BP99" s="205">
        <v>0</v>
      </c>
      <c r="BQ99" s="206">
        <v>0</v>
      </c>
      <c r="BR99" s="218">
        <f t="shared" si="53"/>
        <v>23868394</v>
      </c>
      <c r="BS99" s="208">
        <f t="shared" si="53"/>
        <v>0</v>
      </c>
      <c r="BT99" s="209">
        <f t="shared" si="53"/>
        <v>23868394</v>
      </c>
      <c r="BU99" s="219">
        <v>0</v>
      </c>
      <c r="BV99" s="205">
        <v>0</v>
      </c>
      <c r="BW99" s="206">
        <v>0</v>
      </c>
      <c r="BX99" s="204">
        <f t="shared" si="57"/>
        <v>23868394</v>
      </c>
      <c r="BY99" s="213">
        <f t="shared" si="57"/>
        <v>0</v>
      </c>
      <c r="BZ99" s="214">
        <f t="shared" si="57"/>
        <v>23868394</v>
      </c>
      <c r="CA99" s="220" t="s">
        <v>1198</v>
      </c>
      <c r="CB99" s="220" t="s">
        <v>692</v>
      </c>
      <c r="CC99" s="154" t="s">
        <v>1280</v>
      </c>
      <c r="CD99" s="154" t="str">
        <f t="shared" si="47"/>
        <v>OK！</v>
      </c>
      <c r="CE99" s="164" t="str">
        <f t="shared" si="54"/>
        <v>J1</v>
      </c>
      <c r="CF99" s="164" t="str">
        <f t="shared" si="54"/>
        <v>KW</v>
      </c>
      <c r="CG99" s="164" t="str">
        <f t="shared" si="48"/>
        <v>JICA調査</v>
      </c>
    </row>
    <row r="100" spans="1:85" ht="20.100000000000001" customHeight="1" x14ac:dyDescent="0.15">
      <c r="A100" s="154" t="str">
        <f t="shared" si="42"/>
        <v>J1</v>
      </c>
      <c r="B100" s="154" t="str">
        <f t="shared" si="42"/>
        <v>KW</v>
      </c>
      <c r="C100" s="154" t="str">
        <f t="shared" si="43"/>
        <v xml:space="preserve"> (独)国際協力機構　調査</v>
      </c>
      <c r="D100" s="154" t="str">
        <f t="shared" si="44"/>
        <v>201502-201510</v>
      </c>
      <c r="E100" s="166" t="s">
        <v>247</v>
      </c>
      <c r="F100" s="199" t="s">
        <v>791</v>
      </c>
      <c r="G100" s="200" t="s">
        <v>881</v>
      </c>
      <c r="H100" s="200" t="str">
        <f t="shared" si="45"/>
        <v>JA15W1016P</v>
      </c>
      <c r="I100" s="201" t="s">
        <v>897</v>
      </c>
      <c r="J100" s="202" t="s">
        <v>800</v>
      </c>
      <c r="K100" s="202" t="s">
        <v>501</v>
      </c>
      <c r="L100" s="203" t="s">
        <v>793</v>
      </c>
      <c r="M100" s="204">
        <v>0</v>
      </c>
      <c r="N100" s="205">
        <v>0</v>
      </c>
      <c r="O100" s="206">
        <v>0</v>
      </c>
      <c r="P100" s="204">
        <v>0</v>
      </c>
      <c r="Q100" s="205">
        <v>0</v>
      </c>
      <c r="R100" s="206">
        <v>0</v>
      </c>
      <c r="S100" s="204">
        <v>0</v>
      </c>
      <c r="T100" s="205">
        <v>0</v>
      </c>
      <c r="U100" s="206">
        <v>0</v>
      </c>
      <c r="V100" s="204">
        <v>0</v>
      </c>
      <c r="W100" s="205">
        <v>0</v>
      </c>
      <c r="X100" s="206">
        <v>0</v>
      </c>
      <c r="Y100" s="204">
        <v>0</v>
      </c>
      <c r="Z100" s="205">
        <v>0</v>
      </c>
      <c r="AA100" s="206">
        <v>0</v>
      </c>
      <c r="AB100" s="204">
        <v>0</v>
      </c>
      <c r="AC100" s="205">
        <v>0</v>
      </c>
      <c r="AD100" s="206">
        <v>0</v>
      </c>
      <c r="AE100" s="204">
        <v>0</v>
      </c>
      <c r="AF100" s="205">
        <v>0</v>
      </c>
      <c r="AG100" s="206">
        <v>0</v>
      </c>
      <c r="AH100" s="207">
        <f t="shared" si="49"/>
        <v>0</v>
      </c>
      <c r="AI100" s="208">
        <f t="shared" si="49"/>
        <v>0</v>
      </c>
      <c r="AJ100" s="209">
        <f t="shared" si="49"/>
        <v>0</v>
      </c>
      <c r="AK100" s="204">
        <v>0</v>
      </c>
      <c r="AL100" s="205">
        <v>0</v>
      </c>
      <c r="AM100" s="206">
        <v>0</v>
      </c>
      <c r="AN100" s="210">
        <f t="shared" si="50"/>
        <v>0</v>
      </c>
      <c r="AO100" s="211">
        <f t="shared" si="50"/>
        <v>0</v>
      </c>
      <c r="AP100" s="212">
        <f t="shared" si="50"/>
        <v>0</v>
      </c>
      <c r="AQ100" s="204">
        <v>5255679</v>
      </c>
      <c r="AR100" s="205">
        <v>0</v>
      </c>
      <c r="AS100" s="206">
        <v>5255679</v>
      </c>
      <c r="AT100" s="207">
        <f t="shared" si="55"/>
        <v>5255679</v>
      </c>
      <c r="AU100" s="208">
        <f t="shared" si="55"/>
        <v>0</v>
      </c>
      <c r="AV100" s="209">
        <f t="shared" si="55"/>
        <v>5255679</v>
      </c>
      <c r="AW100" s="204">
        <f t="shared" si="46"/>
        <v>0</v>
      </c>
      <c r="AX100" s="213">
        <f t="shared" si="46"/>
        <v>0</v>
      </c>
      <c r="AY100" s="214">
        <f t="shared" si="46"/>
        <v>0</v>
      </c>
      <c r="AZ100" s="204">
        <v>5255679</v>
      </c>
      <c r="BA100" s="205">
        <v>0</v>
      </c>
      <c r="BB100" s="206">
        <v>5255679</v>
      </c>
      <c r="BC100" s="215">
        <f t="shared" si="51"/>
        <v>5255679</v>
      </c>
      <c r="BD100" s="216">
        <f t="shared" si="51"/>
        <v>0</v>
      </c>
      <c r="BE100" s="217">
        <f t="shared" si="51"/>
        <v>5255679</v>
      </c>
      <c r="BF100" s="204">
        <v>0</v>
      </c>
      <c r="BG100" s="205">
        <v>0</v>
      </c>
      <c r="BH100" s="206">
        <v>0</v>
      </c>
      <c r="BI100" s="207">
        <f t="shared" si="52"/>
        <v>5255679</v>
      </c>
      <c r="BJ100" s="208">
        <f t="shared" si="52"/>
        <v>0</v>
      </c>
      <c r="BK100" s="209">
        <f t="shared" si="52"/>
        <v>5255679</v>
      </c>
      <c r="BL100" s="204">
        <f t="shared" si="56"/>
        <v>0</v>
      </c>
      <c r="BM100" s="213">
        <f t="shared" si="56"/>
        <v>0</v>
      </c>
      <c r="BN100" s="214">
        <f t="shared" si="56"/>
        <v>0</v>
      </c>
      <c r="BO100" s="204">
        <v>0</v>
      </c>
      <c r="BP100" s="205">
        <v>0</v>
      </c>
      <c r="BQ100" s="206">
        <v>0</v>
      </c>
      <c r="BR100" s="218">
        <f t="shared" si="53"/>
        <v>5255679</v>
      </c>
      <c r="BS100" s="208">
        <f t="shared" si="53"/>
        <v>0</v>
      </c>
      <c r="BT100" s="209">
        <f t="shared" si="53"/>
        <v>5255679</v>
      </c>
      <c r="BU100" s="219">
        <v>0</v>
      </c>
      <c r="BV100" s="205">
        <v>0</v>
      </c>
      <c r="BW100" s="206">
        <v>0</v>
      </c>
      <c r="BX100" s="204">
        <f t="shared" si="57"/>
        <v>5255679</v>
      </c>
      <c r="BY100" s="213">
        <f t="shared" si="57"/>
        <v>0</v>
      </c>
      <c r="BZ100" s="214">
        <f t="shared" si="57"/>
        <v>5255679</v>
      </c>
      <c r="CA100" s="220" t="s">
        <v>1199</v>
      </c>
      <c r="CB100" s="220" t="s">
        <v>554</v>
      </c>
      <c r="CC100" s="154" t="s">
        <v>1280</v>
      </c>
      <c r="CD100" s="154" t="str">
        <f t="shared" si="47"/>
        <v>OK！</v>
      </c>
      <c r="CE100" s="164" t="str">
        <f t="shared" si="54"/>
        <v>J1</v>
      </c>
      <c r="CF100" s="164" t="str">
        <f t="shared" si="54"/>
        <v>KW</v>
      </c>
      <c r="CG100" s="164" t="str">
        <f t="shared" si="48"/>
        <v>JICA調査</v>
      </c>
    </row>
    <row r="101" spans="1:85" ht="20.100000000000001" customHeight="1" x14ac:dyDescent="0.15">
      <c r="A101" s="222" t="str">
        <f t="shared" si="42"/>
        <v>J1</v>
      </c>
      <c r="B101" s="222" t="str">
        <f t="shared" si="42"/>
        <v>KW</v>
      </c>
      <c r="C101" s="222" t="str">
        <f t="shared" si="43"/>
        <v xml:space="preserve"> P.T. Samuel International</v>
      </c>
      <c r="D101" s="222" t="str">
        <f t="shared" si="44"/>
        <v>201511-201604</v>
      </c>
      <c r="E101" s="223" t="s">
        <v>248</v>
      </c>
      <c r="F101" s="199" t="s">
        <v>791</v>
      </c>
      <c r="G101" s="200" t="s">
        <v>881</v>
      </c>
      <c r="H101" s="200" t="str">
        <f t="shared" si="45"/>
        <v>JA14S1002P</v>
      </c>
      <c r="I101" s="201" t="s">
        <v>898</v>
      </c>
      <c r="J101" s="202" t="s">
        <v>899</v>
      </c>
      <c r="K101" s="202" t="s">
        <v>726</v>
      </c>
      <c r="L101" s="203" t="s">
        <v>819</v>
      </c>
      <c r="M101" s="204">
        <v>0</v>
      </c>
      <c r="N101" s="205">
        <v>0</v>
      </c>
      <c r="O101" s="206">
        <v>0</v>
      </c>
      <c r="P101" s="204">
        <v>0</v>
      </c>
      <c r="Q101" s="205">
        <v>0</v>
      </c>
      <c r="R101" s="206">
        <v>0</v>
      </c>
      <c r="S101" s="204">
        <v>0</v>
      </c>
      <c r="T101" s="205">
        <v>0</v>
      </c>
      <c r="U101" s="206">
        <v>0</v>
      </c>
      <c r="V101" s="204">
        <v>0</v>
      </c>
      <c r="W101" s="205">
        <v>0</v>
      </c>
      <c r="X101" s="206">
        <v>0</v>
      </c>
      <c r="Y101" s="204">
        <v>0</v>
      </c>
      <c r="Z101" s="205">
        <v>0</v>
      </c>
      <c r="AA101" s="206">
        <v>0</v>
      </c>
      <c r="AB101" s="204">
        <v>0</v>
      </c>
      <c r="AC101" s="205">
        <v>0</v>
      </c>
      <c r="AD101" s="206">
        <v>0</v>
      </c>
      <c r="AE101" s="204">
        <v>0</v>
      </c>
      <c r="AF101" s="205">
        <v>0</v>
      </c>
      <c r="AG101" s="206">
        <v>0</v>
      </c>
      <c r="AH101" s="207">
        <f t="shared" si="49"/>
        <v>0</v>
      </c>
      <c r="AI101" s="208">
        <f t="shared" si="49"/>
        <v>0</v>
      </c>
      <c r="AJ101" s="209">
        <f t="shared" si="49"/>
        <v>0</v>
      </c>
      <c r="AK101" s="204">
        <v>0</v>
      </c>
      <c r="AL101" s="205">
        <v>0</v>
      </c>
      <c r="AM101" s="206">
        <v>0</v>
      </c>
      <c r="AN101" s="210">
        <f t="shared" si="50"/>
        <v>0</v>
      </c>
      <c r="AO101" s="211">
        <f t="shared" si="50"/>
        <v>0</v>
      </c>
      <c r="AP101" s="212">
        <f t="shared" si="50"/>
        <v>0</v>
      </c>
      <c r="AQ101" s="204">
        <v>0</v>
      </c>
      <c r="AR101" s="205">
        <v>46965</v>
      </c>
      <c r="AS101" s="206">
        <v>5724671</v>
      </c>
      <c r="AT101" s="207">
        <f t="shared" si="55"/>
        <v>0</v>
      </c>
      <c r="AU101" s="208">
        <f t="shared" si="55"/>
        <v>46965</v>
      </c>
      <c r="AV101" s="209">
        <f t="shared" si="55"/>
        <v>5724671</v>
      </c>
      <c r="AW101" s="204">
        <f t="shared" si="46"/>
        <v>0</v>
      </c>
      <c r="AX101" s="213">
        <f t="shared" si="46"/>
        <v>98783</v>
      </c>
      <c r="AY101" s="214">
        <f t="shared" si="46"/>
        <v>11522150</v>
      </c>
      <c r="AZ101" s="204">
        <v>0</v>
      </c>
      <c r="BA101" s="205">
        <v>145748</v>
      </c>
      <c r="BB101" s="206">
        <v>17246821</v>
      </c>
      <c r="BC101" s="215">
        <f t="shared" si="51"/>
        <v>0</v>
      </c>
      <c r="BD101" s="216">
        <f t="shared" si="51"/>
        <v>145748</v>
      </c>
      <c r="BE101" s="217">
        <f t="shared" si="51"/>
        <v>17246821</v>
      </c>
      <c r="BF101" s="204">
        <v>0</v>
      </c>
      <c r="BG101" s="205">
        <v>0</v>
      </c>
      <c r="BH101" s="206">
        <v>0</v>
      </c>
      <c r="BI101" s="207">
        <f t="shared" si="52"/>
        <v>0</v>
      </c>
      <c r="BJ101" s="208">
        <f t="shared" si="52"/>
        <v>145748</v>
      </c>
      <c r="BK101" s="209">
        <f t="shared" si="52"/>
        <v>17246821</v>
      </c>
      <c r="BL101" s="204">
        <f t="shared" si="56"/>
        <v>0</v>
      </c>
      <c r="BM101" s="213">
        <f t="shared" si="56"/>
        <v>0</v>
      </c>
      <c r="BN101" s="214">
        <f t="shared" si="56"/>
        <v>0</v>
      </c>
      <c r="BO101" s="204">
        <v>0</v>
      </c>
      <c r="BP101" s="205">
        <v>0</v>
      </c>
      <c r="BQ101" s="206">
        <v>0</v>
      </c>
      <c r="BR101" s="218">
        <f t="shared" si="53"/>
        <v>0</v>
      </c>
      <c r="BS101" s="208">
        <f t="shared" si="53"/>
        <v>145748</v>
      </c>
      <c r="BT101" s="209">
        <f t="shared" si="53"/>
        <v>17246821</v>
      </c>
      <c r="BU101" s="219">
        <v>0</v>
      </c>
      <c r="BV101" s="205">
        <v>0</v>
      </c>
      <c r="BW101" s="206">
        <v>0</v>
      </c>
      <c r="BX101" s="204">
        <f t="shared" si="57"/>
        <v>0</v>
      </c>
      <c r="BY101" s="213">
        <f t="shared" si="57"/>
        <v>145748</v>
      </c>
      <c r="BZ101" s="214">
        <f t="shared" si="57"/>
        <v>17246821</v>
      </c>
      <c r="CA101" s="220" t="s">
        <v>1159</v>
      </c>
      <c r="CB101" s="220" t="s">
        <v>503</v>
      </c>
      <c r="CC101" s="154" t="s">
        <v>1280</v>
      </c>
      <c r="CD101" s="154" t="str">
        <f t="shared" si="47"/>
        <v>OK！</v>
      </c>
      <c r="CE101" s="164" t="str">
        <f t="shared" si="54"/>
        <v>J1</v>
      </c>
      <c r="CF101" s="164" t="str">
        <f t="shared" si="54"/>
        <v>KW</v>
      </c>
      <c r="CG101" s="164" t="str">
        <f t="shared" si="48"/>
        <v>民間</v>
      </c>
    </row>
    <row r="102" spans="1:85" ht="20.100000000000001" customHeight="1" x14ac:dyDescent="0.15">
      <c r="A102" s="154" t="str">
        <f t="shared" si="42"/>
        <v>J1</v>
      </c>
      <c r="B102" s="154" t="str">
        <f t="shared" si="42"/>
        <v>KW</v>
      </c>
      <c r="C102" s="154" t="str">
        <f t="shared" si="43"/>
        <v xml:space="preserve"> PT. Bumi Global Energy</v>
      </c>
      <c r="D102" s="154" t="str">
        <f t="shared" si="44"/>
        <v>201506-201606</v>
      </c>
      <c r="E102" s="166" t="s">
        <v>249</v>
      </c>
      <c r="F102" s="199" t="s">
        <v>791</v>
      </c>
      <c r="G102" s="200" t="s">
        <v>881</v>
      </c>
      <c r="H102" s="200" t="str">
        <f t="shared" si="45"/>
        <v>JA15S1034P</v>
      </c>
      <c r="I102" s="201" t="s">
        <v>900</v>
      </c>
      <c r="J102" s="202" t="s">
        <v>901</v>
      </c>
      <c r="K102" s="202" t="s">
        <v>750</v>
      </c>
      <c r="L102" s="203" t="s">
        <v>819</v>
      </c>
      <c r="M102" s="204">
        <v>0</v>
      </c>
      <c r="N102" s="205">
        <v>0</v>
      </c>
      <c r="O102" s="206">
        <v>0</v>
      </c>
      <c r="P102" s="204">
        <v>0</v>
      </c>
      <c r="Q102" s="205">
        <v>0</v>
      </c>
      <c r="R102" s="206">
        <v>0</v>
      </c>
      <c r="S102" s="204">
        <v>0</v>
      </c>
      <c r="T102" s="205">
        <v>0</v>
      </c>
      <c r="U102" s="206">
        <v>0</v>
      </c>
      <c r="V102" s="204">
        <v>0</v>
      </c>
      <c r="W102" s="205">
        <v>0</v>
      </c>
      <c r="X102" s="206">
        <v>0</v>
      </c>
      <c r="Y102" s="204">
        <v>0</v>
      </c>
      <c r="Z102" s="205">
        <v>0</v>
      </c>
      <c r="AA102" s="206">
        <v>0</v>
      </c>
      <c r="AB102" s="204">
        <v>0</v>
      </c>
      <c r="AC102" s="205">
        <v>0</v>
      </c>
      <c r="AD102" s="206">
        <v>0</v>
      </c>
      <c r="AE102" s="204">
        <v>0</v>
      </c>
      <c r="AF102" s="205">
        <v>0</v>
      </c>
      <c r="AG102" s="206">
        <v>0</v>
      </c>
      <c r="AH102" s="207">
        <f t="shared" si="49"/>
        <v>0</v>
      </c>
      <c r="AI102" s="208">
        <f t="shared" si="49"/>
        <v>0</v>
      </c>
      <c r="AJ102" s="209">
        <f t="shared" si="49"/>
        <v>0</v>
      </c>
      <c r="AK102" s="204">
        <v>0</v>
      </c>
      <c r="AL102" s="205">
        <v>0</v>
      </c>
      <c r="AM102" s="206">
        <v>0</v>
      </c>
      <c r="AN102" s="210">
        <f t="shared" si="50"/>
        <v>0</v>
      </c>
      <c r="AO102" s="211">
        <f t="shared" si="50"/>
        <v>0</v>
      </c>
      <c r="AP102" s="212">
        <f t="shared" si="50"/>
        <v>0</v>
      </c>
      <c r="AQ102" s="204">
        <v>0</v>
      </c>
      <c r="AR102" s="205">
        <v>0</v>
      </c>
      <c r="AS102" s="206">
        <v>0</v>
      </c>
      <c r="AT102" s="207">
        <f t="shared" si="55"/>
        <v>0</v>
      </c>
      <c r="AU102" s="208">
        <f t="shared" si="55"/>
        <v>0</v>
      </c>
      <c r="AV102" s="209">
        <f t="shared" si="55"/>
        <v>0</v>
      </c>
      <c r="AW102" s="204">
        <f t="shared" si="46"/>
        <v>0</v>
      </c>
      <c r="AX102" s="213">
        <f t="shared" si="46"/>
        <v>338000</v>
      </c>
      <c r="AY102" s="214">
        <f t="shared" si="46"/>
        <v>37561940</v>
      </c>
      <c r="AZ102" s="204">
        <v>0</v>
      </c>
      <c r="BA102" s="205">
        <v>338000</v>
      </c>
      <c r="BB102" s="206">
        <v>37561940</v>
      </c>
      <c r="BC102" s="215">
        <f t="shared" si="51"/>
        <v>0</v>
      </c>
      <c r="BD102" s="216">
        <f t="shared" si="51"/>
        <v>338000</v>
      </c>
      <c r="BE102" s="217">
        <f t="shared" si="51"/>
        <v>37561940</v>
      </c>
      <c r="BF102" s="204">
        <v>0</v>
      </c>
      <c r="BG102" s="205">
        <v>0</v>
      </c>
      <c r="BH102" s="206">
        <v>0</v>
      </c>
      <c r="BI102" s="207">
        <f t="shared" si="52"/>
        <v>0</v>
      </c>
      <c r="BJ102" s="208">
        <f t="shared" si="52"/>
        <v>338000</v>
      </c>
      <c r="BK102" s="209">
        <f t="shared" si="52"/>
        <v>37561940</v>
      </c>
      <c r="BL102" s="204">
        <f t="shared" si="56"/>
        <v>0</v>
      </c>
      <c r="BM102" s="213">
        <f t="shared" si="56"/>
        <v>0</v>
      </c>
      <c r="BN102" s="214">
        <f t="shared" si="56"/>
        <v>0</v>
      </c>
      <c r="BO102" s="204">
        <v>0</v>
      </c>
      <c r="BP102" s="205">
        <v>0</v>
      </c>
      <c r="BQ102" s="206">
        <v>0</v>
      </c>
      <c r="BR102" s="218">
        <f t="shared" si="53"/>
        <v>0</v>
      </c>
      <c r="BS102" s="208">
        <f t="shared" si="53"/>
        <v>338000</v>
      </c>
      <c r="BT102" s="209">
        <f t="shared" si="53"/>
        <v>37561940</v>
      </c>
      <c r="BU102" s="219">
        <v>0</v>
      </c>
      <c r="BV102" s="205">
        <v>0</v>
      </c>
      <c r="BW102" s="206">
        <v>0</v>
      </c>
      <c r="BX102" s="204">
        <f t="shared" si="57"/>
        <v>0</v>
      </c>
      <c r="BY102" s="213">
        <f t="shared" si="57"/>
        <v>338000</v>
      </c>
      <c r="BZ102" s="214">
        <f t="shared" si="57"/>
        <v>37561940</v>
      </c>
      <c r="CA102" s="220" t="s">
        <v>1154</v>
      </c>
      <c r="CB102" s="220" t="s">
        <v>503</v>
      </c>
      <c r="CC102" s="154" t="s">
        <v>1280</v>
      </c>
      <c r="CD102" s="154" t="str">
        <f t="shared" si="47"/>
        <v>OK！</v>
      </c>
      <c r="CE102" s="164" t="str">
        <f t="shared" si="54"/>
        <v>J1</v>
      </c>
      <c r="CF102" s="164" t="str">
        <f t="shared" si="54"/>
        <v>KW</v>
      </c>
      <c r="CG102" s="164" t="str">
        <f t="shared" si="48"/>
        <v>民間</v>
      </c>
    </row>
    <row r="103" spans="1:85" ht="20.100000000000001" customHeight="1" x14ac:dyDescent="0.15">
      <c r="A103" s="154" t="str">
        <f t="shared" si="42"/>
        <v>J1</v>
      </c>
      <c r="B103" s="154" t="str">
        <f t="shared" si="42"/>
        <v>KW</v>
      </c>
      <c r="C103" s="154" t="str">
        <f t="shared" si="43"/>
        <v xml:space="preserve"> PT. Titan Multi Power</v>
      </c>
      <c r="D103" s="154" t="str">
        <f t="shared" si="44"/>
        <v>201506-201511</v>
      </c>
      <c r="E103" s="166" t="s">
        <v>250</v>
      </c>
      <c r="F103" s="199" t="s">
        <v>791</v>
      </c>
      <c r="G103" s="200" t="s">
        <v>881</v>
      </c>
      <c r="H103" s="200" t="str">
        <f t="shared" si="45"/>
        <v>JA15S1029P</v>
      </c>
      <c r="I103" s="201" t="s">
        <v>902</v>
      </c>
      <c r="J103" s="202" t="s">
        <v>903</v>
      </c>
      <c r="K103" s="202" t="s">
        <v>754</v>
      </c>
      <c r="L103" s="203" t="s">
        <v>819</v>
      </c>
      <c r="M103" s="204">
        <v>0</v>
      </c>
      <c r="N103" s="205">
        <v>0</v>
      </c>
      <c r="O103" s="206">
        <v>0</v>
      </c>
      <c r="P103" s="204">
        <v>0</v>
      </c>
      <c r="Q103" s="205">
        <v>0</v>
      </c>
      <c r="R103" s="206">
        <v>0</v>
      </c>
      <c r="S103" s="204">
        <v>0</v>
      </c>
      <c r="T103" s="205">
        <v>0</v>
      </c>
      <c r="U103" s="206">
        <v>0</v>
      </c>
      <c r="V103" s="204">
        <v>0</v>
      </c>
      <c r="W103" s="205">
        <v>0</v>
      </c>
      <c r="X103" s="206">
        <v>0</v>
      </c>
      <c r="Y103" s="204">
        <v>0</v>
      </c>
      <c r="Z103" s="205">
        <v>0</v>
      </c>
      <c r="AA103" s="206">
        <v>0</v>
      </c>
      <c r="AB103" s="204">
        <v>0</v>
      </c>
      <c r="AC103" s="205">
        <v>0</v>
      </c>
      <c r="AD103" s="206">
        <v>0</v>
      </c>
      <c r="AE103" s="204">
        <v>0</v>
      </c>
      <c r="AF103" s="205">
        <v>0</v>
      </c>
      <c r="AG103" s="206">
        <v>0</v>
      </c>
      <c r="AH103" s="207">
        <f t="shared" si="49"/>
        <v>0</v>
      </c>
      <c r="AI103" s="208">
        <f t="shared" si="49"/>
        <v>0</v>
      </c>
      <c r="AJ103" s="209">
        <f t="shared" si="49"/>
        <v>0</v>
      </c>
      <c r="AK103" s="204">
        <v>0</v>
      </c>
      <c r="AL103" s="205">
        <v>0</v>
      </c>
      <c r="AM103" s="206">
        <v>0</v>
      </c>
      <c r="AN103" s="210">
        <f t="shared" si="50"/>
        <v>0</v>
      </c>
      <c r="AO103" s="211">
        <f t="shared" si="50"/>
        <v>0</v>
      </c>
      <c r="AP103" s="212">
        <f t="shared" si="50"/>
        <v>0</v>
      </c>
      <c r="AQ103" s="204">
        <v>0</v>
      </c>
      <c r="AR103" s="205">
        <v>200000</v>
      </c>
      <c r="AS103" s="206">
        <v>24226000</v>
      </c>
      <c r="AT103" s="207">
        <f t="shared" si="55"/>
        <v>0</v>
      </c>
      <c r="AU103" s="208">
        <f t="shared" si="55"/>
        <v>200000</v>
      </c>
      <c r="AV103" s="209">
        <f t="shared" si="55"/>
        <v>24226000</v>
      </c>
      <c r="AW103" s="204">
        <f t="shared" si="46"/>
        <v>0</v>
      </c>
      <c r="AX103" s="213">
        <f t="shared" si="46"/>
        <v>0</v>
      </c>
      <c r="AY103" s="214">
        <f t="shared" si="46"/>
        <v>0</v>
      </c>
      <c r="AZ103" s="204">
        <v>0</v>
      </c>
      <c r="BA103" s="205">
        <v>200000</v>
      </c>
      <c r="BB103" s="206">
        <v>24226000</v>
      </c>
      <c r="BC103" s="215">
        <f t="shared" si="51"/>
        <v>0</v>
      </c>
      <c r="BD103" s="216">
        <f t="shared" si="51"/>
        <v>200000</v>
      </c>
      <c r="BE103" s="217">
        <f t="shared" si="51"/>
        <v>24226000</v>
      </c>
      <c r="BF103" s="204">
        <v>0</v>
      </c>
      <c r="BG103" s="205">
        <v>0</v>
      </c>
      <c r="BH103" s="206">
        <v>0</v>
      </c>
      <c r="BI103" s="207">
        <f t="shared" si="52"/>
        <v>0</v>
      </c>
      <c r="BJ103" s="208">
        <f t="shared" si="52"/>
        <v>200000</v>
      </c>
      <c r="BK103" s="209">
        <f t="shared" si="52"/>
        <v>24226000</v>
      </c>
      <c r="BL103" s="204">
        <f t="shared" si="56"/>
        <v>0</v>
      </c>
      <c r="BM103" s="213">
        <f t="shared" si="56"/>
        <v>0</v>
      </c>
      <c r="BN103" s="214">
        <f t="shared" si="56"/>
        <v>0</v>
      </c>
      <c r="BO103" s="204">
        <v>0</v>
      </c>
      <c r="BP103" s="205">
        <v>0</v>
      </c>
      <c r="BQ103" s="206">
        <v>0</v>
      </c>
      <c r="BR103" s="218">
        <f t="shared" si="53"/>
        <v>0</v>
      </c>
      <c r="BS103" s="208">
        <f t="shared" si="53"/>
        <v>200000</v>
      </c>
      <c r="BT103" s="209">
        <f t="shared" si="53"/>
        <v>24226000</v>
      </c>
      <c r="BU103" s="219">
        <v>0</v>
      </c>
      <c r="BV103" s="205">
        <v>0</v>
      </c>
      <c r="BW103" s="206">
        <v>0</v>
      </c>
      <c r="BX103" s="204">
        <f t="shared" si="57"/>
        <v>0</v>
      </c>
      <c r="BY103" s="213">
        <f t="shared" si="57"/>
        <v>200000</v>
      </c>
      <c r="BZ103" s="214">
        <f t="shared" si="57"/>
        <v>24226000</v>
      </c>
      <c r="CA103" s="220" t="s">
        <v>1200</v>
      </c>
      <c r="CB103" s="220" t="s">
        <v>503</v>
      </c>
      <c r="CC103" s="154" t="s">
        <v>1280</v>
      </c>
      <c r="CD103" s="154" t="str">
        <f t="shared" si="47"/>
        <v>OK！</v>
      </c>
      <c r="CE103" s="164" t="str">
        <f t="shared" si="54"/>
        <v>J1</v>
      </c>
      <c r="CF103" s="164" t="str">
        <f t="shared" si="54"/>
        <v>KW</v>
      </c>
      <c r="CG103" s="164" t="str">
        <f t="shared" si="48"/>
        <v>民間</v>
      </c>
    </row>
    <row r="104" spans="1:85" ht="20.100000000000001" customHeight="1" x14ac:dyDescent="0.15">
      <c r="A104" s="154" t="str">
        <f t="shared" si="42"/>
        <v>J1</v>
      </c>
      <c r="B104" s="154" t="str">
        <f t="shared" si="42"/>
        <v>KW</v>
      </c>
      <c r="C104" s="154" t="str">
        <f t="shared" si="43"/>
        <v xml:space="preserve"> PT.Indonesia Asahan Aluminium</v>
      </c>
      <c r="D104" s="154" t="str">
        <f t="shared" si="44"/>
        <v>201601-201606</v>
      </c>
      <c r="E104" s="166" t="s">
        <v>251</v>
      </c>
      <c r="F104" s="199" t="s">
        <v>791</v>
      </c>
      <c r="G104" s="200" t="s">
        <v>881</v>
      </c>
      <c r="H104" s="200" t="str">
        <f t="shared" si="45"/>
        <v>JA15S1024P</v>
      </c>
      <c r="I104" s="201" t="s">
        <v>904</v>
      </c>
      <c r="J104" s="202" t="s">
        <v>905</v>
      </c>
      <c r="K104" s="202" t="s">
        <v>758</v>
      </c>
      <c r="L104" s="203" t="s">
        <v>819</v>
      </c>
      <c r="M104" s="204">
        <v>0</v>
      </c>
      <c r="N104" s="205">
        <v>0</v>
      </c>
      <c r="O104" s="206">
        <v>0</v>
      </c>
      <c r="P104" s="204">
        <v>0</v>
      </c>
      <c r="Q104" s="205">
        <v>0</v>
      </c>
      <c r="R104" s="206">
        <v>0</v>
      </c>
      <c r="S104" s="204">
        <v>0</v>
      </c>
      <c r="T104" s="205">
        <v>0</v>
      </c>
      <c r="U104" s="206">
        <v>0</v>
      </c>
      <c r="V104" s="204">
        <v>0</v>
      </c>
      <c r="W104" s="205">
        <v>0</v>
      </c>
      <c r="X104" s="206">
        <v>0</v>
      </c>
      <c r="Y104" s="204">
        <v>0</v>
      </c>
      <c r="Z104" s="205">
        <v>0</v>
      </c>
      <c r="AA104" s="206">
        <v>0</v>
      </c>
      <c r="AB104" s="204">
        <v>0</v>
      </c>
      <c r="AC104" s="205">
        <v>0</v>
      </c>
      <c r="AD104" s="206">
        <v>0</v>
      </c>
      <c r="AE104" s="204">
        <v>0</v>
      </c>
      <c r="AF104" s="205">
        <v>0</v>
      </c>
      <c r="AG104" s="206">
        <v>0</v>
      </c>
      <c r="AH104" s="207">
        <f t="shared" si="49"/>
        <v>0</v>
      </c>
      <c r="AI104" s="208">
        <f t="shared" si="49"/>
        <v>0</v>
      </c>
      <c r="AJ104" s="209">
        <f t="shared" si="49"/>
        <v>0</v>
      </c>
      <c r="AK104" s="204">
        <v>0</v>
      </c>
      <c r="AL104" s="205">
        <v>0</v>
      </c>
      <c r="AM104" s="206">
        <v>0</v>
      </c>
      <c r="AN104" s="210">
        <f t="shared" si="50"/>
        <v>0</v>
      </c>
      <c r="AO104" s="211">
        <f t="shared" si="50"/>
        <v>0</v>
      </c>
      <c r="AP104" s="212">
        <f t="shared" si="50"/>
        <v>0</v>
      </c>
      <c r="AQ104" s="204">
        <v>0</v>
      </c>
      <c r="AR104" s="205">
        <v>0</v>
      </c>
      <c r="AS104" s="206">
        <v>0</v>
      </c>
      <c r="AT104" s="207">
        <f t="shared" si="55"/>
        <v>0</v>
      </c>
      <c r="AU104" s="208">
        <f t="shared" si="55"/>
        <v>0</v>
      </c>
      <c r="AV104" s="209">
        <f t="shared" si="55"/>
        <v>0</v>
      </c>
      <c r="AW104" s="204">
        <f t="shared" si="46"/>
        <v>0</v>
      </c>
      <c r="AX104" s="213">
        <f t="shared" si="46"/>
        <v>430125</v>
      </c>
      <c r="AY104" s="214">
        <f t="shared" si="46"/>
        <v>47799791</v>
      </c>
      <c r="AZ104" s="204">
        <v>0</v>
      </c>
      <c r="BA104" s="205">
        <v>430125</v>
      </c>
      <c r="BB104" s="206">
        <v>47799791</v>
      </c>
      <c r="BC104" s="215">
        <f t="shared" si="51"/>
        <v>0</v>
      </c>
      <c r="BD104" s="216">
        <f t="shared" si="51"/>
        <v>430125</v>
      </c>
      <c r="BE104" s="217">
        <f t="shared" si="51"/>
        <v>47799791</v>
      </c>
      <c r="BF104" s="204">
        <v>0</v>
      </c>
      <c r="BG104" s="205">
        <v>0</v>
      </c>
      <c r="BH104" s="206">
        <v>0</v>
      </c>
      <c r="BI104" s="207">
        <f t="shared" si="52"/>
        <v>0</v>
      </c>
      <c r="BJ104" s="208">
        <f t="shared" si="52"/>
        <v>430125</v>
      </c>
      <c r="BK104" s="209">
        <f t="shared" si="52"/>
        <v>47799791</v>
      </c>
      <c r="BL104" s="204">
        <f t="shared" si="56"/>
        <v>0</v>
      </c>
      <c r="BM104" s="213">
        <f t="shared" si="56"/>
        <v>0</v>
      </c>
      <c r="BN104" s="214">
        <f t="shared" si="56"/>
        <v>0</v>
      </c>
      <c r="BO104" s="204">
        <v>0</v>
      </c>
      <c r="BP104" s="205">
        <v>0</v>
      </c>
      <c r="BQ104" s="206">
        <v>0</v>
      </c>
      <c r="BR104" s="218">
        <f t="shared" si="53"/>
        <v>0</v>
      </c>
      <c r="BS104" s="208">
        <f t="shared" si="53"/>
        <v>430125</v>
      </c>
      <c r="BT104" s="209">
        <f t="shared" si="53"/>
        <v>47799791</v>
      </c>
      <c r="BU104" s="219">
        <v>0</v>
      </c>
      <c r="BV104" s="205">
        <v>0</v>
      </c>
      <c r="BW104" s="206">
        <v>0</v>
      </c>
      <c r="BX104" s="204">
        <f t="shared" si="57"/>
        <v>0</v>
      </c>
      <c r="BY104" s="213">
        <f t="shared" si="57"/>
        <v>430125</v>
      </c>
      <c r="BZ104" s="214">
        <f t="shared" si="57"/>
        <v>47799791</v>
      </c>
      <c r="CA104" s="220" t="s">
        <v>1149</v>
      </c>
      <c r="CB104" s="220" t="s">
        <v>503</v>
      </c>
      <c r="CC104" s="154" t="s">
        <v>1280</v>
      </c>
      <c r="CD104" s="154" t="str">
        <f t="shared" si="47"/>
        <v>OK！</v>
      </c>
      <c r="CE104" s="164" t="str">
        <f t="shared" si="54"/>
        <v>J1</v>
      </c>
      <c r="CF104" s="164" t="str">
        <f t="shared" si="54"/>
        <v>KW</v>
      </c>
      <c r="CG104" s="164" t="str">
        <f t="shared" si="48"/>
        <v>民間</v>
      </c>
    </row>
    <row r="105" spans="1:85" ht="20.100000000000001" customHeight="1" x14ac:dyDescent="0.15">
      <c r="A105" s="154" t="str">
        <f t="shared" si="42"/>
        <v>J1</v>
      </c>
      <c r="B105" s="154" t="str">
        <f t="shared" si="42"/>
        <v>KW</v>
      </c>
      <c r="C105" s="154" t="str">
        <f t="shared" si="43"/>
        <v xml:space="preserve"> SK E&amp;C</v>
      </c>
      <c r="D105" s="154" t="str">
        <f t="shared" si="44"/>
        <v>201604-201606</v>
      </c>
      <c r="E105" s="166" t="s">
        <v>252</v>
      </c>
      <c r="F105" s="199" t="s">
        <v>791</v>
      </c>
      <c r="G105" s="200" t="s">
        <v>881</v>
      </c>
      <c r="H105" s="200" t="str">
        <f t="shared" si="45"/>
        <v>JA15S1019P</v>
      </c>
      <c r="I105" s="201" t="s">
        <v>906</v>
      </c>
      <c r="J105" s="202" t="s">
        <v>907</v>
      </c>
      <c r="K105" s="202" t="s">
        <v>766</v>
      </c>
      <c r="L105" s="203" t="s">
        <v>819</v>
      </c>
      <c r="M105" s="204">
        <v>0</v>
      </c>
      <c r="N105" s="205">
        <v>0</v>
      </c>
      <c r="O105" s="206">
        <v>0</v>
      </c>
      <c r="P105" s="204">
        <v>0</v>
      </c>
      <c r="Q105" s="205">
        <v>0</v>
      </c>
      <c r="R105" s="206">
        <v>0</v>
      </c>
      <c r="S105" s="204">
        <v>0</v>
      </c>
      <c r="T105" s="205">
        <v>0</v>
      </c>
      <c r="U105" s="206">
        <v>0</v>
      </c>
      <c r="V105" s="204">
        <v>0</v>
      </c>
      <c r="W105" s="205">
        <v>0</v>
      </c>
      <c r="X105" s="206">
        <v>0</v>
      </c>
      <c r="Y105" s="204">
        <v>0</v>
      </c>
      <c r="Z105" s="205">
        <v>0</v>
      </c>
      <c r="AA105" s="206">
        <v>0</v>
      </c>
      <c r="AB105" s="204">
        <v>0</v>
      </c>
      <c r="AC105" s="205">
        <v>0</v>
      </c>
      <c r="AD105" s="206">
        <v>0</v>
      </c>
      <c r="AE105" s="204">
        <v>0</v>
      </c>
      <c r="AF105" s="205">
        <v>0</v>
      </c>
      <c r="AG105" s="206">
        <v>0</v>
      </c>
      <c r="AH105" s="207">
        <f t="shared" si="49"/>
        <v>0</v>
      </c>
      <c r="AI105" s="208">
        <f t="shared" si="49"/>
        <v>0</v>
      </c>
      <c r="AJ105" s="209">
        <f t="shared" si="49"/>
        <v>0</v>
      </c>
      <c r="AK105" s="204">
        <v>0</v>
      </c>
      <c r="AL105" s="205">
        <v>0</v>
      </c>
      <c r="AM105" s="206">
        <v>0</v>
      </c>
      <c r="AN105" s="210">
        <f t="shared" si="50"/>
        <v>0</v>
      </c>
      <c r="AO105" s="211">
        <f t="shared" si="50"/>
        <v>0</v>
      </c>
      <c r="AP105" s="212">
        <f t="shared" si="50"/>
        <v>0</v>
      </c>
      <c r="AQ105" s="204">
        <v>0</v>
      </c>
      <c r="AR105" s="205">
        <v>0</v>
      </c>
      <c r="AS105" s="206">
        <v>0</v>
      </c>
      <c r="AT105" s="207">
        <f t="shared" si="55"/>
        <v>0</v>
      </c>
      <c r="AU105" s="208">
        <f t="shared" si="55"/>
        <v>0</v>
      </c>
      <c r="AV105" s="209">
        <f t="shared" si="55"/>
        <v>0</v>
      </c>
      <c r="AW105" s="204">
        <f t="shared" si="46"/>
        <v>0</v>
      </c>
      <c r="AX105" s="213">
        <f t="shared" si="46"/>
        <v>30802</v>
      </c>
      <c r="AY105" s="214">
        <f t="shared" si="46"/>
        <v>3423026</v>
      </c>
      <c r="AZ105" s="204">
        <v>0</v>
      </c>
      <c r="BA105" s="205">
        <v>30802</v>
      </c>
      <c r="BB105" s="206">
        <v>3423026</v>
      </c>
      <c r="BC105" s="215">
        <f t="shared" si="51"/>
        <v>0</v>
      </c>
      <c r="BD105" s="216">
        <f t="shared" si="51"/>
        <v>30802</v>
      </c>
      <c r="BE105" s="217">
        <f t="shared" si="51"/>
        <v>3423026</v>
      </c>
      <c r="BF105" s="204">
        <v>0</v>
      </c>
      <c r="BG105" s="205">
        <v>0</v>
      </c>
      <c r="BH105" s="206">
        <v>0</v>
      </c>
      <c r="BI105" s="207">
        <f t="shared" si="52"/>
        <v>0</v>
      </c>
      <c r="BJ105" s="208">
        <f t="shared" si="52"/>
        <v>30802</v>
      </c>
      <c r="BK105" s="209">
        <f t="shared" si="52"/>
        <v>3423026</v>
      </c>
      <c r="BL105" s="204">
        <f t="shared" si="56"/>
        <v>0</v>
      </c>
      <c r="BM105" s="213">
        <f t="shared" si="56"/>
        <v>0</v>
      </c>
      <c r="BN105" s="214">
        <f t="shared" si="56"/>
        <v>0</v>
      </c>
      <c r="BO105" s="204">
        <v>0</v>
      </c>
      <c r="BP105" s="205">
        <v>0</v>
      </c>
      <c r="BQ105" s="206">
        <v>0</v>
      </c>
      <c r="BR105" s="218">
        <f t="shared" si="53"/>
        <v>0</v>
      </c>
      <c r="BS105" s="208">
        <f t="shared" si="53"/>
        <v>30802</v>
      </c>
      <c r="BT105" s="209">
        <f t="shared" si="53"/>
        <v>3423026</v>
      </c>
      <c r="BU105" s="219">
        <v>0</v>
      </c>
      <c r="BV105" s="205">
        <v>0</v>
      </c>
      <c r="BW105" s="206">
        <v>0</v>
      </c>
      <c r="BX105" s="204">
        <f t="shared" si="57"/>
        <v>0</v>
      </c>
      <c r="BY105" s="213">
        <f t="shared" si="57"/>
        <v>30802</v>
      </c>
      <c r="BZ105" s="214">
        <f t="shared" si="57"/>
        <v>3423026</v>
      </c>
      <c r="CA105" s="220" t="s">
        <v>1174</v>
      </c>
      <c r="CB105" s="220" t="s">
        <v>522</v>
      </c>
      <c r="CC105" s="154" t="s">
        <v>1280</v>
      </c>
      <c r="CD105" s="154" t="str">
        <f t="shared" si="47"/>
        <v>OK！</v>
      </c>
      <c r="CE105" s="164" t="str">
        <f t="shared" si="54"/>
        <v>J1</v>
      </c>
      <c r="CF105" s="164" t="str">
        <f t="shared" si="54"/>
        <v>KW</v>
      </c>
      <c r="CG105" s="164" t="str">
        <f t="shared" si="48"/>
        <v>民間</v>
      </c>
    </row>
    <row r="106" spans="1:85" ht="20.100000000000001" customHeight="1" x14ac:dyDescent="0.15">
      <c r="A106" s="154" t="str">
        <f t="shared" si="42"/>
        <v>J1</v>
      </c>
      <c r="B106" s="154" t="str">
        <f t="shared" si="42"/>
        <v>KW</v>
      </c>
      <c r="C106" s="154" t="str">
        <f t="shared" si="43"/>
        <v xml:space="preserve"> ケニア政府</v>
      </c>
      <c r="D106" s="154" t="str">
        <f t="shared" si="44"/>
        <v>201510-201510</v>
      </c>
      <c r="E106" s="166" t="s">
        <v>253</v>
      </c>
      <c r="F106" s="199" t="s">
        <v>791</v>
      </c>
      <c r="G106" s="200" t="s">
        <v>881</v>
      </c>
      <c r="H106" s="200" t="str">
        <f t="shared" si="45"/>
        <v>JA15S1013P</v>
      </c>
      <c r="I106" s="201" t="s">
        <v>908</v>
      </c>
      <c r="J106" s="202" t="s">
        <v>571</v>
      </c>
      <c r="K106" s="202" t="s">
        <v>566</v>
      </c>
      <c r="L106" s="203" t="s">
        <v>793</v>
      </c>
      <c r="M106" s="204">
        <v>0</v>
      </c>
      <c r="N106" s="205">
        <v>0</v>
      </c>
      <c r="O106" s="206">
        <v>0</v>
      </c>
      <c r="P106" s="204">
        <v>0</v>
      </c>
      <c r="Q106" s="205">
        <v>0</v>
      </c>
      <c r="R106" s="206">
        <v>0</v>
      </c>
      <c r="S106" s="204">
        <v>0</v>
      </c>
      <c r="T106" s="205">
        <v>0</v>
      </c>
      <c r="U106" s="206">
        <v>0</v>
      </c>
      <c r="V106" s="204">
        <v>0</v>
      </c>
      <c r="W106" s="205">
        <v>0</v>
      </c>
      <c r="X106" s="206">
        <v>0</v>
      </c>
      <c r="Y106" s="204">
        <v>0</v>
      </c>
      <c r="Z106" s="205">
        <v>0</v>
      </c>
      <c r="AA106" s="206">
        <v>0</v>
      </c>
      <c r="AB106" s="204">
        <v>0</v>
      </c>
      <c r="AC106" s="205">
        <v>0</v>
      </c>
      <c r="AD106" s="206">
        <v>0</v>
      </c>
      <c r="AE106" s="204">
        <v>0</v>
      </c>
      <c r="AF106" s="205">
        <v>0</v>
      </c>
      <c r="AG106" s="206">
        <v>0</v>
      </c>
      <c r="AH106" s="207">
        <f t="shared" si="49"/>
        <v>0</v>
      </c>
      <c r="AI106" s="208">
        <f t="shared" si="49"/>
        <v>0</v>
      </c>
      <c r="AJ106" s="209">
        <f t="shared" si="49"/>
        <v>0</v>
      </c>
      <c r="AK106" s="204">
        <v>0</v>
      </c>
      <c r="AL106" s="205">
        <v>0</v>
      </c>
      <c r="AM106" s="206">
        <v>0</v>
      </c>
      <c r="AN106" s="210">
        <f t="shared" si="50"/>
        <v>0</v>
      </c>
      <c r="AO106" s="211">
        <f t="shared" si="50"/>
        <v>0</v>
      </c>
      <c r="AP106" s="212">
        <f t="shared" si="50"/>
        <v>0</v>
      </c>
      <c r="AQ106" s="204">
        <v>2026060</v>
      </c>
      <c r="AR106" s="205">
        <v>0</v>
      </c>
      <c r="AS106" s="206">
        <v>2026060</v>
      </c>
      <c r="AT106" s="207">
        <f t="shared" si="55"/>
        <v>2026060</v>
      </c>
      <c r="AU106" s="208">
        <f t="shared" si="55"/>
        <v>0</v>
      </c>
      <c r="AV106" s="209">
        <f t="shared" si="55"/>
        <v>2026060</v>
      </c>
      <c r="AW106" s="204">
        <f t="shared" si="46"/>
        <v>0</v>
      </c>
      <c r="AX106" s="213">
        <f t="shared" si="46"/>
        <v>0</v>
      </c>
      <c r="AY106" s="214">
        <f t="shared" si="46"/>
        <v>0</v>
      </c>
      <c r="AZ106" s="204">
        <v>2026060</v>
      </c>
      <c r="BA106" s="205">
        <v>0</v>
      </c>
      <c r="BB106" s="206">
        <v>2026060</v>
      </c>
      <c r="BC106" s="215">
        <f t="shared" si="51"/>
        <v>2026060</v>
      </c>
      <c r="BD106" s="216">
        <f t="shared" si="51"/>
        <v>0</v>
      </c>
      <c r="BE106" s="217">
        <f t="shared" si="51"/>
        <v>2026060</v>
      </c>
      <c r="BF106" s="204">
        <v>0</v>
      </c>
      <c r="BG106" s="205">
        <v>0</v>
      </c>
      <c r="BH106" s="206">
        <v>0</v>
      </c>
      <c r="BI106" s="207">
        <f t="shared" si="52"/>
        <v>2026060</v>
      </c>
      <c r="BJ106" s="208">
        <f t="shared" si="52"/>
        <v>0</v>
      </c>
      <c r="BK106" s="209">
        <f t="shared" si="52"/>
        <v>2026060</v>
      </c>
      <c r="BL106" s="204">
        <f t="shared" si="56"/>
        <v>0</v>
      </c>
      <c r="BM106" s="213">
        <f t="shared" si="56"/>
        <v>0</v>
      </c>
      <c r="BN106" s="214">
        <f t="shared" si="56"/>
        <v>0</v>
      </c>
      <c r="BO106" s="204">
        <v>0</v>
      </c>
      <c r="BP106" s="205">
        <v>0</v>
      </c>
      <c r="BQ106" s="206">
        <v>0</v>
      </c>
      <c r="BR106" s="218">
        <f t="shared" si="53"/>
        <v>2026060</v>
      </c>
      <c r="BS106" s="208">
        <f t="shared" si="53"/>
        <v>0</v>
      </c>
      <c r="BT106" s="209">
        <f t="shared" si="53"/>
        <v>2026060</v>
      </c>
      <c r="BU106" s="219">
        <v>0</v>
      </c>
      <c r="BV106" s="205">
        <v>0</v>
      </c>
      <c r="BW106" s="206">
        <v>0</v>
      </c>
      <c r="BX106" s="204">
        <f t="shared" si="57"/>
        <v>2026060</v>
      </c>
      <c r="BY106" s="213">
        <f t="shared" si="57"/>
        <v>0</v>
      </c>
      <c r="BZ106" s="214">
        <f t="shared" si="57"/>
        <v>2026060</v>
      </c>
      <c r="CA106" s="220" t="s">
        <v>1201</v>
      </c>
      <c r="CB106" s="220" t="s">
        <v>96</v>
      </c>
      <c r="CC106" s="154" t="s">
        <v>1280</v>
      </c>
      <c r="CD106" s="154" t="str">
        <f t="shared" si="47"/>
        <v>OK！</v>
      </c>
      <c r="CE106" s="164" t="str">
        <f t="shared" si="54"/>
        <v>J1</v>
      </c>
      <c r="CF106" s="164" t="str">
        <f t="shared" si="54"/>
        <v>KW</v>
      </c>
      <c r="CG106" s="164" t="str">
        <f t="shared" si="48"/>
        <v>ｹﾆｱ政府</v>
      </c>
    </row>
    <row r="107" spans="1:85" ht="20.100000000000001" customHeight="1" x14ac:dyDescent="0.15">
      <c r="A107" s="154" t="str">
        <f t="shared" si="42"/>
        <v>J1</v>
      </c>
      <c r="B107" s="154" t="str">
        <f t="shared" si="42"/>
        <v>KW</v>
      </c>
      <c r="C107" s="154" t="str">
        <f t="shared" si="43"/>
        <v xml:space="preserve"> ケニア政府</v>
      </c>
      <c r="D107" s="154" t="str">
        <f t="shared" si="44"/>
        <v>201510-201510</v>
      </c>
      <c r="E107" s="166" t="s">
        <v>254</v>
      </c>
      <c r="F107" s="199" t="s">
        <v>791</v>
      </c>
      <c r="G107" s="200" t="s">
        <v>881</v>
      </c>
      <c r="H107" s="200" t="str">
        <f t="shared" si="45"/>
        <v>JA15S1013P</v>
      </c>
      <c r="I107" s="201" t="s">
        <v>908</v>
      </c>
      <c r="J107" s="202" t="s">
        <v>571</v>
      </c>
      <c r="K107" s="202" t="s">
        <v>566</v>
      </c>
      <c r="L107" s="203" t="s">
        <v>819</v>
      </c>
      <c r="M107" s="204">
        <v>0</v>
      </c>
      <c r="N107" s="205">
        <v>0</v>
      </c>
      <c r="O107" s="206">
        <v>0</v>
      </c>
      <c r="P107" s="204">
        <v>0</v>
      </c>
      <c r="Q107" s="205">
        <v>0</v>
      </c>
      <c r="R107" s="206">
        <v>0</v>
      </c>
      <c r="S107" s="204">
        <v>0</v>
      </c>
      <c r="T107" s="205">
        <v>0</v>
      </c>
      <c r="U107" s="206">
        <v>0</v>
      </c>
      <c r="V107" s="204">
        <v>0</v>
      </c>
      <c r="W107" s="205">
        <v>0</v>
      </c>
      <c r="X107" s="206">
        <v>0</v>
      </c>
      <c r="Y107" s="204">
        <v>0</v>
      </c>
      <c r="Z107" s="205">
        <v>0</v>
      </c>
      <c r="AA107" s="206">
        <v>0</v>
      </c>
      <c r="AB107" s="204">
        <v>0</v>
      </c>
      <c r="AC107" s="205">
        <v>0</v>
      </c>
      <c r="AD107" s="206">
        <v>0</v>
      </c>
      <c r="AE107" s="204">
        <v>0</v>
      </c>
      <c r="AF107" s="205">
        <v>0</v>
      </c>
      <c r="AG107" s="206">
        <v>0</v>
      </c>
      <c r="AH107" s="207">
        <f t="shared" si="49"/>
        <v>0</v>
      </c>
      <c r="AI107" s="208">
        <f t="shared" si="49"/>
        <v>0</v>
      </c>
      <c r="AJ107" s="209">
        <f t="shared" si="49"/>
        <v>0</v>
      </c>
      <c r="AK107" s="204">
        <v>0</v>
      </c>
      <c r="AL107" s="205">
        <v>0</v>
      </c>
      <c r="AM107" s="206">
        <v>0</v>
      </c>
      <c r="AN107" s="210">
        <f t="shared" si="50"/>
        <v>0</v>
      </c>
      <c r="AO107" s="211">
        <f t="shared" si="50"/>
        <v>0</v>
      </c>
      <c r="AP107" s="212">
        <f t="shared" si="50"/>
        <v>0</v>
      </c>
      <c r="AQ107" s="204">
        <v>0</v>
      </c>
      <c r="AR107" s="205">
        <v>1491.3</v>
      </c>
      <c r="AS107" s="206">
        <v>178561</v>
      </c>
      <c r="AT107" s="207">
        <f t="shared" si="55"/>
        <v>0</v>
      </c>
      <c r="AU107" s="208">
        <f t="shared" si="55"/>
        <v>1491.3</v>
      </c>
      <c r="AV107" s="209">
        <f t="shared" si="55"/>
        <v>178561</v>
      </c>
      <c r="AW107" s="204">
        <f t="shared" si="46"/>
        <v>0</v>
      </c>
      <c r="AX107" s="213">
        <f t="shared" si="46"/>
        <v>0</v>
      </c>
      <c r="AY107" s="214">
        <f t="shared" si="46"/>
        <v>0</v>
      </c>
      <c r="AZ107" s="204">
        <v>0</v>
      </c>
      <c r="BA107" s="205">
        <v>1491.3</v>
      </c>
      <c r="BB107" s="206">
        <v>178561</v>
      </c>
      <c r="BC107" s="215">
        <f t="shared" si="51"/>
        <v>0</v>
      </c>
      <c r="BD107" s="216">
        <f t="shared" si="51"/>
        <v>1491.3</v>
      </c>
      <c r="BE107" s="217">
        <f t="shared" si="51"/>
        <v>178561</v>
      </c>
      <c r="BF107" s="204">
        <v>0</v>
      </c>
      <c r="BG107" s="205">
        <v>0</v>
      </c>
      <c r="BH107" s="206">
        <v>0</v>
      </c>
      <c r="BI107" s="207">
        <f t="shared" si="52"/>
        <v>0</v>
      </c>
      <c r="BJ107" s="208">
        <f t="shared" si="52"/>
        <v>1491.3</v>
      </c>
      <c r="BK107" s="209">
        <f t="shared" si="52"/>
        <v>178561</v>
      </c>
      <c r="BL107" s="204">
        <f t="shared" si="56"/>
        <v>0</v>
      </c>
      <c r="BM107" s="213">
        <f t="shared" si="56"/>
        <v>0</v>
      </c>
      <c r="BN107" s="214">
        <f t="shared" si="56"/>
        <v>0</v>
      </c>
      <c r="BO107" s="204">
        <v>0</v>
      </c>
      <c r="BP107" s="205">
        <v>0</v>
      </c>
      <c r="BQ107" s="206">
        <v>0</v>
      </c>
      <c r="BR107" s="218">
        <f t="shared" si="53"/>
        <v>0</v>
      </c>
      <c r="BS107" s="208">
        <f t="shared" si="53"/>
        <v>1491.3</v>
      </c>
      <c r="BT107" s="209">
        <f t="shared" si="53"/>
        <v>178561</v>
      </c>
      <c r="BU107" s="219">
        <v>0</v>
      </c>
      <c r="BV107" s="205">
        <v>0</v>
      </c>
      <c r="BW107" s="206">
        <v>0</v>
      </c>
      <c r="BX107" s="204">
        <f t="shared" si="57"/>
        <v>0</v>
      </c>
      <c r="BY107" s="213">
        <f t="shared" si="57"/>
        <v>1491.3</v>
      </c>
      <c r="BZ107" s="214">
        <f t="shared" si="57"/>
        <v>178561</v>
      </c>
      <c r="CA107" s="220" t="s">
        <v>1201</v>
      </c>
      <c r="CB107" s="220" t="s">
        <v>96</v>
      </c>
      <c r="CC107" s="154" t="s">
        <v>1280</v>
      </c>
      <c r="CD107" s="154" t="str">
        <f t="shared" si="47"/>
        <v>OK！</v>
      </c>
      <c r="CE107" s="164" t="str">
        <f t="shared" si="54"/>
        <v>J1</v>
      </c>
      <c r="CF107" s="164" t="str">
        <f t="shared" si="54"/>
        <v>KW</v>
      </c>
      <c r="CG107" s="164" t="str">
        <f t="shared" si="48"/>
        <v>ｹﾆｱ政府</v>
      </c>
    </row>
    <row r="108" spans="1:85" ht="20.100000000000001" customHeight="1" x14ac:dyDescent="0.15">
      <c r="A108" s="154" t="str">
        <f t="shared" si="42"/>
        <v>J1</v>
      </c>
      <c r="B108" s="154" t="str">
        <f t="shared" si="42"/>
        <v>KW</v>
      </c>
      <c r="C108" s="154" t="str">
        <f t="shared" si="43"/>
        <v xml:space="preserve"> ザンビア政府</v>
      </c>
      <c r="D108" s="154" t="str">
        <f t="shared" si="44"/>
        <v>201501-201603</v>
      </c>
      <c r="E108" s="166" t="s">
        <v>255</v>
      </c>
      <c r="F108" s="199" t="s">
        <v>791</v>
      </c>
      <c r="G108" s="200" t="s">
        <v>881</v>
      </c>
      <c r="H108" s="200" t="str">
        <f t="shared" si="45"/>
        <v>JA15S1016P</v>
      </c>
      <c r="I108" s="201" t="s">
        <v>909</v>
      </c>
      <c r="J108" s="202" t="s">
        <v>910</v>
      </c>
      <c r="K108" s="202" t="s">
        <v>575</v>
      </c>
      <c r="L108" s="203" t="s">
        <v>819</v>
      </c>
      <c r="M108" s="204">
        <v>0</v>
      </c>
      <c r="N108" s="205">
        <v>0</v>
      </c>
      <c r="O108" s="206">
        <v>0</v>
      </c>
      <c r="P108" s="204">
        <v>0</v>
      </c>
      <c r="Q108" s="205">
        <v>0</v>
      </c>
      <c r="R108" s="206">
        <v>0</v>
      </c>
      <c r="S108" s="204">
        <v>0</v>
      </c>
      <c r="T108" s="205">
        <v>0</v>
      </c>
      <c r="U108" s="206">
        <v>0</v>
      </c>
      <c r="V108" s="204">
        <v>0</v>
      </c>
      <c r="W108" s="205">
        <v>0</v>
      </c>
      <c r="X108" s="206">
        <v>0</v>
      </c>
      <c r="Y108" s="204">
        <v>0</v>
      </c>
      <c r="Z108" s="205">
        <v>0</v>
      </c>
      <c r="AA108" s="206">
        <v>0</v>
      </c>
      <c r="AB108" s="204">
        <v>0</v>
      </c>
      <c r="AC108" s="205">
        <v>0</v>
      </c>
      <c r="AD108" s="206">
        <v>0</v>
      </c>
      <c r="AE108" s="204">
        <v>0</v>
      </c>
      <c r="AF108" s="205">
        <v>0</v>
      </c>
      <c r="AG108" s="206">
        <v>0</v>
      </c>
      <c r="AH108" s="207">
        <f t="shared" si="49"/>
        <v>0</v>
      </c>
      <c r="AI108" s="208">
        <f t="shared" si="49"/>
        <v>0</v>
      </c>
      <c r="AJ108" s="209">
        <f t="shared" si="49"/>
        <v>0</v>
      </c>
      <c r="AK108" s="204">
        <v>0</v>
      </c>
      <c r="AL108" s="205">
        <v>0</v>
      </c>
      <c r="AM108" s="206">
        <v>0</v>
      </c>
      <c r="AN108" s="210">
        <f t="shared" si="50"/>
        <v>0</v>
      </c>
      <c r="AO108" s="211">
        <f t="shared" si="50"/>
        <v>0</v>
      </c>
      <c r="AP108" s="212">
        <f t="shared" si="50"/>
        <v>0</v>
      </c>
      <c r="AQ108" s="204">
        <v>0</v>
      </c>
      <c r="AR108" s="205">
        <v>0</v>
      </c>
      <c r="AS108" s="206">
        <v>0</v>
      </c>
      <c r="AT108" s="207">
        <f t="shared" si="55"/>
        <v>0</v>
      </c>
      <c r="AU108" s="208">
        <f t="shared" si="55"/>
        <v>0</v>
      </c>
      <c r="AV108" s="209">
        <f t="shared" si="55"/>
        <v>0</v>
      </c>
      <c r="AW108" s="204">
        <f t="shared" si="46"/>
        <v>0</v>
      </c>
      <c r="AX108" s="213">
        <f t="shared" si="46"/>
        <v>39602.58</v>
      </c>
      <c r="AY108" s="214">
        <f t="shared" si="46"/>
        <v>4072135</v>
      </c>
      <c r="AZ108" s="204">
        <v>0</v>
      </c>
      <c r="BA108" s="205">
        <v>39602.58</v>
      </c>
      <c r="BB108" s="206">
        <v>4072135</v>
      </c>
      <c r="BC108" s="215">
        <f t="shared" si="51"/>
        <v>0</v>
      </c>
      <c r="BD108" s="216">
        <f t="shared" si="51"/>
        <v>39602.58</v>
      </c>
      <c r="BE108" s="217">
        <f t="shared" si="51"/>
        <v>4072135</v>
      </c>
      <c r="BF108" s="204">
        <v>0</v>
      </c>
      <c r="BG108" s="205">
        <v>0</v>
      </c>
      <c r="BH108" s="206">
        <v>0</v>
      </c>
      <c r="BI108" s="207">
        <f t="shared" si="52"/>
        <v>0</v>
      </c>
      <c r="BJ108" s="208">
        <f t="shared" si="52"/>
        <v>39602.58</v>
      </c>
      <c r="BK108" s="209">
        <f t="shared" si="52"/>
        <v>4072135</v>
      </c>
      <c r="BL108" s="204">
        <f t="shared" si="56"/>
        <v>0</v>
      </c>
      <c r="BM108" s="213">
        <f t="shared" si="56"/>
        <v>0</v>
      </c>
      <c r="BN108" s="214">
        <f t="shared" si="56"/>
        <v>0</v>
      </c>
      <c r="BO108" s="204">
        <v>0</v>
      </c>
      <c r="BP108" s="205">
        <v>0</v>
      </c>
      <c r="BQ108" s="206">
        <v>0</v>
      </c>
      <c r="BR108" s="218">
        <f t="shared" si="53"/>
        <v>0</v>
      </c>
      <c r="BS108" s="208">
        <f t="shared" si="53"/>
        <v>39602.58</v>
      </c>
      <c r="BT108" s="209">
        <f t="shared" si="53"/>
        <v>4072135</v>
      </c>
      <c r="BU108" s="219">
        <v>0</v>
      </c>
      <c r="BV108" s="205">
        <v>0</v>
      </c>
      <c r="BW108" s="206">
        <v>0</v>
      </c>
      <c r="BX108" s="204">
        <f t="shared" si="57"/>
        <v>0</v>
      </c>
      <c r="BY108" s="213">
        <f t="shared" si="57"/>
        <v>39602.58</v>
      </c>
      <c r="BZ108" s="214">
        <f t="shared" si="57"/>
        <v>4072135</v>
      </c>
      <c r="CA108" s="220" t="s">
        <v>1202</v>
      </c>
      <c r="CB108" s="220" t="s">
        <v>704</v>
      </c>
      <c r="CC108" s="154" t="s">
        <v>1280</v>
      </c>
      <c r="CD108" s="154" t="str">
        <f t="shared" si="47"/>
        <v>OK！</v>
      </c>
      <c r="CE108" s="164" t="str">
        <f t="shared" si="54"/>
        <v>J1</v>
      </c>
      <c r="CF108" s="164" t="str">
        <f t="shared" si="54"/>
        <v>KW</v>
      </c>
      <c r="CG108" s="164" t="str">
        <f t="shared" si="48"/>
        <v>ｻﾞﾝﾋﾞｱ政府</v>
      </c>
    </row>
    <row r="109" spans="1:85" ht="20.100000000000001" customHeight="1" x14ac:dyDescent="0.15">
      <c r="A109" s="154" t="str">
        <f t="shared" si="42"/>
        <v>J1</v>
      </c>
      <c r="B109" s="154" t="str">
        <f t="shared" si="42"/>
        <v>KW</v>
      </c>
      <c r="C109" s="154" t="str">
        <f t="shared" si="43"/>
        <v xml:space="preserve"> その他海外民間</v>
      </c>
      <c r="D109" s="154" t="str">
        <f t="shared" si="44"/>
        <v>201507-201604</v>
      </c>
      <c r="E109" s="166" t="s">
        <v>256</v>
      </c>
      <c r="F109" s="199" t="s">
        <v>791</v>
      </c>
      <c r="G109" s="200" t="s">
        <v>881</v>
      </c>
      <c r="H109" s="200" t="str">
        <f t="shared" si="45"/>
        <v>JA12S1014P</v>
      </c>
      <c r="I109" s="201" t="s">
        <v>911</v>
      </c>
      <c r="J109" s="202" t="s">
        <v>912</v>
      </c>
      <c r="K109" s="202" t="s">
        <v>778</v>
      </c>
      <c r="L109" s="203" t="s">
        <v>847</v>
      </c>
      <c r="M109" s="204">
        <v>0</v>
      </c>
      <c r="N109" s="205">
        <v>0</v>
      </c>
      <c r="O109" s="206">
        <v>0</v>
      </c>
      <c r="P109" s="204">
        <v>0</v>
      </c>
      <c r="Q109" s="205">
        <v>0</v>
      </c>
      <c r="R109" s="206">
        <v>0</v>
      </c>
      <c r="S109" s="204">
        <v>0</v>
      </c>
      <c r="T109" s="205">
        <v>0</v>
      </c>
      <c r="U109" s="206">
        <v>0</v>
      </c>
      <c r="V109" s="204">
        <v>0</v>
      </c>
      <c r="W109" s="205">
        <v>0</v>
      </c>
      <c r="X109" s="206">
        <v>0</v>
      </c>
      <c r="Y109" s="204">
        <v>0</v>
      </c>
      <c r="Z109" s="205">
        <v>0</v>
      </c>
      <c r="AA109" s="206">
        <v>0</v>
      </c>
      <c r="AB109" s="204">
        <v>0</v>
      </c>
      <c r="AC109" s="205">
        <v>0</v>
      </c>
      <c r="AD109" s="206">
        <v>0</v>
      </c>
      <c r="AE109" s="204">
        <v>0</v>
      </c>
      <c r="AF109" s="205">
        <v>0</v>
      </c>
      <c r="AG109" s="206">
        <v>0</v>
      </c>
      <c r="AH109" s="207">
        <f t="shared" si="49"/>
        <v>0</v>
      </c>
      <c r="AI109" s="208">
        <f t="shared" si="49"/>
        <v>0</v>
      </c>
      <c r="AJ109" s="209">
        <f t="shared" si="49"/>
        <v>0</v>
      </c>
      <c r="AK109" s="204">
        <v>0</v>
      </c>
      <c r="AL109" s="205">
        <v>0</v>
      </c>
      <c r="AM109" s="206">
        <v>0</v>
      </c>
      <c r="AN109" s="210">
        <f t="shared" si="50"/>
        <v>0</v>
      </c>
      <c r="AO109" s="211">
        <f t="shared" si="50"/>
        <v>0</v>
      </c>
      <c r="AP109" s="212">
        <f t="shared" si="50"/>
        <v>0</v>
      </c>
      <c r="AQ109" s="204">
        <v>0</v>
      </c>
      <c r="AR109" s="205">
        <v>0</v>
      </c>
      <c r="AS109" s="206">
        <v>0</v>
      </c>
      <c r="AT109" s="207">
        <f t="shared" si="55"/>
        <v>0</v>
      </c>
      <c r="AU109" s="208">
        <f t="shared" si="55"/>
        <v>0</v>
      </c>
      <c r="AV109" s="209">
        <f t="shared" si="55"/>
        <v>0</v>
      </c>
      <c r="AW109" s="204">
        <f t="shared" si="46"/>
        <v>0</v>
      </c>
      <c r="AX109" s="213">
        <f t="shared" si="46"/>
        <v>16600000</v>
      </c>
      <c r="AY109" s="214">
        <f t="shared" si="46"/>
        <v>140602</v>
      </c>
      <c r="AZ109" s="204">
        <v>0</v>
      </c>
      <c r="BA109" s="205">
        <v>16600000</v>
      </c>
      <c r="BB109" s="206">
        <v>140602</v>
      </c>
      <c r="BC109" s="215">
        <f t="shared" si="51"/>
        <v>0</v>
      </c>
      <c r="BD109" s="216">
        <f t="shared" si="51"/>
        <v>16600000</v>
      </c>
      <c r="BE109" s="217">
        <f t="shared" si="51"/>
        <v>140602</v>
      </c>
      <c r="BF109" s="204">
        <v>0</v>
      </c>
      <c r="BG109" s="205">
        <v>0</v>
      </c>
      <c r="BH109" s="206">
        <v>0</v>
      </c>
      <c r="BI109" s="207">
        <f t="shared" si="52"/>
        <v>0</v>
      </c>
      <c r="BJ109" s="208">
        <f t="shared" si="52"/>
        <v>16600000</v>
      </c>
      <c r="BK109" s="209">
        <f t="shared" si="52"/>
        <v>140602</v>
      </c>
      <c r="BL109" s="204">
        <f t="shared" si="56"/>
        <v>0</v>
      </c>
      <c r="BM109" s="213">
        <f t="shared" si="56"/>
        <v>0</v>
      </c>
      <c r="BN109" s="214">
        <f t="shared" si="56"/>
        <v>0</v>
      </c>
      <c r="BO109" s="204">
        <v>0</v>
      </c>
      <c r="BP109" s="205">
        <v>0</v>
      </c>
      <c r="BQ109" s="206">
        <v>0</v>
      </c>
      <c r="BR109" s="218">
        <f t="shared" si="53"/>
        <v>0</v>
      </c>
      <c r="BS109" s="208">
        <f t="shared" si="53"/>
        <v>16600000</v>
      </c>
      <c r="BT109" s="209">
        <f t="shared" si="53"/>
        <v>140602</v>
      </c>
      <c r="BU109" s="219">
        <v>0</v>
      </c>
      <c r="BV109" s="205">
        <v>0</v>
      </c>
      <c r="BW109" s="206">
        <v>0</v>
      </c>
      <c r="BX109" s="204">
        <f t="shared" si="57"/>
        <v>0</v>
      </c>
      <c r="BY109" s="213">
        <f t="shared" si="57"/>
        <v>16600000</v>
      </c>
      <c r="BZ109" s="214">
        <f t="shared" si="57"/>
        <v>140602</v>
      </c>
      <c r="CA109" s="220" t="s">
        <v>1203</v>
      </c>
      <c r="CB109" s="220" t="s">
        <v>503</v>
      </c>
      <c r="CC109" s="154" t="s">
        <v>1280</v>
      </c>
      <c r="CD109" s="154" t="str">
        <f t="shared" si="47"/>
        <v>OK！</v>
      </c>
      <c r="CE109" s="164" t="str">
        <f t="shared" si="54"/>
        <v>J1</v>
      </c>
      <c r="CF109" s="164" t="str">
        <f t="shared" si="54"/>
        <v>KW</v>
      </c>
      <c r="CG109" s="164" t="str">
        <f t="shared" si="48"/>
        <v>民間</v>
      </c>
    </row>
    <row r="110" spans="1:85" ht="20.100000000000001" customHeight="1" x14ac:dyDescent="0.15">
      <c r="A110" s="154" t="str">
        <f t="shared" si="42"/>
        <v>J1</v>
      </c>
      <c r="B110" s="154" t="str">
        <f t="shared" si="42"/>
        <v>KW</v>
      </c>
      <c r="C110" s="154" t="str">
        <f t="shared" si="43"/>
        <v xml:space="preserve"> その他海外民間</v>
      </c>
      <c r="D110" s="154" t="str">
        <f t="shared" si="44"/>
        <v>201507-201604</v>
      </c>
      <c r="E110" s="166" t="s">
        <v>257</v>
      </c>
      <c r="F110" s="199" t="s">
        <v>791</v>
      </c>
      <c r="G110" s="200" t="s">
        <v>881</v>
      </c>
      <c r="H110" s="200" t="str">
        <f t="shared" si="45"/>
        <v>JA12S1014P</v>
      </c>
      <c r="I110" s="201" t="s">
        <v>911</v>
      </c>
      <c r="J110" s="202" t="s">
        <v>912</v>
      </c>
      <c r="K110" s="202" t="s">
        <v>778</v>
      </c>
      <c r="L110" s="203" t="s">
        <v>819</v>
      </c>
      <c r="M110" s="204">
        <v>0</v>
      </c>
      <c r="N110" s="205">
        <v>0</v>
      </c>
      <c r="O110" s="206">
        <v>0</v>
      </c>
      <c r="P110" s="204">
        <v>0</v>
      </c>
      <c r="Q110" s="205">
        <v>0</v>
      </c>
      <c r="R110" s="206">
        <v>0</v>
      </c>
      <c r="S110" s="204">
        <v>0</v>
      </c>
      <c r="T110" s="205">
        <v>0</v>
      </c>
      <c r="U110" s="206">
        <v>0</v>
      </c>
      <c r="V110" s="204">
        <v>0</v>
      </c>
      <c r="W110" s="205">
        <v>0</v>
      </c>
      <c r="X110" s="206">
        <v>0</v>
      </c>
      <c r="Y110" s="204">
        <v>0</v>
      </c>
      <c r="Z110" s="205">
        <v>0</v>
      </c>
      <c r="AA110" s="206">
        <v>0</v>
      </c>
      <c r="AB110" s="204">
        <v>0</v>
      </c>
      <c r="AC110" s="205">
        <v>0</v>
      </c>
      <c r="AD110" s="206">
        <v>0</v>
      </c>
      <c r="AE110" s="204">
        <v>0</v>
      </c>
      <c r="AF110" s="205">
        <v>0</v>
      </c>
      <c r="AG110" s="206">
        <v>0</v>
      </c>
      <c r="AH110" s="207">
        <f t="shared" si="49"/>
        <v>0</v>
      </c>
      <c r="AI110" s="208">
        <f t="shared" si="49"/>
        <v>0</v>
      </c>
      <c r="AJ110" s="209">
        <f t="shared" si="49"/>
        <v>0</v>
      </c>
      <c r="AK110" s="204">
        <v>0</v>
      </c>
      <c r="AL110" s="205">
        <v>0</v>
      </c>
      <c r="AM110" s="206">
        <v>0</v>
      </c>
      <c r="AN110" s="210">
        <f t="shared" si="50"/>
        <v>0</v>
      </c>
      <c r="AO110" s="211">
        <f t="shared" si="50"/>
        <v>0</v>
      </c>
      <c r="AP110" s="212">
        <f t="shared" si="50"/>
        <v>0</v>
      </c>
      <c r="AQ110" s="204">
        <v>0</v>
      </c>
      <c r="AR110" s="205">
        <v>0</v>
      </c>
      <c r="AS110" s="206">
        <v>0</v>
      </c>
      <c r="AT110" s="207">
        <f t="shared" si="55"/>
        <v>0</v>
      </c>
      <c r="AU110" s="208">
        <f t="shared" si="55"/>
        <v>0</v>
      </c>
      <c r="AV110" s="209">
        <f t="shared" si="55"/>
        <v>0</v>
      </c>
      <c r="AW110" s="204">
        <f t="shared" si="46"/>
        <v>0</v>
      </c>
      <c r="AX110" s="213">
        <f t="shared" si="46"/>
        <v>35365</v>
      </c>
      <c r="AY110" s="214">
        <f t="shared" si="46"/>
        <v>3975911</v>
      </c>
      <c r="AZ110" s="204">
        <v>0</v>
      </c>
      <c r="BA110" s="205">
        <v>35365</v>
      </c>
      <c r="BB110" s="206">
        <v>3975911</v>
      </c>
      <c r="BC110" s="215">
        <f t="shared" si="51"/>
        <v>0</v>
      </c>
      <c r="BD110" s="216">
        <f t="shared" si="51"/>
        <v>35365</v>
      </c>
      <c r="BE110" s="217">
        <f t="shared" si="51"/>
        <v>3975911</v>
      </c>
      <c r="BF110" s="204">
        <v>0</v>
      </c>
      <c r="BG110" s="205">
        <v>0</v>
      </c>
      <c r="BH110" s="206">
        <v>0</v>
      </c>
      <c r="BI110" s="207">
        <f t="shared" si="52"/>
        <v>0</v>
      </c>
      <c r="BJ110" s="208">
        <f t="shared" si="52"/>
        <v>35365</v>
      </c>
      <c r="BK110" s="209">
        <f t="shared" si="52"/>
        <v>3975911</v>
      </c>
      <c r="BL110" s="204">
        <f t="shared" si="56"/>
        <v>0</v>
      </c>
      <c r="BM110" s="213">
        <f t="shared" si="56"/>
        <v>0</v>
      </c>
      <c r="BN110" s="214">
        <f t="shared" si="56"/>
        <v>0</v>
      </c>
      <c r="BO110" s="204">
        <v>0</v>
      </c>
      <c r="BP110" s="205">
        <v>0</v>
      </c>
      <c r="BQ110" s="206">
        <v>0</v>
      </c>
      <c r="BR110" s="218">
        <f t="shared" si="53"/>
        <v>0</v>
      </c>
      <c r="BS110" s="208">
        <f t="shared" si="53"/>
        <v>35365</v>
      </c>
      <c r="BT110" s="209">
        <f t="shared" si="53"/>
        <v>3975911</v>
      </c>
      <c r="BU110" s="219">
        <v>0</v>
      </c>
      <c r="BV110" s="205">
        <v>0</v>
      </c>
      <c r="BW110" s="206">
        <v>0</v>
      </c>
      <c r="BX110" s="204">
        <f t="shared" si="57"/>
        <v>0</v>
      </c>
      <c r="BY110" s="213">
        <f t="shared" si="57"/>
        <v>35365</v>
      </c>
      <c r="BZ110" s="214">
        <f t="shared" si="57"/>
        <v>3975911</v>
      </c>
      <c r="CA110" s="220" t="s">
        <v>1203</v>
      </c>
      <c r="CB110" s="220" t="s">
        <v>503</v>
      </c>
      <c r="CC110" s="154" t="s">
        <v>1280</v>
      </c>
      <c r="CD110" s="154" t="str">
        <f t="shared" si="47"/>
        <v>OK！</v>
      </c>
      <c r="CE110" s="164" t="str">
        <f t="shared" si="54"/>
        <v>J1</v>
      </c>
      <c r="CF110" s="164" t="str">
        <f t="shared" si="54"/>
        <v>KW</v>
      </c>
      <c r="CG110" s="164" t="str">
        <f t="shared" si="48"/>
        <v>民間</v>
      </c>
    </row>
    <row r="111" spans="1:85" ht="20.100000000000001" customHeight="1" x14ac:dyDescent="0.15">
      <c r="A111" s="154" t="str">
        <f t="shared" si="42"/>
        <v>J1</v>
      </c>
      <c r="B111" s="154" t="str">
        <f t="shared" si="42"/>
        <v>KW</v>
      </c>
      <c r="C111" s="154" t="str">
        <f t="shared" si="43"/>
        <v xml:space="preserve"> パプア・ニューギニア政府</v>
      </c>
      <c r="D111" s="154" t="str">
        <f t="shared" si="44"/>
        <v>201409-201510</v>
      </c>
      <c r="E111" s="166" t="s">
        <v>258</v>
      </c>
      <c r="F111" s="199" t="s">
        <v>791</v>
      </c>
      <c r="G111" s="200" t="s">
        <v>881</v>
      </c>
      <c r="H111" s="200" t="str">
        <f t="shared" si="45"/>
        <v>JA14S1017P</v>
      </c>
      <c r="I111" s="201" t="s">
        <v>913</v>
      </c>
      <c r="J111" s="202" t="s">
        <v>914</v>
      </c>
      <c r="K111" s="202" t="s">
        <v>603</v>
      </c>
      <c r="L111" s="203" t="s">
        <v>793</v>
      </c>
      <c r="M111" s="204">
        <v>0</v>
      </c>
      <c r="N111" s="205">
        <v>0</v>
      </c>
      <c r="O111" s="206">
        <v>0</v>
      </c>
      <c r="P111" s="204">
        <v>0</v>
      </c>
      <c r="Q111" s="205">
        <v>0</v>
      </c>
      <c r="R111" s="206">
        <v>0</v>
      </c>
      <c r="S111" s="204">
        <v>0</v>
      </c>
      <c r="T111" s="205">
        <v>0</v>
      </c>
      <c r="U111" s="206">
        <v>0</v>
      </c>
      <c r="V111" s="204">
        <v>0</v>
      </c>
      <c r="W111" s="205">
        <v>0</v>
      </c>
      <c r="X111" s="206">
        <v>0</v>
      </c>
      <c r="Y111" s="204">
        <v>0</v>
      </c>
      <c r="Z111" s="205">
        <v>0</v>
      </c>
      <c r="AA111" s="206">
        <v>0</v>
      </c>
      <c r="AB111" s="204">
        <v>0</v>
      </c>
      <c r="AC111" s="205">
        <v>0</v>
      </c>
      <c r="AD111" s="206">
        <v>0</v>
      </c>
      <c r="AE111" s="204">
        <v>0</v>
      </c>
      <c r="AF111" s="205">
        <v>0</v>
      </c>
      <c r="AG111" s="206">
        <v>0</v>
      </c>
      <c r="AH111" s="207">
        <f t="shared" si="49"/>
        <v>0</v>
      </c>
      <c r="AI111" s="208">
        <f t="shared" si="49"/>
        <v>0</v>
      </c>
      <c r="AJ111" s="209">
        <f t="shared" si="49"/>
        <v>0</v>
      </c>
      <c r="AK111" s="204">
        <v>21796419</v>
      </c>
      <c r="AL111" s="205">
        <v>0</v>
      </c>
      <c r="AM111" s="206">
        <v>21796419</v>
      </c>
      <c r="AN111" s="210">
        <f t="shared" si="50"/>
        <v>21796419</v>
      </c>
      <c r="AO111" s="211">
        <f t="shared" si="50"/>
        <v>0</v>
      </c>
      <c r="AP111" s="212">
        <f t="shared" si="50"/>
        <v>21796419</v>
      </c>
      <c r="AQ111" s="204">
        <v>755751</v>
      </c>
      <c r="AR111" s="205">
        <v>0</v>
      </c>
      <c r="AS111" s="206">
        <v>755751</v>
      </c>
      <c r="AT111" s="207">
        <f t="shared" si="55"/>
        <v>22552170</v>
      </c>
      <c r="AU111" s="208">
        <f t="shared" si="55"/>
        <v>0</v>
      </c>
      <c r="AV111" s="209">
        <f t="shared" si="55"/>
        <v>22552170</v>
      </c>
      <c r="AW111" s="204">
        <f t="shared" si="46"/>
        <v>0</v>
      </c>
      <c r="AX111" s="213">
        <f t="shared" si="46"/>
        <v>0</v>
      </c>
      <c r="AY111" s="214">
        <f t="shared" si="46"/>
        <v>0</v>
      </c>
      <c r="AZ111" s="204">
        <v>755751</v>
      </c>
      <c r="BA111" s="205">
        <v>0</v>
      </c>
      <c r="BB111" s="206">
        <v>755751</v>
      </c>
      <c r="BC111" s="215">
        <f t="shared" si="51"/>
        <v>22552170</v>
      </c>
      <c r="BD111" s="216">
        <f t="shared" si="51"/>
        <v>0</v>
      </c>
      <c r="BE111" s="217">
        <f t="shared" si="51"/>
        <v>22552170</v>
      </c>
      <c r="BF111" s="204">
        <v>0</v>
      </c>
      <c r="BG111" s="205">
        <v>0</v>
      </c>
      <c r="BH111" s="206">
        <v>0</v>
      </c>
      <c r="BI111" s="207">
        <f t="shared" si="52"/>
        <v>22552170</v>
      </c>
      <c r="BJ111" s="208">
        <f t="shared" si="52"/>
        <v>0</v>
      </c>
      <c r="BK111" s="209">
        <f t="shared" si="52"/>
        <v>22552170</v>
      </c>
      <c r="BL111" s="204">
        <f t="shared" si="56"/>
        <v>0</v>
      </c>
      <c r="BM111" s="213">
        <f t="shared" si="56"/>
        <v>0</v>
      </c>
      <c r="BN111" s="214">
        <f t="shared" si="56"/>
        <v>0</v>
      </c>
      <c r="BO111" s="204">
        <v>0</v>
      </c>
      <c r="BP111" s="205">
        <v>0</v>
      </c>
      <c r="BQ111" s="206">
        <v>0</v>
      </c>
      <c r="BR111" s="218">
        <f t="shared" si="53"/>
        <v>22552170</v>
      </c>
      <c r="BS111" s="208">
        <f t="shared" si="53"/>
        <v>0</v>
      </c>
      <c r="BT111" s="209">
        <f t="shared" si="53"/>
        <v>22552170</v>
      </c>
      <c r="BU111" s="219">
        <v>0</v>
      </c>
      <c r="BV111" s="205">
        <v>0</v>
      </c>
      <c r="BW111" s="206">
        <v>0</v>
      </c>
      <c r="BX111" s="204">
        <f t="shared" si="57"/>
        <v>22552170</v>
      </c>
      <c r="BY111" s="213">
        <f t="shared" si="57"/>
        <v>0</v>
      </c>
      <c r="BZ111" s="214">
        <f t="shared" si="57"/>
        <v>22552170</v>
      </c>
      <c r="CA111" s="220" t="s">
        <v>1204</v>
      </c>
      <c r="CB111" s="220" t="s">
        <v>549</v>
      </c>
      <c r="CC111" s="154" t="s">
        <v>1280</v>
      </c>
      <c r="CD111" s="154" t="str">
        <f t="shared" si="47"/>
        <v>OK！</v>
      </c>
      <c r="CE111" s="164" t="str">
        <f t="shared" si="54"/>
        <v>J1</v>
      </c>
      <c r="CF111" s="164" t="str">
        <f t="shared" si="54"/>
        <v>KW</v>
      </c>
      <c r="CG111" s="164" t="str">
        <f t="shared" si="48"/>
        <v>ﾊﾟﾌｱﾆｭｰｷﾞﾆｱ政府</v>
      </c>
    </row>
    <row r="112" spans="1:85" ht="20.100000000000001" customHeight="1" x14ac:dyDescent="0.15">
      <c r="A112" s="154" t="str">
        <f t="shared" si="42"/>
        <v>J1</v>
      </c>
      <c r="B112" s="154" t="str">
        <f t="shared" si="42"/>
        <v>KW</v>
      </c>
      <c r="C112" s="154" t="str">
        <f t="shared" si="43"/>
        <v xml:space="preserve"> 世界銀行</v>
      </c>
      <c r="D112" s="154" t="str">
        <f t="shared" si="44"/>
        <v>201307-201606</v>
      </c>
      <c r="E112" s="166" t="s">
        <v>259</v>
      </c>
      <c r="F112" s="199" t="s">
        <v>791</v>
      </c>
      <c r="G112" s="200" t="s">
        <v>881</v>
      </c>
      <c r="H112" s="200" t="str">
        <f t="shared" si="45"/>
        <v>JA09S1005P</v>
      </c>
      <c r="I112" s="201" t="s">
        <v>915</v>
      </c>
      <c r="J112" s="202" t="s">
        <v>594</v>
      </c>
      <c r="K112" s="202" t="s">
        <v>525</v>
      </c>
      <c r="L112" s="203" t="s">
        <v>793</v>
      </c>
      <c r="M112" s="204">
        <v>0</v>
      </c>
      <c r="N112" s="205">
        <v>0</v>
      </c>
      <c r="O112" s="206">
        <v>0</v>
      </c>
      <c r="P112" s="204">
        <v>0</v>
      </c>
      <c r="Q112" s="205">
        <v>0</v>
      </c>
      <c r="R112" s="206">
        <v>0</v>
      </c>
      <c r="S112" s="204">
        <v>0</v>
      </c>
      <c r="T112" s="205">
        <v>0</v>
      </c>
      <c r="U112" s="206">
        <v>0</v>
      </c>
      <c r="V112" s="204">
        <v>0</v>
      </c>
      <c r="W112" s="205">
        <v>0</v>
      </c>
      <c r="X112" s="206">
        <v>0</v>
      </c>
      <c r="Y112" s="204">
        <v>0</v>
      </c>
      <c r="Z112" s="205">
        <v>0</v>
      </c>
      <c r="AA112" s="206">
        <v>0</v>
      </c>
      <c r="AB112" s="204">
        <v>0</v>
      </c>
      <c r="AC112" s="205">
        <v>0</v>
      </c>
      <c r="AD112" s="206">
        <v>0</v>
      </c>
      <c r="AE112" s="204">
        <v>1905659</v>
      </c>
      <c r="AF112" s="205">
        <v>0</v>
      </c>
      <c r="AG112" s="206">
        <v>1905659</v>
      </c>
      <c r="AH112" s="207">
        <f t="shared" si="49"/>
        <v>1905659</v>
      </c>
      <c r="AI112" s="208">
        <f t="shared" si="49"/>
        <v>0</v>
      </c>
      <c r="AJ112" s="209">
        <f t="shared" si="49"/>
        <v>1905659</v>
      </c>
      <c r="AK112" s="204">
        <v>20084582</v>
      </c>
      <c r="AL112" s="205">
        <v>0</v>
      </c>
      <c r="AM112" s="206">
        <v>20084582</v>
      </c>
      <c r="AN112" s="210">
        <f t="shared" si="50"/>
        <v>21990241</v>
      </c>
      <c r="AO112" s="211">
        <f t="shared" si="50"/>
        <v>0</v>
      </c>
      <c r="AP112" s="212">
        <f t="shared" si="50"/>
        <v>21990241</v>
      </c>
      <c r="AQ112" s="204">
        <v>11887620</v>
      </c>
      <c r="AR112" s="205">
        <v>0</v>
      </c>
      <c r="AS112" s="206">
        <v>11887620</v>
      </c>
      <c r="AT112" s="207">
        <f t="shared" si="55"/>
        <v>33877861</v>
      </c>
      <c r="AU112" s="208">
        <f t="shared" si="55"/>
        <v>0</v>
      </c>
      <c r="AV112" s="209">
        <f t="shared" si="55"/>
        <v>33877861</v>
      </c>
      <c r="AW112" s="204">
        <f t="shared" si="46"/>
        <v>75525486</v>
      </c>
      <c r="AX112" s="213">
        <f t="shared" si="46"/>
        <v>0</v>
      </c>
      <c r="AY112" s="214">
        <f t="shared" si="46"/>
        <v>75525486</v>
      </c>
      <c r="AZ112" s="204">
        <v>87413106</v>
      </c>
      <c r="BA112" s="205">
        <v>0</v>
      </c>
      <c r="BB112" s="206">
        <v>87413106</v>
      </c>
      <c r="BC112" s="215">
        <f t="shared" si="51"/>
        <v>109403347</v>
      </c>
      <c r="BD112" s="216">
        <f t="shared" si="51"/>
        <v>0</v>
      </c>
      <c r="BE112" s="217">
        <f t="shared" si="51"/>
        <v>109403347</v>
      </c>
      <c r="BF112" s="204">
        <v>0</v>
      </c>
      <c r="BG112" s="205">
        <v>0</v>
      </c>
      <c r="BH112" s="206">
        <v>0</v>
      </c>
      <c r="BI112" s="207">
        <f t="shared" si="52"/>
        <v>109403347</v>
      </c>
      <c r="BJ112" s="208">
        <f t="shared" si="52"/>
        <v>0</v>
      </c>
      <c r="BK112" s="209">
        <f t="shared" si="52"/>
        <v>109403347</v>
      </c>
      <c r="BL112" s="204">
        <f t="shared" si="56"/>
        <v>0</v>
      </c>
      <c r="BM112" s="213">
        <f t="shared" si="56"/>
        <v>0</v>
      </c>
      <c r="BN112" s="214">
        <f t="shared" si="56"/>
        <v>0</v>
      </c>
      <c r="BO112" s="204">
        <v>0</v>
      </c>
      <c r="BP112" s="205">
        <v>0</v>
      </c>
      <c r="BQ112" s="206">
        <v>0</v>
      </c>
      <c r="BR112" s="218">
        <f t="shared" si="53"/>
        <v>109403347</v>
      </c>
      <c r="BS112" s="208">
        <f t="shared" si="53"/>
        <v>0</v>
      </c>
      <c r="BT112" s="209">
        <f t="shared" si="53"/>
        <v>109403347</v>
      </c>
      <c r="BU112" s="219">
        <v>-79560599</v>
      </c>
      <c r="BV112" s="205">
        <v>0</v>
      </c>
      <c r="BW112" s="206">
        <v>-79560599</v>
      </c>
      <c r="BX112" s="204">
        <f t="shared" si="57"/>
        <v>29842748</v>
      </c>
      <c r="BY112" s="213">
        <f t="shared" si="57"/>
        <v>0</v>
      </c>
      <c r="BZ112" s="214">
        <f t="shared" si="57"/>
        <v>29842748</v>
      </c>
      <c r="CA112" s="220" t="s">
        <v>1205</v>
      </c>
      <c r="CB112" s="220" t="s">
        <v>558</v>
      </c>
      <c r="CC112" s="154" t="s">
        <v>1280</v>
      </c>
      <c r="CD112" s="154" t="str">
        <f t="shared" si="47"/>
        <v>OK！</v>
      </c>
      <c r="CE112" s="164" t="str">
        <f t="shared" si="54"/>
        <v>J1</v>
      </c>
      <c r="CF112" s="164" t="str">
        <f t="shared" si="54"/>
        <v>KW</v>
      </c>
      <c r="CG112" s="164" t="str">
        <f t="shared" si="48"/>
        <v>世界銀行</v>
      </c>
    </row>
    <row r="113" spans="1:85" ht="20.100000000000001" customHeight="1" x14ac:dyDescent="0.15">
      <c r="A113" s="154" t="str">
        <f t="shared" si="42"/>
        <v>J1</v>
      </c>
      <c r="B113" s="154" t="str">
        <f t="shared" si="42"/>
        <v>KW</v>
      </c>
      <c r="C113" s="154" t="str">
        <f t="shared" si="43"/>
        <v xml:space="preserve"> 中南米工営(株)</v>
      </c>
      <c r="D113" s="154" t="str">
        <f t="shared" si="44"/>
        <v>201512-201606</v>
      </c>
      <c r="E113" s="166" t="s">
        <v>260</v>
      </c>
      <c r="F113" s="199" t="s">
        <v>791</v>
      </c>
      <c r="G113" s="200" t="s">
        <v>881</v>
      </c>
      <c r="H113" s="200" t="str">
        <f t="shared" si="45"/>
        <v>JA16S1008P</v>
      </c>
      <c r="I113" s="201" t="s">
        <v>916</v>
      </c>
      <c r="J113" s="202" t="s">
        <v>917</v>
      </c>
      <c r="K113" s="202" t="s">
        <v>788</v>
      </c>
      <c r="L113" s="203" t="s">
        <v>819</v>
      </c>
      <c r="M113" s="204">
        <v>0</v>
      </c>
      <c r="N113" s="205">
        <v>0</v>
      </c>
      <c r="O113" s="206">
        <v>0</v>
      </c>
      <c r="P113" s="204">
        <v>0</v>
      </c>
      <c r="Q113" s="205">
        <v>0</v>
      </c>
      <c r="R113" s="206">
        <v>0</v>
      </c>
      <c r="S113" s="204">
        <v>0</v>
      </c>
      <c r="T113" s="205">
        <v>0</v>
      </c>
      <c r="U113" s="206">
        <v>0</v>
      </c>
      <c r="V113" s="204">
        <v>0</v>
      </c>
      <c r="W113" s="205">
        <v>0</v>
      </c>
      <c r="X113" s="206">
        <v>0</v>
      </c>
      <c r="Y113" s="204">
        <v>0</v>
      </c>
      <c r="Z113" s="205">
        <v>0</v>
      </c>
      <c r="AA113" s="206">
        <v>0</v>
      </c>
      <c r="AB113" s="204">
        <v>0</v>
      </c>
      <c r="AC113" s="205">
        <v>0</v>
      </c>
      <c r="AD113" s="206">
        <v>0</v>
      </c>
      <c r="AE113" s="204">
        <v>0</v>
      </c>
      <c r="AF113" s="205">
        <v>0</v>
      </c>
      <c r="AG113" s="206">
        <v>0</v>
      </c>
      <c r="AH113" s="207">
        <f t="shared" si="49"/>
        <v>0</v>
      </c>
      <c r="AI113" s="208">
        <f t="shared" si="49"/>
        <v>0</v>
      </c>
      <c r="AJ113" s="209">
        <f t="shared" si="49"/>
        <v>0</v>
      </c>
      <c r="AK113" s="204">
        <v>0</v>
      </c>
      <c r="AL113" s="205">
        <v>0</v>
      </c>
      <c r="AM113" s="206">
        <v>0</v>
      </c>
      <c r="AN113" s="210">
        <f t="shared" si="50"/>
        <v>0</v>
      </c>
      <c r="AO113" s="211">
        <f t="shared" si="50"/>
        <v>0</v>
      </c>
      <c r="AP113" s="212">
        <f t="shared" si="50"/>
        <v>0</v>
      </c>
      <c r="AQ113" s="204">
        <v>0</v>
      </c>
      <c r="AR113" s="205">
        <v>0</v>
      </c>
      <c r="AS113" s="206">
        <v>0</v>
      </c>
      <c r="AT113" s="207">
        <f t="shared" si="55"/>
        <v>0</v>
      </c>
      <c r="AU113" s="208">
        <f t="shared" si="55"/>
        <v>0</v>
      </c>
      <c r="AV113" s="209">
        <f t="shared" si="55"/>
        <v>0</v>
      </c>
      <c r="AW113" s="204">
        <f t="shared" si="46"/>
        <v>0</v>
      </c>
      <c r="AX113" s="213">
        <f t="shared" si="46"/>
        <v>37242.92</v>
      </c>
      <c r="AY113" s="214">
        <f t="shared" si="46"/>
        <v>4138806</v>
      </c>
      <c r="AZ113" s="204">
        <v>0</v>
      </c>
      <c r="BA113" s="205">
        <v>37242.92</v>
      </c>
      <c r="BB113" s="206">
        <v>4138806</v>
      </c>
      <c r="BC113" s="215">
        <f t="shared" si="51"/>
        <v>0</v>
      </c>
      <c r="BD113" s="216">
        <f t="shared" si="51"/>
        <v>37242.92</v>
      </c>
      <c r="BE113" s="217">
        <f t="shared" si="51"/>
        <v>4138806</v>
      </c>
      <c r="BF113" s="204">
        <v>0</v>
      </c>
      <c r="BG113" s="205">
        <v>0</v>
      </c>
      <c r="BH113" s="206">
        <v>0</v>
      </c>
      <c r="BI113" s="207">
        <f t="shared" si="52"/>
        <v>0</v>
      </c>
      <c r="BJ113" s="208">
        <f t="shared" si="52"/>
        <v>37242.92</v>
      </c>
      <c r="BK113" s="209">
        <f t="shared" si="52"/>
        <v>4138806</v>
      </c>
      <c r="BL113" s="204">
        <f t="shared" si="56"/>
        <v>0</v>
      </c>
      <c r="BM113" s="213">
        <f t="shared" si="56"/>
        <v>0</v>
      </c>
      <c r="BN113" s="214">
        <f t="shared" si="56"/>
        <v>0</v>
      </c>
      <c r="BO113" s="204">
        <v>0</v>
      </c>
      <c r="BP113" s="205">
        <v>0</v>
      </c>
      <c r="BQ113" s="206">
        <v>0</v>
      </c>
      <c r="BR113" s="218">
        <f t="shared" si="53"/>
        <v>0</v>
      </c>
      <c r="BS113" s="208">
        <f t="shared" si="53"/>
        <v>37242.92</v>
      </c>
      <c r="BT113" s="209">
        <f t="shared" si="53"/>
        <v>4138806</v>
      </c>
      <c r="BU113" s="219">
        <v>0</v>
      </c>
      <c r="BV113" s="205">
        <v>0</v>
      </c>
      <c r="BW113" s="206">
        <v>0</v>
      </c>
      <c r="BX113" s="204">
        <f t="shared" si="57"/>
        <v>0</v>
      </c>
      <c r="BY113" s="213">
        <f t="shared" si="57"/>
        <v>37242.92</v>
      </c>
      <c r="BZ113" s="214">
        <f t="shared" si="57"/>
        <v>4138806</v>
      </c>
      <c r="CA113" s="220" t="s">
        <v>1157</v>
      </c>
      <c r="CB113" s="220" t="s">
        <v>743</v>
      </c>
      <c r="CC113" s="154" t="s">
        <v>1280</v>
      </c>
      <c r="CD113" s="154" t="str">
        <f t="shared" si="47"/>
        <v>OK！</v>
      </c>
      <c r="CE113" s="164" t="str">
        <f t="shared" si="54"/>
        <v>J1</v>
      </c>
      <c r="CF113" s="164" t="str">
        <f t="shared" si="54"/>
        <v>KW</v>
      </c>
      <c r="CG113" s="164" t="str">
        <f t="shared" si="48"/>
        <v>民間</v>
      </c>
    </row>
    <row r="114" spans="1:85" ht="20.100000000000001" customHeight="1" x14ac:dyDescent="0.15">
      <c r="A114" s="154" t="str">
        <f t="shared" si="42"/>
        <v>J2</v>
      </c>
      <c r="B114" s="154" t="str">
        <f t="shared" si="42"/>
        <v>KD</v>
      </c>
      <c r="C114" s="154" t="str">
        <f t="shared" si="43"/>
        <v xml:space="preserve"> (独)国際協力機構　円借款</v>
      </c>
      <c r="D114" s="154" t="str">
        <f t="shared" si="44"/>
        <v>201301-201604</v>
      </c>
      <c r="E114" s="166" t="s">
        <v>261</v>
      </c>
      <c r="F114" s="199" t="s">
        <v>918</v>
      </c>
      <c r="G114" s="200" t="s">
        <v>919</v>
      </c>
      <c r="H114" s="200" t="str">
        <f t="shared" si="45"/>
        <v>JA07C1004P</v>
      </c>
      <c r="I114" s="201" t="s">
        <v>920</v>
      </c>
      <c r="J114" s="202" t="s">
        <v>617</v>
      </c>
      <c r="K114" s="202" t="s">
        <v>496</v>
      </c>
      <c r="L114" s="203" t="s">
        <v>798</v>
      </c>
      <c r="M114" s="204">
        <v>0</v>
      </c>
      <c r="N114" s="205">
        <v>0</v>
      </c>
      <c r="O114" s="206">
        <v>0</v>
      </c>
      <c r="P114" s="204">
        <v>0</v>
      </c>
      <c r="Q114" s="205">
        <v>0</v>
      </c>
      <c r="R114" s="206">
        <v>0</v>
      </c>
      <c r="S114" s="204">
        <v>0</v>
      </c>
      <c r="T114" s="205">
        <v>0</v>
      </c>
      <c r="U114" s="206">
        <v>0</v>
      </c>
      <c r="V114" s="204">
        <v>0</v>
      </c>
      <c r="W114" s="205">
        <v>0</v>
      </c>
      <c r="X114" s="206">
        <v>0</v>
      </c>
      <c r="Y114" s="204">
        <v>0</v>
      </c>
      <c r="Z114" s="205">
        <v>4967999639</v>
      </c>
      <c r="AA114" s="206">
        <v>21759838</v>
      </c>
      <c r="AB114" s="204">
        <v>0</v>
      </c>
      <c r="AC114" s="205">
        <v>1054396090</v>
      </c>
      <c r="AD114" s="206">
        <v>5061101</v>
      </c>
      <c r="AE114" s="204">
        <v>0</v>
      </c>
      <c r="AF114" s="205">
        <v>0</v>
      </c>
      <c r="AG114" s="206">
        <v>0</v>
      </c>
      <c r="AH114" s="207">
        <f t="shared" si="49"/>
        <v>0</v>
      </c>
      <c r="AI114" s="208">
        <f t="shared" si="49"/>
        <v>6022395729</v>
      </c>
      <c r="AJ114" s="209">
        <f t="shared" si="49"/>
        <v>26820939</v>
      </c>
      <c r="AK114" s="204">
        <v>0</v>
      </c>
      <c r="AL114" s="205">
        <v>0</v>
      </c>
      <c r="AM114" s="206">
        <v>0</v>
      </c>
      <c r="AN114" s="210">
        <f t="shared" si="50"/>
        <v>0</v>
      </c>
      <c r="AO114" s="211">
        <f t="shared" si="50"/>
        <v>6022395729</v>
      </c>
      <c r="AP114" s="212">
        <f t="shared" si="50"/>
        <v>26820939</v>
      </c>
      <c r="AQ114" s="204">
        <v>0</v>
      </c>
      <c r="AR114" s="205">
        <v>0</v>
      </c>
      <c r="AS114" s="206">
        <v>0</v>
      </c>
      <c r="AT114" s="207">
        <f t="shared" si="55"/>
        <v>0</v>
      </c>
      <c r="AU114" s="208">
        <f t="shared" si="55"/>
        <v>6022395729</v>
      </c>
      <c r="AV114" s="209">
        <f t="shared" si="55"/>
        <v>26820939</v>
      </c>
      <c r="AW114" s="204">
        <f t="shared" si="46"/>
        <v>0</v>
      </c>
      <c r="AX114" s="213">
        <f t="shared" si="46"/>
        <v>637786151</v>
      </c>
      <c r="AY114" s="214">
        <f t="shared" si="46"/>
        <v>3214442</v>
      </c>
      <c r="AZ114" s="204">
        <v>0</v>
      </c>
      <c r="BA114" s="205">
        <v>637786151</v>
      </c>
      <c r="BB114" s="206">
        <v>3214442</v>
      </c>
      <c r="BC114" s="215">
        <f t="shared" si="51"/>
        <v>0</v>
      </c>
      <c r="BD114" s="216">
        <f t="shared" si="51"/>
        <v>6660181880</v>
      </c>
      <c r="BE114" s="217">
        <f t="shared" si="51"/>
        <v>30035381</v>
      </c>
      <c r="BF114" s="204">
        <v>0</v>
      </c>
      <c r="BG114" s="205">
        <v>0</v>
      </c>
      <c r="BH114" s="206">
        <v>0</v>
      </c>
      <c r="BI114" s="207">
        <f t="shared" si="52"/>
        <v>0</v>
      </c>
      <c r="BJ114" s="208">
        <f t="shared" si="52"/>
        <v>6660181880</v>
      </c>
      <c r="BK114" s="209">
        <f t="shared" si="52"/>
        <v>30035381</v>
      </c>
      <c r="BL114" s="204">
        <f t="shared" si="56"/>
        <v>0</v>
      </c>
      <c r="BM114" s="213">
        <f t="shared" si="56"/>
        <v>0</v>
      </c>
      <c r="BN114" s="214">
        <f t="shared" si="56"/>
        <v>0</v>
      </c>
      <c r="BO114" s="204">
        <v>0</v>
      </c>
      <c r="BP114" s="205">
        <v>0</v>
      </c>
      <c r="BQ114" s="206">
        <v>0</v>
      </c>
      <c r="BR114" s="218">
        <f t="shared" si="53"/>
        <v>0</v>
      </c>
      <c r="BS114" s="208">
        <f t="shared" si="53"/>
        <v>6660181880</v>
      </c>
      <c r="BT114" s="209">
        <f t="shared" si="53"/>
        <v>30035381</v>
      </c>
      <c r="BU114" s="219">
        <v>0</v>
      </c>
      <c r="BV114" s="205">
        <v>0</v>
      </c>
      <c r="BW114" s="206">
        <v>0</v>
      </c>
      <c r="BX114" s="204">
        <f t="shared" si="57"/>
        <v>0</v>
      </c>
      <c r="BY114" s="213">
        <f t="shared" si="57"/>
        <v>6660181880</v>
      </c>
      <c r="BZ114" s="214">
        <f t="shared" si="57"/>
        <v>30035381</v>
      </c>
      <c r="CA114" s="220" t="s">
        <v>1206</v>
      </c>
      <c r="CB114" s="220" t="s">
        <v>577</v>
      </c>
      <c r="CC114" s="154" t="s">
        <v>1280</v>
      </c>
      <c r="CD114" s="154" t="str">
        <f t="shared" si="47"/>
        <v>OK！</v>
      </c>
      <c r="CE114" s="164" t="str">
        <f t="shared" si="54"/>
        <v>J2</v>
      </c>
      <c r="CF114" s="164" t="str">
        <f t="shared" si="54"/>
        <v>KD</v>
      </c>
      <c r="CG114" s="164" t="str">
        <f t="shared" si="48"/>
        <v>JICA円借款</v>
      </c>
    </row>
    <row r="115" spans="1:85" ht="20.100000000000001" customHeight="1" x14ac:dyDescent="0.15">
      <c r="A115" s="154" t="str">
        <f t="shared" si="42"/>
        <v>J2</v>
      </c>
      <c r="B115" s="154" t="str">
        <f t="shared" si="42"/>
        <v>KD</v>
      </c>
      <c r="C115" s="154" t="str">
        <f t="shared" si="43"/>
        <v xml:space="preserve"> (独)国際協力機構　調査</v>
      </c>
      <c r="D115" s="154" t="str">
        <f t="shared" si="44"/>
        <v>201404-201602</v>
      </c>
      <c r="E115" s="166" t="s">
        <v>262</v>
      </c>
      <c r="F115" s="199" t="s">
        <v>918</v>
      </c>
      <c r="G115" s="200" t="s">
        <v>919</v>
      </c>
      <c r="H115" s="200" t="str">
        <f t="shared" si="45"/>
        <v>JA13D1011P</v>
      </c>
      <c r="I115" s="201" t="s">
        <v>921</v>
      </c>
      <c r="J115" s="202" t="s">
        <v>800</v>
      </c>
      <c r="K115" s="202" t="s">
        <v>501</v>
      </c>
      <c r="L115" s="203" t="s">
        <v>793</v>
      </c>
      <c r="M115" s="204">
        <v>0</v>
      </c>
      <c r="N115" s="205">
        <v>0</v>
      </c>
      <c r="O115" s="206">
        <v>0</v>
      </c>
      <c r="P115" s="204">
        <v>0</v>
      </c>
      <c r="Q115" s="205">
        <v>0</v>
      </c>
      <c r="R115" s="206">
        <v>0</v>
      </c>
      <c r="S115" s="204">
        <v>0</v>
      </c>
      <c r="T115" s="205">
        <v>0</v>
      </c>
      <c r="U115" s="206">
        <v>0</v>
      </c>
      <c r="V115" s="204">
        <v>0</v>
      </c>
      <c r="W115" s="205">
        <v>0</v>
      </c>
      <c r="X115" s="206">
        <v>0</v>
      </c>
      <c r="Y115" s="204">
        <v>0</v>
      </c>
      <c r="Z115" s="205">
        <v>0</v>
      </c>
      <c r="AA115" s="206">
        <v>0</v>
      </c>
      <c r="AB115" s="204">
        <v>0</v>
      </c>
      <c r="AC115" s="205">
        <v>0</v>
      </c>
      <c r="AD115" s="206">
        <v>0</v>
      </c>
      <c r="AE115" s="204">
        <v>0</v>
      </c>
      <c r="AF115" s="205">
        <v>0</v>
      </c>
      <c r="AG115" s="206">
        <v>0</v>
      </c>
      <c r="AH115" s="207">
        <f t="shared" si="49"/>
        <v>0</v>
      </c>
      <c r="AI115" s="208">
        <f t="shared" si="49"/>
        <v>0</v>
      </c>
      <c r="AJ115" s="209">
        <f t="shared" si="49"/>
        <v>0</v>
      </c>
      <c r="AK115" s="204">
        <v>10691352</v>
      </c>
      <c r="AL115" s="205">
        <v>0</v>
      </c>
      <c r="AM115" s="206">
        <v>10691352</v>
      </c>
      <c r="AN115" s="210">
        <f t="shared" si="50"/>
        <v>10691352</v>
      </c>
      <c r="AO115" s="211">
        <f t="shared" si="50"/>
        <v>0</v>
      </c>
      <c r="AP115" s="212">
        <f t="shared" si="50"/>
        <v>10691352</v>
      </c>
      <c r="AQ115" s="204">
        <v>0</v>
      </c>
      <c r="AR115" s="205">
        <v>0</v>
      </c>
      <c r="AS115" s="206">
        <v>0</v>
      </c>
      <c r="AT115" s="207">
        <f t="shared" si="55"/>
        <v>10691352</v>
      </c>
      <c r="AU115" s="208">
        <f t="shared" si="55"/>
        <v>0</v>
      </c>
      <c r="AV115" s="209">
        <f t="shared" si="55"/>
        <v>10691352</v>
      </c>
      <c r="AW115" s="204">
        <f t="shared" si="46"/>
        <v>2586708</v>
      </c>
      <c r="AX115" s="213">
        <f t="shared" si="46"/>
        <v>0</v>
      </c>
      <c r="AY115" s="214">
        <f t="shared" si="46"/>
        <v>2586708</v>
      </c>
      <c r="AZ115" s="204">
        <v>2586708</v>
      </c>
      <c r="BA115" s="205">
        <v>0</v>
      </c>
      <c r="BB115" s="206">
        <v>2586708</v>
      </c>
      <c r="BC115" s="215">
        <f t="shared" si="51"/>
        <v>13278060</v>
      </c>
      <c r="BD115" s="216">
        <f t="shared" si="51"/>
        <v>0</v>
      </c>
      <c r="BE115" s="217">
        <f t="shared" si="51"/>
        <v>13278060</v>
      </c>
      <c r="BF115" s="204">
        <v>0</v>
      </c>
      <c r="BG115" s="205">
        <v>0</v>
      </c>
      <c r="BH115" s="206">
        <v>0</v>
      </c>
      <c r="BI115" s="207">
        <f t="shared" si="52"/>
        <v>13278060</v>
      </c>
      <c r="BJ115" s="208">
        <f t="shared" si="52"/>
        <v>0</v>
      </c>
      <c r="BK115" s="209">
        <f t="shared" si="52"/>
        <v>13278060</v>
      </c>
      <c r="BL115" s="204">
        <f t="shared" si="56"/>
        <v>0</v>
      </c>
      <c r="BM115" s="213">
        <f t="shared" si="56"/>
        <v>0</v>
      </c>
      <c r="BN115" s="214">
        <f t="shared" si="56"/>
        <v>0</v>
      </c>
      <c r="BO115" s="204">
        <v>0</v>
      </c>
      <c r="BP115" s="205">
        <v>0</v>
      </c>
      <c r="BQ115" s="206">
        <v>0</v>
      </c>
      <c r="BR115" s="218">
        <f t="shared" si="53"/>
        <v>13278060</v>
      </c>
      <c r="BS115" s="208">
        <f t="shared" si="53"/>
        <v>0</v>
      </c>
      <c r="BT115" s="209">
        <f t="shared" si="53"/>
        <v>13278060</v>
      </c>
      <c r="BU115" s="219">
        <v>-12065500</v>
      </c>
      <c r="BV115" s="205">
        <v>0</v>
      </c>
      <c r="BW115" s="206">
        <v>-12065500</v>
      </c>
      <c r="BX115" s="204">
        <f t="shared" si="57"/>
        <v>1212560</v>
      </c>
      <c r="BY115" s="213">
        <f t="shared" si="57"/>
        <v>0</v>
      </c>
      <c r="BZ115" s="214">
        <f t="shared" si="57"/>
        <v>1212560</v>
      </c>
      <c r="CA115" s="220" t="s">
        <v>1207</v>
      </c>
      <c r="CB115" s="220" t="s">
        <v>568</v>
      </c>
      <c r="CC115" s="154" t="s">
        <v>1280</v>
      </c>
      <c r="CD115" s="154" t="str">
        <f t="shared" si="47"/>
        <v>OK！</v>
      </c>
      <c r="CE115" s="164" t="str">
        <f t="shared" si="54"/>
        <v>J2</v>
      </c>
      <c r="CF115" s="164" t="str">
        <f t="shared" si="54"/>
        <v>KD</v>
      </c>
      <c r="CG115" s="164" t="str">
        <f t="shared" si="48"/>
        <v>JICA調査</v>
      </c>
    </row>
    <row r="116" spans="1:85" ht="20.100000000000001" customHeight="1" x14ac:dyDescent="0.15">
      <c r="A116" s="154" t="str">
        <f t="shared" si="42"/>
        <v>J2</v>
      </c>
      <c r="B116" s="154" t="str">
        <f t="shared" si="42"/>
        <v>KD</v>
      </c>
      <c r="C116" s="154" t="str">
        <f t="shared" si="43"/>
        <v xml:space="preserve"> (独)国際協力機構　調査</v>
      </c>
      <c r="D116" s="154" t="str">
        <f t="shared" si="44"/>
        <v>201404-201510</v>
      </c>
      <c r="E116" s="166" t="s">
        <v>263</v>
      </c>
      <c r="F116" s="199" t="s">
        <v>918</v>
      </c>
      <c r="G116" s="200" t="s">
        <v>919</v>
      </c>
      <c r="H116" s="200" t="str">
        <f t="shared" si="45"/>
        <v>JA13D1013P</v>
      </c>
      <c r="I116" s="201" t="s">
        <v>922</v>
      </c>
      <c r="J116" s="202" t="s">
        <v>800</v>
      </c>
      <c r="K116" s="202" t="s">
        <v>501</v>
      </c>
      <c r="L116" s="203" t="s">
        <v>793</v>
      </c>
      <c r="M116" s="204">
        <v>0</v>
      </c>
      <c r="N116" s="205">
        <v>0</v>
      </c>
      <c r="O116" s="206">
        <v>0</v>
      </c>
      <c r="P116" s="204">
        <v>0</v>
      </c>
      <c r="Q116" s="205">
        <v>0</v>
      </c>
      <c r="R116" s="206">
        <v>0</v>
      </c>
      <c r="S116" s="204">
        <v>0</v>
      </c>
      <c r="T116" s="205">
        <v>0</v>
      </c>
      <c r="U116" s="206">
        <v>0</v>
      </c>
      <c r="V116" s="204">
        <v>0</v>
      </c>
      <c r="W116" s="205">
        <v>0</v>
      </c>
      <c r="X116" s="206">
        <v>0</v>
      </c>
      <c r="Y116" s="204">
        <v>0</v>
      </c>
      <c r="Z116" s="205">
        <v>0</v>
      </c>
      <c r="AA116" s="206">
        <v>0</v>
      </c>
      <c r="AB116" s="204">
        <v>0</v>
      </c>
      <c r="AC116" s="205">
        <v>0</v>
      </c>
      <c r="AD116" s="206">
        <v>0</v>
      </c>
      <c r="AE116" s="204">
        <v>0</v>
      </c>
      <c r="AF116" s="205">
        <v>0</v>
      </c>
      <c r="AG116" s="206">
        <v>0</v>
      </c>
      <c r="AH116" s="207">
        <f t="shared" si="49"/>
        <v>0</v>
      </c>
      <c r="AI116" s="208">
        <f t="shared" si="49"/>
        <v>0</v>
      </c>
      <c r="AJ116" s="209">
        <f t="shared" si="49"/>
        <v>0</v>
      </c>
      <c r="AK116" s="204">
        <v>1238747</v>
      </c>
      <c r="AL116" s="205">
        <v>0</v>
      </c>
      <c r="AM116" s="206">
        <v>1238747</v>
      </c>
      <c r="AN116" s="210">
        <f t="shared" si="50"/>
        <v>1238747</v>
      </c>
      <c r="AO116" s="211">
        <f t="shared" si="50"/>
        <v>0</v>
      </c>
      <c r="AP116" s="212">
        <f t="shared" si="50"/>
        <v>1238747</v>
      </c>
      <c r="AQ116" s="204">
        <v>5294829</v>
      </c>
      <c r="AR116" s="205">
        <v>0</v>
      </c>
      <c r="AS116" s="206">
        <v>5294829</v>
      </c>
      <c r="AT116" s="207">
        <f t="shared" si="55"/>
        <v>6533576</v>
      </c>
      <c r="AU116" s="208">
        <f t="shared" si="55"/>
        <v>0</v>
      </c>
      <c r="AV116" s="209">
        <f t="shared" si="55"/>
        <v>6533576</v>
      </c>
      <c r="AW116" s="204">
        <f t="shared" si="46"/>
        <v>0</v>
      </c>
      <c r="AX116" s="213">
        <f t="shared" si="46"/>
        <v>0</v>
      </c>
      <c r="AY116" s="214">
        <f t="shared" si="46"/>
        <v>0</v>
      </c>
      <c r="AZ116" s="204">
        <v>5294829</v>
      </c>
      <c r="BA116" s="205">
        <v>0</v>
      </c>
      <c r="BB116" s="206">
        <v>5294829</v>
      </c>
      <c r="BC116" s="215">
        <f t="shared" si="51"/>
        <v>6533576</v>
      </c>
      <c r="BD116" s="216">
        <f t="shared" si="51"/>
        <v>0</v>
      </c>
      <c r="BE116" s="217">
        <f t="shared" si="51"/>
        <v>6533576</v>
      </c>
      <c r="BF116" s="204">
        <v>0</v>
      </c>
      <c r="BG116" s="205">
        <v>0</v>
      </c>
      <c r="BH116" s="206">
        <v>0</v>
      </c>
      <c r="BI116" s="207">
        <f t="shared" si="52"/>
        <v>6533576</v>
      </c>
      <c r="BJ116" s="208">
        <f t="shared" si="52"/>
        <v>0</v>
      </c>
      <c r="BK116" s="209">
        <f t="shared" si="52"/>
        <v>6533576</v>
      </c>
      <c r="BL116" s="204">
        <f t="shared" si="56"/>
        <v>0</v>
      </c>
      <c r="BM116" s="213">
        <f t="shared" si="56"/>
        <v>0</v>
      </c>
      <c r="BN116" s="214">
        <f t="shared" si="56"/>
        <v>0</v>
      </c>
      <c r="BO116" s="204">
        <v>0</v>
      </c>
      <c r="BP116" s="205">
        <v>0</v>
      </c>
      <c r="BQ116" s="206">
        <v>0</v>
      </c>
      <c r="BR116" s="218">
        <f t="shared" si="53"/>
        <v>6533576</v>
      </c>
      <c r="BS116" s="208">
        <f t="shared" si="53"/>
        <v>0</v>
      </c>
      <c r="BT116" s="209">
        <f t="shared" si="53"/>
        <v>6533576</v>
      </c>
      <c r="BU116" s="219">
        <v>0</v>
      </c>
      <c r="BV116" s="205">
        <v>0</v>
      </c>
      <c r="BW116" s="206">
        <v>0</v>
      </c>
      <c r="BX116" s="204">
        <f t="shared" si="57"/>
        <v>6533576</v>
      </c>
      <c r="BY116" s="213">
        <f t="shared" si="57"/>
        <v>0</v>
      </c>
      <c r="BZ116" s="214">
        <f t="shared" si="57"/>
        <v>6533576</v>
      </c>
      <c r="CA116" s="220" t="s">
        <v>1208</v>
      </c>
      <c r="CB116" s="220" t="s">
        <v>508</v>
      </c>
      <c r="CC116" s="154" t="s">
        <v>1280</v>
      </c>
      <c r="CD116" s="154" t="str">
        <f t="shared" si="47"/>
        <v>OK！</v>
      </c>
      <c r="CE116" s="164" t="str">
        <f t="shared" si="54"/>
        <v>J2</v>
      </c>
      <c r="CF116" s="164" t="str">
        <f t="shared" si="54"/>
        <v>KD</v>
      </c>
      <c r="CG116" s="164" t="str">
        <f t="shared" si="48"/>
        <v>JICA調査</v>
      </c>
    </row>
    <row r="117" spans="1:85" ht="20.100000000000001" customHeight="1" x14ac:dyDescent="0.15">
      <c r="A117" s="154" t="str">
        <f t="shared" si="42"/>
        <v>J2</v>
      </c>
      <c r="B117" s="154" t="str">
        <f t="shared" si="42"/>
        <v>KD</v>
      </c>
      <c r="C117" s="154" t="str">
        <f t="shared" si="43"/>
        <v xml:space="preserve"> (独)国際協力機構　調査</v>
      </c>
      <c r="D117" s="154" t="str">
        <f t="shared" si="44"/>
        <v>201408-201603</v>
      </c>
      <c r="E117" s="166" t="s">
        <v>264</v>
      </c>
      <c r="F117" s="199" t="s">
        <v>918</v>
      </c>
      <c r="G117" s="200" t="s">
        <v>919</v>
      </c>
      <c r="H117" s="200" t="str">
        <f t="shared" si="45"/>
        <v>JA15D1001P</v>
      </c>
      <c r="I117" s="201" t="s">
        <v>923</v>
      </c>
      <c r="J117" s="202" t="s">
        <v>800</v>
      </c>
      <c r="K117" s="202" t="s">
        <v>501</v>
      </c>
      <c r="L117" s="203" t="s">
        <v>793</v>
      </c>
      <c r="M117" s="204">
        <v>0</v>
      </c>
      <c r="N117" s="205">
        <v>0</v>
      </c>
      <c r="O117" s="206">
        <v>0</v>
      </c>
      <c r="P117" s="204">
        <v>0</v>
      </c>
      <c r="Q117" s="205">
        <v>0</v>
      </c>
      <c r="R117" s="206">
        <v>0</v>
      </c>
      <c r="S117" s="204">
        <v>0</v>
      </c>
      <c r="T117" s="205">
        <v>0</v>
      </c>
      <c r="U117" s="206">
        <v>0</v>
      </c>
      <c r="V117" s="204">
        <v>0</v>
      </c>
      <c r="W117" s="205">
        <v>0</v>
      </c>
      <c r="X117" s="206">
        <v>0</v>
      </c>
      <c r="Y117" s="204">
        <v>0</v>
      </c>
      <c r="Z117" s="205">
        <v>0</v>
      </c>
      <c r="AA117" s="206">
        <v>0</v>
      </c>
      <c r="AB117" s="204">
        <v>0</v>
      </c>
      <c r="AC117" s="205">
        <v>0</v>
      </c>
      <c r="AD117" s="206">
        <v>0</v>
      </c>
      <c r="AE117" s="204">
        <v>0</v>
      </c>
      <c r="AF117" s="205">
        <v>0</v>
      </c>
      <c r="AG117" s="206">
        <v>0</v>
      </c>
      <c r="AH117" s="207">
        <f t="shared" si="49"/>
        <v>0</v>
      </c>
      <c r="AI117" s="208">
        <f t="shared" si="49"/>
        <v>0</v>
      </c>
      <c r="AJ117" s="209">
        <f t="shared" si="49"/>
        <v>0</v>
      </c>
      <c r="AK117" s="204">
        <v>3342924</v>
      </c>
      <c r="AL117" s="205">
        <v>0</v>
      </c>
      <c r="AM117" s="206">
        <v>3342924</v>
      </c>
      <c r="AN117" s="210">
        <f t="shared" si="50"/>
        <v>3342924</v>
      </c>
      <c r="AO117" s="211">
        <f t="shared" si="50"/>
        <v>0</v>
      </c>
      <c r="AP117" s="212">
        <f t="shared" si="50"/>
        <v>3342924</v>
      </c>
      <c r="AQ117" s="204">
        <v>0</v>
      </c>
      <c r="AR117" s="205">
        <v>0</v>
      </c>
      <c r="AS117" s="206">
        <v>0</v>
      </c>
      <c r="AT117" s="207">
        <f t="shared" si="55"/>
        <v>3342924</v>
      </c>
      <c r="AU117" s="208">
        <f t="shared" si="55"/>
        <v>0</v>
      </c>
      <c r="AV117" s="209">
        <f t="shared" si="55"/>
        <v>3342924</v>
      </c>
      <c r="AW117" s="204">
        <f t="shared" si="46"/>
        <v>37035360</v>
      </c>
      <c r="AX117" s="213">
        <f t="shared" si="46"/>
        <v>0</v>
      </c>
      <c r="AY117" s="214">
        <f t="shared" si="46"/>
        <v>37035360</v>
      </c>
      <c r="AZ117" s="204">
        <v>37035360</v>
      </c>
      <c r="BA117" s="205">
        <v>0</v>
      </c>
      <c r="BB117" s="206">
        <v>37035360</v>
      </c>
      <c r="BC117" s="215">
        <f t="shared" si="51"/>
        <v>40378284</v>
      </c>
      <c r="BD117" s="216">
        <f t="shared" si="51"/>
        <v>0</v>
      </c>
      <c r="BE117" s="217">
        <f t="shared" si="51"/>
        <v>40378284</v>
      </c>
      <c r="BF117" s="204">
        <v>0</v>
      </c>
      <c r="BG117" s="205">
        <v>0</v>
      </c>
      <c r="BH117" s="206">
        <v>0</v>
      </c>
      <c r="BI117" s="207">
        <f t="shared" si="52"/>
        <v>40378284</v>
      </c>
      <c r="BJ117" s="208">
        <f t="shared" si="52"/>
        <v>0</v>
      </c>
      <c r="BK117" s="209">
        <f t="shared" si="52"/>
        <v>40378284</v>
      </c>
      <c r="BL117" s="204">
        <f t="shared" si="56"/>
        <v>0</v>
      </c>
      <c r="BM117" s="213">
        <f t="shared" si="56"/>
        <v>0</v>
      </c>
      <c r="BN117" s="214">
        <f t="shared" si="56"/>
        <v>0</v>
      </c>
      <c r="BO117" s="204">
        <v>0</v>
      </c>
      <c r="BP117" s="205">
        <v>0</v>
      </c>
      <c r="BQ117" s="206">
        <v>0</v>
      </c>
      <c r="BR117" s="218">
        <f t="shared" si="53"/>
        <v>40378284</v>
      </c>
      <c r="BS117" s="208">
        <f t="shared" si="53"/>
        <v>0</v>
      </c>
      <c r="BT117" s="209">
        <f t="shared" si="53"/>
        <v>40378284</v>
      </c>
      <c r="BU117" s="219">
        <v>-15451300</v>
      </c>
      <c r="BV117" s="205">
        <v>0</v>
      </c>
      <c r="BW117" s="206">
        <v>-15451300</v>
      </c>
      <c r="BX117" s="204">
        <f t="shared" si="57"/>
        <v>24926984</v>
      </c>
      <c r="BY117" s="213">
        <f t="shared" si="57"/>
        <v>0</v>
      </c>
      <c r="BZ117" s="214">
        <f t="shared" si="57"/>
        <v>24926984</v>
      </c>
      <c r="CA117" s="220" t="s">
        <v>1209</v>
      </c>
      <c r="CB117" s="220" t="s">
        <v>531</v>
      </c>
      <c r="CC117" s="154" t="s">
        <v>1280</v>
      </c>
      <c r="CD117" s="154" t="str">
        <f t="shared" si="47"/>
        <v>OK！</v>
      </c>
      <c r="CE117" s="164" t="str">
        <f t="shared" si="54"/>
        <v>J2</v>
      </c>
      <c r="CF117" s="164" t="str">
        <f t="shared" si="54"/>
        <v>KD</v>
      </c>
      <c r="CG117" s="164" t="str">
        <f t="shared" si="48"/>
        <v>JICA調査</v>
      </c>
    </row>
    <row r="118" spans="1:85" ht="20.100000000000001" customHeight="1" x14ac:dyDescent="0.15">
      <c r="A118" s="154" t="str">
        <f t="shared" si="42"/>
        <v>J2</v>
      </c>
      <c r="B118" s="154" t="str">
        <f t="shared" si="42"/>
        <v>KD</v>
      </c>
      <c r="C118" s="154" t="str">
        <f t="shared" si="43"/>
        <v xml:space="preserve"> (独)国際協力機構　調査</v>
      </c>
      <c r="D118" s="154" t="str">
        <f t="shared" si="44"/>
        <v>201409-201602</v>
      </c>
      <c r="E118" s="166" t="s">
        <v>265</v>
      </c>
      <c r="F118" s="199" t="s">
        <v>918</v>
      </c>
      <c r="G118" s="200" t="s">
        <v>919</v>
      </c>
      <c r="H118" s="200" t="str">
        <f t="shared" si="45"/>
        <v>JA15D1012P</v>
      </c>
      <c r="I118" s="201" t="s">
        <v>924</v>
      </c>
      <c r="J118" s="202" t="s">
        <v>800</v>
      </c>
      <c r="K118" s="202" t="s">
        <v>501</v>
      </c>
      <c r="L118" s="203" t="s">
        <v>793</v>
      </c>
      <c r="M118" s="204">
        <v>0</v>
      </c>
      <c r="N118" s="205">
        <v>0</v>
      </c>
      <c r="O118" s="206">
        <v>0</v>
      </c>
      <c r="P118" s="204">
        <v>0</v>
      </c>
      <c r="Q118" s="205">
        <v>0</v>
      </c>
      <c r="R118" s="206">
        <v>0</v>
      </c>
      <c r="S118" s="204">
        <v>0</v>
      </c>
      <c r="T118" s="205">
        <v>0</v>
      </c>
      <c r="U118" s="206">
        <v>0</v>
      </c>
      <c r="V118" s="204">
        <v>0</v>
      </c>
      <c r="W118" s="205">
        <v>0</v>
      </c>
      <c r="X118" s="206">
        <v>0</v>
      </c>
      <c r="Y118" s="204">
        <v>0</v>
      </c>
      <c r="Z118" s="205">
        <v>0</v>
      </c>
      <c r="AA118" s="206">
        <v>0</v>
      </c>
      <c r="AB118" s="204">
        <v>0</v>
      </c>
      <c r="AC118" s="205">
        <v>0</v>
      </c>
      <c r="AD118" s="206">
        <v>0</v>
      </c>
      <c r="AE118" s="204">
        <v>0</v>
      </c>
      <c r="AF118" s="205">
        <v>0</v>
      </c>
      <c r="AG118" s="206">
        <v>0</v>
      </c>
      <c r="AH118" s="207">
        <f t="shared" si="49"/>
        <v>0</v>
      </c>
      <c r="AI118" s="208">
        <f t="shared" si="49"/>
        <v>0</v>
      </c>
      <c r="AJ118" s="209">
        <f t="shared" si="49"/>
        <v>0</v>
      </c>
      <c r="AK118" s="204">
        <v>2894184</v>
      </c>
      <c r="AL118" s="205">
        <v>0</v>
      </c>
      <c r="AM118" s="206">
        <v>2894184</v>
      </c>
      <c r="AN118" s="210">
        <f t="shared" si="50"/>
        <v>2894184</v>
      </c>
      <c r="AO118" s="211">
        <f t="shared" si="50"/>
        <v>0</v>
      </c>
      <c r="AP118" s="212">
        <f t="shared" si="50"/>
        <v>2894184</v>
      </c>
      <c r="AQ118" s="204">
        <v>0</v>
      </c>
      <c r="AR118" s="205">
        <v>0</v>
      </c>
      <c r="AS118" s="206">
        <v>0</v>
      </c>
      <c r="AT118" s="207">
        <f t="shared" si="55"/>
        <v>2894184</v>
      </c>
      <c r="AU118" s="208">
        <f t="shared" si="55"/>
        <v>0</v>
      </c>
      <c r="AV118" s="209">
        <f t="shared" si="55"/>
        <v>2894184</v>
      </c>
      <c r="AW118" s="204">
        <f t="shared" si="46"/>
        <v>5320620</v>
      </c>
      <c r="AX118" s="213">
        <f t="shared" si="46"/>
        <v>0</v>
      </c>
      <c r="AY118" s="214">
        <f t="shared" si="46"/>
        <v>5320620</v>
      </c>
      <c r="AZ118" s="204">
        <v>5320620</v>
      </c>
      <c r="BA118" s="205">
        <v>0</v>
      </c>
      <c r="BB118" s="206">
        <v>5320620</v>
      </c>
      <c r="BC118" s="215">
        <f t="shared" si="51"/>
        <v>8214804</v>
      </c>
      <c r="BD118" s="216">
        <f t="shared" si="51"/>
        <v>0</v>
      </c>
      <c r="BE118" s="217">
        <f t="shared" si="51"/>
        <v>8214804</v>
      </c>
      <c r="BF118" s="204">
        <v>0</v>
      </c>
      <c r="BG118" s="205">
        <v>0</v>
      </c>
      <c r="BH118" s="206">
        <v>0</v>
      </c>
      <c r="BI118" s="207">
        <f t="shared" si="52"/>
        <v>8214804</v>
      </c>
      <c r="BJ118" s="208">
        <f t="shared" si="52"/>
        <v>0</v>
      </c>
      <c r="BK118" s="209">
        <f t="shared" si="52"/>
        <v>8214804</v>
      </c>
      <c r="BL118" s="204">
        <f t="shared" si="56"/>
        <v>0</v>
      </c>
      <c r="BM118" s="213">
        <f t="shared" si="56"/>
        <v>0</v>
      </c>
      <c r="BN118" s="214">
        <f t="shared" si="56"/>
        <v>0</v>
      </c>
      <c r="BO118" s="204">
        <v>0</v>
      </c>
      <c r="BP118" s="205">
        <v>0</v>
      </c>
      <c r="BQ118" s="206">
        <v>0</v>
      </c>
      <c r="BR118" s="218">
        <f t="shared" si="53"/>
        <v>8214804</v>
      </c>
      <c r="BS118" s="208">
        <f t="shared" si="53"/>
        <v>0</v>
      </c>
      <c r="BT118" s="209">
        <f t="shared" si="53"/>
        <v>8214804</v>
      </c>
      <c r="BU118" s="219">
        <v>-15023300</v>
      </c>
      <c r="BV118" s="205">
        <v>0</v>
      </c>
      <c r="BW118" s="206">
        <v>-15023300</v>
      </c>
      <c r="BX118" s="204">
        <f t="shared" si="57"/>
        <v>-6808496</v>
      </c>
      <c r="BY118" s="213">
        <f t="shared" si="57"/>
        <v>0</v>
      </c>
      <c r="BZ118" s="214">
        <f t="shared" si="57"/>
        <v>-6808496</v>
      </c>
      <c r="CA118" s="220" t="s">
        <v>1210</v>
      </c>
      <c r="CB118" s="220" t="s">
        <v>531</v>
      </c>
      <c r="CC118" s="154" t="s">
        <v>1280</v>
      </c>
      <c r="CD118" s="154" t="str">
        <f t="shared" si="47"/>
        <v>OK！</v>
      </c>
      <c r="CE118" s="164" t="str">
        <f t="shared" si="54"/>
        <v>J2</v>
      </c>
      <c r="CF118" s="164" t="str">
        <f t="shared" si="54"/>
        <v>KD</v>
      </c>
      <c r="CG118" s="164" t="str">
        <f t="shared" si="48"/>
        <v>JICA調査</v>
      </c>
    </row>
    <row r="119" spans="1:85" ht="20.100000000000001" customHeight="1" x14ac:dyDescent="0.15">
      <c r="A119" s="154" t="str">
        <f t="shared" si="42"/>
        <v>J2</v>
      </c>
      <c r="B119" s="154" t="str">
        <f t="shared" si="42"/>
        <v>KD</v>
      </c>
      <c r="C119" s="154" t="str">
        <f t="shared" si="43"/>
        <v xml:space="preserve"> (独)国際協力機構　調査</v>
      </c>
      <c r="D119" s="154" t="str">
        <f t="shared" si="44"/>
        <v>201503-201601</v>
      </c>
      <c r="E119" s="166" t="s">
        <v>266</v>
      </c>
      <c r="F119" s="199" t="s">
        <v>918</v>
      </c>
      <c r="G119" s="200" t="s">
        <v>919</v>
      </c>
      <c r="H119" s="200" t="str">
        <f t="shared" si="45"/>
        <v>JA15D1022P</v>
      </c>
      <c r="I119" s="201" t="s">
        <v>925</v>
      </c>
      <c r="J119" s="202" t="s">
        <v>800</v>
      </c>
      <c r="K119" s="202" t="s">
        <v>501</v>
      </c>
      <c r="L119" s="203" t="s">
        <v>793</v>
      </c>
      <c r="M119" s="204">
        <v>0</v>
      </c>
      <c r="N119" s="205">
        <v>0</v>
      </c>
      <c r="O119" s="206">
        <v>0</v>
      </c>
      <c r="P119" s="204">
        <v>0</v>
      </c>
      <c r="Q119" s="205">
        <v>0</v>
      </c>
      <c r="R119" s="206">
        <v>0</v>
      </c>
      <c r="S119" s="204">
        <v>0</v>
      </c>
      <c r="T119" s="205">
        <v>0</v>
      </c>
      <c r="U119" s="206">
        <v>0</v>
      </c>
      <c r="V119" s="204">
        <v>0</v>
      </c>
      <c r="W119" s="205">
        <v>0</v>
      </c>
      <c r="X119" s="206">
        <v>0</v>
      </c>
      <c r="Y119" s="204">
        <v>0</v>
      </c>
      <c r="Z119" s="205">
        <v>0</v>
      </c>
      <c r="AA119" s="206">
        <v>0</v>
      </c>
      <c r="AB119" s="204">
        <v>0</v>
      </c>
      <c r="AC119" s="205">
        <v>0</v>
      </c>
      <c r="AD119" s="206">
        <v>0</v>
      </c>
      <c r="AE119" s="204">
        <v>0</v>
      </c>
      <c r="AF119" s="205">
        <v>0</v>
      </c>
      <c r="AG119" s="206">
        <v>0</v>
      </c>
      <c r="AH119" s="207">
        <f t="shared" si="49"/>
        <v>0</v>
      </c>
      <c r="AI119" s="208">
        <f t="shared" si="49"/>
        <v>0</v>
      </c>
      <c r="AJ119" s="209">
        <f t="shared" si="49"/>
        <v>0</v>
      </c>
      <c r="AK119" s="204">
        <v>0</v>
      </c>
      <c r="AL119" s="205">
        <v>0</v>
      </c>
      <c r="AM119" s="206">
        <v>0</v>
      </c>
      <c r="AN119" s="210">
        <f t="shared" si="50"/>
        <v>0</v>
      </c>
      <c r="AO119" s="211">
        <f t="shared" si="50"/>
        <v>0</v>
      </c>
      <c r="AP119" s="212">
        <f t="shared" si="50"/>
        <v>0</v>
      </c>
      <c r="AQ119" s="204">
        <v>0</v>
      </c>
      <c r="AR119" s="205">
        <v>0</v>
      </c>
      <c r="AS119" s="206">
        <v>0</v>
      </c>
      <c r="AT119" s="207">
        <f t="shared" si="55"/>
        <v>0</v>
      </c>
      <c r="AU119" s="208">
        <f t="shared" si="55"/>
        <v>0</v>
      </c>
      <c r="AV119" s="209">
        <f t="shared" si="55"/>
        <v>0</v>
      </c>
      <c r="AW119" s="204">
        <f t="shared" si="46"/>
        <v>18862092</v>
      </c>
      <c r="AX119" s="213">
        <f t="shared" si="46"/>
        <v>0</v>
      </c>
      <c r="AY119" s="214">
        <f t="shared" si="46"/>
        <v>18862092</v>
      </c>
      <c r="AZ119" s="204">
        <v>18862092</v>
      </c>
      <c r="BA119" s="205">
        <v>0</v>
      </c>
      <c r="BB119" s="206">
        <v>18862092</v>
      </c>
      <c r="BC119" s="215">
        <f t="shared" si="51"/>
        <v>18862092</v>
      </c>
      <c r="BD119" s="216">
        <f t="shared" si="51"/>
        <v>0</v>
      </c>
      <c r="BE119" s="217">
        <f t="shared" si="51"/>
        <v>18862092</v>
      </c>
      <c r="BF119" s="204">
        <v>0</v>
      </c>
      <c r="BG119" s="205">
        <v>0</v>
      </c>
      <c r="BH119" s="206">
        <v>0</v>
      </c>
      <c r="BI119" s="207">
        <f t="shared" si="52"/>
        <v>18862092</v>
      </c>
      <c r="BJ119" s="208">
        <f t="shared" si="52"/>
        <v>0</v>
      </c>
      <c r="BK119" s="209">
        <f t="shared" si="52"/>
        <v>18862092</v>
      </c>
      <c r="BL119" s="204">
        <f t="shared" si="56"/>
        <v>0</v>
      </c>
      <c r="BM119" s="213">
        <f t="shared" si="56"/>
        <v>0</v>
      </c>
      <c r="BN119" s="214">
        <f t="shared" si="56"/>
        <v>0</v>
      </c>
      <c r="BO119" s="204">
        <v>0</v>
      </c>
      <c r="BP119" s="205">
        <v>0</v>
      </c>
      <c r="BQ119" s="206">
        <v>0</v>
      </c>
      <c r="BR119" s="218">
        <f t="shared" si="53"/>
        <v>18862092</v>
      </c>
      <c r="BS119" s="208">
        <f t="shared" si="53"/>
        <v>0</v>
      </c>
      <c r="BT119" s="209">
        <f t="shared" si="53"/>
        <v>18862092</v>
      </c>
      <c r="BU119" s="219">
        <v>-101072900</v>
      </c>
      <c r="BV119" s="205">
        <v>0</v>
      </c>
      <c r="BW119" s="206">
        <v>-101072900</v>
      </c>
      <c r="BX119" s="204">
        <f t="shared" si="57"/>
        <v>-82210808</v>
      </c>
      <c r="BY119" s="213">
        <f t="shared" si="57"/>
        <v>0</v>
      </c>
      <c r="BZ119" s="214">
        <f t="shared" si="57"/>
        <v>-82210808</v>
      </c>
      <c r="CA119" s="220" t="s">
        <v>1211</v>
      </c>
      <c r="CB119" s="220" t="s">
        <v>96</v>
      </c>
      <c r="CC119" s="154" t="s">
        <v>1280</v>
      </c>
      <c r="CD119" s="154" t="str">
        <f t="shared" si="47"/>
        <v>OK！</v>
      </c>
      <c r="CE119" s="164" t="str">
        <f t="shared" si="54"/>
        <v>J2</v>
      </c>
      <c r="CF119" s="164" t="str">
        <f t="shared" si="54"/>
        <v>KD</v>
      </c>
      <c r="CG119" s="164" t="str">
        <f t="shared" si="48"/>
        <v>JICA調査</v>
      </c>
    </row>
    <row r="120" spans="1:85" ht="20.100000000000001" customHeight="1" x14ac:dyDescent="0.15">
      <c r="A120" s="154" t="str">
        <f t="shared" si="42"/>
        <v>J2</v>
      </c>
      <c r="B120" s="154" t="str">
        <f t="shared" si="42"/>
        <v>KD</v>
      </c>
      <c r="C120" s="154" t="str">
        <f t="shared" si="43"/>
        <v xml:space="preserve"> (独)国際協力機構　調査</v>
      </c>
      <c r="D120" s="154" t="str">
        <f t="shared" si="44"/>
        <v>-</v>
      </c>
      <c r="E120" s="166" t="s">
        <v>267</v>
      </c>
      <c r="F120" s="199" t="s">
        <v>918</v>
      </c>
      <c r="G120" s="200" t="s">
        <v>919</v>
      </c>
      <c r="H120" s="200" t="str">
        <f t="shared" si="45"/>
        <v>JA15D1035P</v>
      </c>
      <c r="I120" s="201" t="s">
        <v>926</v>
      </c>
      <c r="J120" s="202" t="s">
        <v>800</v>
      </c>
      <c r="K120" s="202" t="s">
        <v>501</v>
      </c>
      <c r="L120" s="203" t="s">
        <v>793</v>
      </c>
      <c r="M120" s="204">
        <v>0</v>
      </c>
      <c r="N120" s="205">
        <v>0</v>
      </c>
      <c r="O120" s="206">
        <v>0</v>
      </c>
      <c r="P120" s="204">
        <v>0</v>
      </c>
      <c r="Q120" s="205">
        <v>0</v>
      </c>
      <c r="R120" s="206">
        <v>0</v>
      </c>
      <c r="S120" s="204">
        <v>0</v>
      </c>
      <c r="T120" s="205">
        <v>0</v>
      </c>
      <c r="U120" s="206">
        <v>0</v>
      </c>
      <c r="V120" s="204">
        <v>0</v>
      </c>
      <c r="W120" s="205">
        <v>0</v>
      </c>
      <c r="X120" s="206">
        <v>0</v>
      </c>
      <c r="Y120" s="204">
        <v>0</v>
      </c>
      <c r="Z120" s="205">
        <v>0</v>
      </c>
      <c r="AA120" s="206">
        <v>0</v>
      </c>
      <c r="AB120" s="204">
        <v>0</v>
      </c>
      <c r="AC120" s="205">
        <v>0</v>
      </c>
      <c r="AD120" s="206">
        <v>0</v>
      </c>
      <c r="AE120" s="204">
        <v>0</v>
      </c>
      <c r="AF120" s="205">
        <v>0</v>
      </c>
      <c r="AG120" s="206">
        <v>0</v>
      </c>
      <c r="AH120" s="207">
        <f t="shared" si="49"/>
        <v>0</v>
      </c>
      <c r="AI120" s="208">
        <f t="shared" si="49"/>
        <v>0</v>
      </c>
      <c r="AJ120" s="209">
        <f t="shared" si="49"/>
        <v>0</v>
      </c>
      <c r="AK120" s="204">
        <v>0</v>
      </c>
      <c r="AL120" s="205">
        <v>0</v>
      </c>
      <c r="AM120" s="206">
        <v>0</v>
      </c>
      <c r="AN120" s="210">
        <f t="shared" si="50"/>
        <v>0</v>
      </c>
      <c r="AO120" s="211">
        <f t="shared" si="50"/>
        <v>0</v>
      </c>
      <c r="AP120" s="212">
        <f t="shared" si="50"/>
        <v>0</v>
      </c>
      <c r="AQ120" s="204">
        <v>0</v>
      </c>
      <c r="AR120" s="205">
        <v>0</v>
      </c>
      <c r="AS120" s="206">
        <v>0</v>
      </c>
      <c r="AT120" s="207">
        <f t="shared" si="55"/>
        <v>0</v>
      </c>
      <c r="AU120" s="208">
        <f t="shared" si="55"/>
        <v>0</v>
      </c>
      <c r="AV120" s="209">
        <f t="shared" si="55"/>
        <v>0</v>
      </c>
      <c r="AW120" s="204">
        <f t="shared" si="46"/>
        <v>0</v>
      </c>
      <c r="AX120" s="213">
        <f t="shared" si="46"/>
        <v>0</v>
      </c>
      <c r="AY120" s="214">
        <f t="shared" si="46"/>
        <v>0</v>
      </c>
      <c r="AZ120" s="204">
        <v>0</v>
      </c>
      <c r="BA120" s="205">
        <v>0</v>
      </c>
      <c r="BB120" s="206">
        <v>0</v>
      </c>
      <c r="BC120" s="215">
        <f t="shared" si="51"/>
        <v>0</v>
      </c>
      <c r="BD120" s="216">
        <f t="shared" si="51"/>
        <v>0</v>
      </c>
      <c r="BE120" s="217">
        <f t="shared" si="51"/>
        <v>0</v>
      </c>
      <c r="BF120" s="204">
        <v>0</v>
      </c>
      <c r="BG120" s="205">
        <v>0</v>
      </c>
      <c r="BH120" s="206">
        <v>0</v>
      </c>
      <c r="BI120" s="207">
        <f t="shared" si="52"/>
        <v>0</v>
      </c>
      <c r="BJ120" s="208">
        <f t="shared" si="52"/>
        <v>0</v>
      </c>
      <c r="BK120" s="209">
        <f t="shared" si="52"/>
        <v>0</v>
      </c>
      <c r="BL120" s="204">
        <f t="shared" si="56"/>
        <v>0</v>
      </c>
      <c r="BM120" s="213">
        <f t="shared" si="56"/>
        <v>0</v>
      </c>
      <c r="BN120" s="214">
        <f t="shared" si="56"/>
        <v>0</v>
      </c>
      <c r="BO120" s="204">
        <v>0</v>
      </c>
      <c r="BP120" s="205">
        <v>0</v>
      </c>
      <c r="BQ120" s="206">
        <v>0</v>
      </c>
      <c r="BR120" s="218">
        <f t="shared" si="53"/>
        <v>0</v>
      </c>
      <c r="BS120" s="208">
        <f t="shared" si="53"/>
        <v>0</v>
      </c>
      <c r="BT120" s="209">
        <f t="shared" si="53"/>
        <v>0</v>
      </c>
      <c r="BU120" s="219">
        <v>-32446000</v>
      </c>
      <c r="BV120" s="205">
        <v>0</v>
      </c>
      <c r="BW120" s="206">
        <v>-32446000</v>
      </c>
      <c r="BX120" s="204">
        <f t="shared" si="57"/>
        <v>-32446000</v>
      </c>
      <c r="BY120" s="213">
        <f t="shared" si="57"/>
        <v>0</v>
      </c>
      <c r="BZ120" s="214">
        <f t="shared" si="57"/>
        <v>-32446000</v>
      </c>
      <c r="CA120" s="220" t="s">
        <v>1156</v>
      </c>
      <c r="CB120" s="220" t="s">
        <v>522</v>
      </c>
      <c r="CC120" s="154" t="s">
        <v>1280</v>
      </c>
      <c r="CD120" s="154" t="str">
        <f t="shared" si="47"/>
        <v>OK！</v>
      </c>
      <c r="CE120" s="164" t="str">
        <f t="shared" si="54"/>
        <v>J2</v>
      </c>
      <c r="CF120" s="164" t="str">
        <f t="shared" si="54"/>
        <v>KD</v>
      </c>
      <c r="CG120" s="164" t="str">
        <f t="shared" si="48"/>
        <v>JICA調査</v>
      </c>
    </row>
    <row r="121" spans="1:85" ht="20.100000000000001" customHeight="1" x14ac:dyDescent="0.15">
      <c r="A121" s="154" t="str">
        <f t="shared" si="42"/>
        <v>J2</v>
      </c>
      <c r="B121" s="154" t="str">
        <f t="shared" si="42"/>
        <v>KD</v>
      </c>
      <c r="C121" s="154" t="str">
        <f t="shared" si="43"/>
        <v xml:space="preserve"> (独)国際協力機構　調査</v>
      </c>
      <c r="D121" s="154" t="str">
        <f t="shared" si="44"/>
        <v>-</v>
      </c>
      <c r="E121" s="166" t="s">
        <v>268</v>
      </c>
      <c r="F121" s="199" t="s">
        <v>918</v>
      </c>
      <c r="G121" s="200" t="s">
        <v>919</v>
      </c>
      <c r="H121" s="200" t="str">
        <f t="shared" si="45"/>
        <v>JA16C1001P</v>
      </c>
      <c r="I121" s="201" t="s">
        <v>927</v>
      </c>
      <c r="J121" s="202" t="s">
        <v>800</v>
      </c>
      <c r="K121" s="202" t="s">
        <v>501</v>
      </c>
      <c r="L121" s="203" t="s">
        <v>793</v>
      </c>
      <c r="M121" s="204">
        <v>0</v>
      </c>
      <c r="N121" s="205">
        <v>0</v>
      </c>
      <c r="O121" s="206">
        <v>0</v>
      </c>
      <c r="P121" s="204">
        <v>0</v>
      </c>
      <c r="Q121" s="205">
        <v>0</v>
      </c>
      <c r="R121" s="206">
        <v>0</v>
      </c>
      <c r="S121" s="204">
        <v>0</v>
      </c>
      <c r="T121" s="205">
        <v>0</v>
      </c>
      <c r="U121" s="206">
        <v>0</v>
      </c>
      <c r="V121" s="204">
        <v>0</v>
      </c>
      <c r="W121" s="205">
        <v>0</v>
      </c>
      <c r="X121" s="206">
        <v>0</v>
      </c>
      <c r="Y121" s="204">
        <v>0</v>
      </c>
      <c r="Z121" s="205">
        <v>0</v>
      </c>
      <c r="AA121" s="206">
        <v>0</v>
      </c>
      <c r="AB121" s="204">
        <v>0</v>
      </c>
      <c r="AC121" s="205">
        <v>0</v>
      </c>
      <c r="AD121" s="206">
        <v>0</v>
      </c>
      <c r="AE121" s="204">
        <v>0</v>
      </c>
      <c r="AF121" s="205">
        <v>0</v>
      </c>
      <c r="AG121" s="206">
        <v>0</v>
      </c>
      <c r="AH121" s="207">
        <f t="shared" si="49"/>
        <v>0</v>
      </c>
      <c r="AI121" s="208">
        <f t="shared" si="49"/>
        <v>0</v>
      </c>
      <c r="AJ121" s="209">
        <f t="shared" si="49"/>
        <v>0</v>
      </c>
      <c r="AK121" s="204">
        <v>0</v>
      </c>
      <c r="AL121" s="205">
        <v>0</v>
      </c>
      <c r="AM121" s="206">
        <v>0</v>
      </c>
      <c r="AN121" s="210">
        <f t="shared" si="50"/>
        <v>0</v>
      </c>
      <c r="AO121" s="211">
        <f t="shared" si="50"/>
        <v>0</v>
      </c>
      <c r="AP121" s="212">
        <f t="shared" si="50"/>
        <v>0</v>
      </c>
      <c r="AQ121" s="204">
        <v>0</v>
      </c>
      <c r="AR121" s="205">
        <v>0</v>
      </c>
      <c r="AS121" s="206">
        <v>0</v>
      </c>
      <c r="AT121" s="207">
        <f t="shared" si="55"/>
        <v>0</v>
      </c>
      <c r="AU121" s="208">
        <f t="shared" si="55"/>
        <v>0</v>
      </c>
      <c r="AV121" s="209">
        <f t="shared" si="55"/>
        <v>0</v>
      </c>
      <c r="AW121" s="204">
        <f t="shared" si="46"/>
        <v>0</v>
      </c>
      <c r="AX121" s="213">
        <f t="shared" si="46"/>
        <v>0</v>
      </c>
      <c r="AY121" s="214">
        <f t="shared" si="46"/>
        <v>0</v>
      </c>
      <c r="AZ121" s="204">
        <v>0</v>
      </c>
      <c r="BA121" s="205">
        <v>0</v>
      </c>
      <c r="BB121" s="206">
        <v>0</v>
      </c>
      <c r="BC121" s="215">
        <f t="shared" si="51"/>
        <v>0</v>
      </c>
      <c r="BD121" s="216">
        <f t="shared" si="51"/>
        <v>0</v>
      </c>
      <c r="BE121" s="217">
        <f t="shared" si="51"/>
        <v>0</v>
      </c>
      <c r="BF121" s="204">
        <v>0</v>
      </c>
      <c r="BG121" s="205">
        <v>0</v>
      </c>
      <c r="BH121" s="206">
        <v>0</v>
      </c>
      <c r="BI121" s="207">
        <f t="shared" si="52"/>
        <v>0</v>
      </c>
      <c r="BJ121" s="208">
        <f t="shared" si="52"/>
        <v>0</v>
      </c>
      <c r="BK121" s="209">
        <f t="shared" si="52"/>
        <v>0</v>
      </c>
      <c r="BL121" s="204">
        <f t="shared" si="56"/>
        <v>0</v>
      </c>
      <c r="BM121" s="213">
        <f t="shared" si="56"/>
        <v>0</v>
      </c>
      <c r="BN121" s="214">
        <f t="shared" si="56"/>
        <v>0</v>
      </c>
      <c r="BO121" s="204">
        <v>0</v>
      </c>
      <c r="BP121" s="205">
        <v>0</v>
      </c>
      <c r="BQ121" s="206">
        <v>0</v>
      </c>
      <c r="BR121" s="218">
        <f t="shared" si="53"/>
        <v>0</v>
      </c>
      <c r="BS121" s="208">
        <f t="shared" si="53"/>
        <v>0</v>
      </c>
      <c r="BT121" s="209">
        <f t="shared" si="53"/>
        <v>0</v>
      </c>
      <c r="BU121" s="219">
        <v>-53399000</v>
      </c>
      <c r="BV121" s="205">
        <v>0</v>
      </c>
      <c r="BW121" s="206">
        <v>-53399000</v>
      </c>
      <c r="BX121" s="204">
        <f t="shared" si="57"/>
        <v>-53399000</v>
      </c>
      <c r="BY121" s="213">
        <f t="shared" si="57"/>
        <v>0</v>
      </c>
      <c r="BZ121" s="214">
        <f t="shared" si="57"/>
        <v>-53399000</v>
      </c>
      <c r="CA121" s="220" t="s">
        <v>1156</v>
      </c>
      <c r="CB121" s="220" t="s">
        <v>577</v>
      </c>
      <c r="CC121" s="154" t="s">
        <v>1280</v>
      </c>
      <c r="CD121" s="154" t="str">
        <f t="shared" si="47"/>
        <v>OK！</v>
      </c>
      <c r="CE121" s="164" t="str">
        <f t="shared" si="54"/>
        <v>J2</v>
      </c>
      <c r="CF121" s="164" t="str">
        <f t="shared" si="54"/>
        <v>KD</v>
      </c>
      <c r="CG121" s="164" t="str">
        <f t="shared" si="48"/>
        <v>JICA調査</v>
      </c>
    </row>
    <row r="122" spans="1:85" ht="20.100000000000001" customHeight="1" x14ac:dyDescent="0.15">
      <c r="A122" s="154" t="str">
        <f t="shared" si="42"/>
        <v>J2</v>
      </c>
      <c r="B122" s="154" t="str">
        <f t="shared" si="42"/>
        <v>KD</v>
      </c>
      <c r="C122" s="154" t="str">
        <f t="shared" si="43"/>
        <v xml:space="preserve"> (独)国際協力機構　調査</v>
      </c>
      <c r="D122" s="154" t="str">
        <f t="shared" si="44"/>
        <v>201510-201605</v>
      </c>
      <c r="E122" s="166" t="s">
        <v>269</v>
      </c>
      <c r="F122" s="199" t="s">
        <v>918</v>
      </c>
      <c r="G122" s="200" t="s">
        <v>919</v>
      </c>
      <c r="H122" s="200" t="str">
        <f t="shared" si="45"/>
        <v>JA16D1002P</v>
      </c>
      <c r="I122" s="201" t="s">
        <v>928</v>
      </c>
      <c r="J122" s="202" t="s">
        <v>800</v>
      </c>
      <c r="K122" s="202" t="s">
        <v>501</v>
      </c>
      <c r="L122" s="203" t="s">
        <v>793</v>
      </c>
      <c r="M122" s="204">
        <v>0</v>
      </c>
      <c r="N122" s="205">
        <v>0</v>
      </c>
      <c r="O122" s="206">
        <v>0</v>
      </c>
      <c r="P122" s="204">
        <v>0</v>
      </c>
      <c r="Q122" s="205">
        <v>0</v>
      </c>
      <c r="R122" s="206">
        <v>0</v>
      </c>
      <c r="S122" s="204">
        <v>0</v>
      </c>
      <c r="T122" s="205">
        <v>0</v>
      </c>
      <c r="U122" s="206">
        <v>0</v>
      </c>
      <c r="V122" s="204">
        <v>0</v>
      </c>
      <c r="W122" s="205">
        <v>0</v>
      </c>
      <c r="X122" s="206">
        <v>0</v>
      </c>
      <c r="Y122" s="204">
        <v>0</v>
      </c>
      <c r="Z122" s="205">
        <v>0</v>
      </c>
      <c r="AA122" s="206">
        <v>0</v>
      </c>
      <c r="AB122" s="204">
        <v>0</v>
      </c>
      <c r="AC122" s="205">
        <v>0</v>
      </c>
      <c r="AD122" s="206">
        <v>0</v>
      </c>
      <c r="AE122" s="204">
        <v>0</v>
      </c>
      <c r="AF122" s="205">
        <v>0</v>
      </c>
      <c r="AG122" s="206">
        <v>0</v>
      </c>
      <c r="AH122" s="207">
        <f t="shared" si="49"/>
        <v>0</v>
      </c>
      <c r="AI122" s="208">
        <f t="shared" si="49"/>
        <v>0</v>
      </c>
      <c r="AJ122" s="209">
        <f t="shared" si="49"/>
        <v>0</v>
      </c>
      <c r="AK122" s="204">
        <v>0</v>
      </c>
      <c r="AL122" s="205">
        <v>0</v>
      </c>
      <c r="AM122" s="206">
        <v>0</v>
      </c>
      <c r="AN122" s="210">
        <f t="shared" si="50"/>
        <v>0</v>
      </c>
      <c r="AO122" s="211">
        <f t="shared" si="50"/>
        <v>0</v>
      </c>
      <c r="AP122" s="212">
        <f t="shared" si="50"/>
        <v>0</v>
      </c>
      <c r="AQ122" s="204">
        <v>0</v>
      </c>
      <c r="AR122" s="205">
        <v>0</v>
      </c>
      <c r="AS122" s="206">
        <v>0</v>
      </c>
      <c r="AT122" s="207">
        <f t="shared" si="55"/>
        <v>0</v>
      </c>
      <c r="AU122" s="208">
        <f t="shared" si="55"/>
        <v>0</v>
      </c>
      <c r="AV122" s="209">
        <f t="shared" si="55"/>
        <v>0</v>
      </c>
      <c r="AW122" s="204">
        <f t="shared" si="46"/>
        <v>566568</v>
      </c>
      <c r="AX122" s="213">
        <f t="shared" si="46"/>
        <v>0</v>
      </c>
      <c r="AY122" s="214">
        <f t="shared" si="46"/>
        <v>566568</v>
      </c>
      <c r="AZ122" s="204">
        <v>566568</v>
      </c>
      <c r="BA122" s="205">
        <v>0</v>
      </c>
      <c r="BB122" s="206">
        <v>566568</v>
      </c>
      <c r="BC122" s="215">
        <f t="shared" si="51"/>
        <v>566568</v>
      </c>
      <c r="BD122" s="216">
        <f t="shared" si="51"/>
        <v>0</v>
      </c>
      <c r="BE122" s="217">
        <f t="shared" si="51"/>
        <v>566568</v>
      </c>
      <c r="BF122" s="204">
        <v>0</v>
      </c>
      <c r="BG122" s="205">
        <v>0</v>
      </c>
      <c r="BH122" s="206">
        <v>0</v>
      </c>
      <c r="BI122" s="207">
        <f t="shared" si="52"/>
        <v>566568</v>
      </c>
      <c r="BJ122" s="208">
        <f t="shared" si="52"/>
        <v>0</v>
      </c>
      <c r="BK122" s="209">
        <f t="shared" si="52"/>
        <v>566568</v>
      </c>
      <c r="BL122" s="204">
        <f t="shared" si="56"/>
        <v>0</v>
      </c>
      <c r="BM122" s="213">
        <f t="shared" si="56"/>
        <v>0</v>
      </c>
      <c r="BN122" s="214">
        <f t="shared" si="56"/>
        <v>0</v>
      </c>
      <c r="BO122" s="204">
        <v>0</v>
      </c>
      <c r="BP122" s="205">
        <v>0</v>
      </c>
      <c r="BQ122" s="206">
        <v>0</v>
      </c>
      <c r="BR122" s="218">
        <f t="shared" si="53"/>
        <v>566568</v>
      </c>
      <c r="BS122" s="208">
        <f t="shared" si="53"/>
        <v>0</v>
      </c>
      <c r="BT122" s="209">
        <f t="shared" si="53"/>
        <v>566568</v>
      </c>
      <c r="BU122" s="219">
        <v>-6269600</v>
      </c>
      <c r="BV122" s="205">
        <v>0</v>
      </c>
      <c r="BW122" s="206">
        <v>-6269600</v>
      </c>
      <c r="BX122" s="204">
        <f t="shared" si="57"/>
        <v>-5703032</v>
      </c>
      <c r="BY122" s="213">
        <f t="shared" si="57"/>
        <v>0</v>
      </c>
      <c r="BZ122" s="214">
        <f t="shared" si="57"/>
        <v>-5703032</v>
      </c>
      <c r="CA122" s="220" t="s">
        <v>1212</v>
      </c>
      <c r="CB122" s="220" t="s">
        <v>577</v>
      </c>
      <c r="CC122" s="154" t="s">
        <v>1280</v>
      </c>
      <c r="CD122" s="154" t="str">
        <f t="shared" si="47"/>
        <v>OK！</v>
      </c>
      <c r="CE122" s="164" t="str">
        <f t="shared" si="54"/>
        <v>J2</v>
      </c>
      <c r="CF122" s="164" t="str">
        <f t="shared" si="54"/>
        <v>KD</v>
      </c>
      <c r="CG122" s="164" t="str">
        <f t="shared" si="48"/>
        <v>JICA調査</v>
      </c>
    </row>
    <row r="123" spans="1:85" ht="20.100000000000001" customHeight="1" x14ac:dyDescent="0.15">
      <c r="A123" s="154" t="str">
        <f t="shared" si="42"/>
        <v>J2</v>
      </c>
      <c r="B123" s="154" t="str">
        <f t="shared" si="42"/>
        <v>KD</v>
      </c>
      <c r="C123" s="154" t="str">
        <f t="shared" si="43"/>
        <v xml:space="preserve"> (独)国際協力機構　調査</v>
      </c>
      <c r="D123" s="154" t="str">
        <f t="shared" si="44"/>
        <v>201511-201605</v>
      </c>
      <c r="E123" s="166" t="s">
        <v>270</v>
      </c>
      <c r="F123" s="199" t="s">
        <v>918</v>
      </c>
      <c r="G123" s="200" t="s">
        <v>919</v>
      </c>
      <c r="H123" s="200" t="str">
        <f t="shared" si="45"/>
        <v>JA16D1004P</v>
      </c>
      <c r="I123" s="201" t="s">
        <v>929</v>
      </c>
      <c r="J123" s="202" t="s">
        <v>800</v>
      </c>
      <c r="K123" s="202" t="s">
        <v>501</v>
      </c>
      <c r="L123" s="203" t="s">
        <v>793</v>
      </c>
      <c r="M123" s="204">
        <v>0</v>
      </c>
      <c r="N123" s="205">
        <v>0</v>
      </c>
      <c r="O123" s="206">
        <v>0</v>
      </c>
      <c r="P123" s="204">
        <v>0</v>
      </c>
      <c r="Q123" s="205">
        <v>0</v>
      </c>
      <c r="R123" s="206">
        <v>0</v>
      </c>
      <c r="S123" s="204">
        <v>0</v>
      </c>
      <c r="T123" s="205">
        <v>0</v>
      </c>
      <c r="U123" s="206">
        <v>0</v>
      </c>
      <c r="V123" s="204">
        <v>0</v>
      </c>
      <c r="W123" s="205">
        <v>0</v>
      </c>
      <c r="X123" s="206">
        <v>0</v>
      </c>
      <c r="Y123" s="204">
        <v>0</v>
      </c>
      <c r="Z123" s="205">
        <v>0</v>
      </c>
      <c r="AA123" s="206">
        <v>0</v>
      </c>
      <c r="AB123" s="204">
        <v>0</v>
      </c>
      <c r="AC123" s="205">
        <v>0</v>
      </c>
      <c r="AD123" s="206">
        <v>0</v>
      </c>
      <c r="AE123" s="204">
        <v>0</v>
      </c>
      <c r="AF123" s="205">
        <v>0</v>
      </c>
      <c r="AG123" s="206">
        <v>0</v>
      </c>
      <c r="AH123" s="207">
        <f t="shared" si="49"/>
        <v>0</v>
      </c>
      <c r="AI123" s="208">
        <f t="shared" si="49"/>
        <v>0</v>
      </c>
      <c r="AJ123" s="209">
        <f t="shared" si="49"/>
        <v>0</v>
      </c>
      <c r="AK123" s="204">
        <v>0</v>
      </c>
      <c r="AL123" s="205">
        <v>0</v>
      </c>
      <c r="AM123" s="206">
        <v>0</v>
      </c>
      <c r="AN123" s="210">
        <f t="shared" si="50"/>
        <v>0</v>
      </c>
      <c r="AO123" s="211">
        <f t="shared" si="50"/>
        <v>0</v>
      </c>
      <c r="AP123" s="212">
        <f t="shared" si="50"/>
        <v>0</v>
      </c>
      <c r="AQ123" s="204">
        <v>0</v>
      </c>
      <c r="AR123" s="205">
        <v>0</v>
      </c>
      <c r="AS123" s="206">
        <v>0</v>
      </c>
      <c r="AT123" s="207">
        <f t="shared" si="55"/>
        <v>0</v>
      </c>
      <c r="AU123" s="208">
        <f t="shared" si="55"/>
        <v>0</v>
      </c>
      <c r="AV123" s="209">
        <f t="shared" si="55"/>
        <v>0</v>
      </c>
      <c r="AW123" s="204">
        <f t="shared" si="46"/>
        <v>3921588</v>
      </c>
      <c r="AX123" s="213">
        <f t="shared" si="46"/>
        <v>0</v>
      </c>
      <c r="AY123" s="214">
        <f t="shared" si="46"/>
        <v>3921588</v>
      </c>
      <c r="AZ123" s="204">
        <v>3921588</v>
      </c>
      <c r="BA123" s="205">
        <v>0</v>
      </c>
      <c r="BB123" s="206">
        <v>3921588</v>
      </c>
      <c r="BC123" s="215">
        <f t="shared" si="51"/>
        <v>3921588</v>
      </c>
      <c r="BD123" s="216">
        <f t="shared" si="51"/>
        <v>0</v>
      </c>
      <c r="BE123" s="217">
        <f t="shared" si="51"/>
        <v>3921588</v>
      </c>
      <c r="BF123" s="204">
        <v>0</v>
      </c>
      <c r="BG123" s="205">
        <v>0</v>
      </c>
      <c r="BH123" s="206">
        <v>0</v>
      </c>
      <c r="BI123" s="207">
        <f t="shared" si="52"/>
        <v>3921588</v>
      </c>
      <c r="BJ123" s="208">
        <f t="shared" si="52"/>
        <v>0</v>
      </c>
      <c r="BK123" s="209">
        <f t="shared" si="52"/>
        <v>3921588</v>
      </c>
      <c r="BL123" s="204">
        <f t="shared" si="56"/>
        <v>0</v>
      </c>
      <c r="BM123" s="213">
        <f t="shared" si="56"/>
        <v>0</v>
      </c>
      <c r="BN123" s="214">
        <f t="shared" si="56"/>
        <v>0</v>
      </c>
      <c r="BO123" s="204">
        <v>0</v>
      </c>
      <c r="BP123" s="205">
        <v>0</v>
      </c>
      <c r="BQ123" s="206">
        <v>0</v>
      </c>
      <c r="BR123" s="218">
        <f t="shared" si="53"/>
        <v>3921588</v>
      </c>
      <c r="BS123" s="208">
        <f t="shared" si="53"/>
        <v>0</v>
      </c>
      <c r="BT123" s="209">
        <f t="shared" si="53"/>
        <v>3921588</v>
      </c>
      <c r="BU123" s="219">
        <v>-94016100</v>
      </c>
      <c r="BV123" s="205">
        <v>0</v>
      </c>
      <c r="BW123" s="206">
        <v>-94016100</v>
      </c>
      <c r="BX123" s="204">
        <f t="shared" si="57"/>
        <v>-90094512</v>
      </c>
      <c r="BY123" s="213">
        <f t="shared" si="57"/>
        <v>0</v>
      </c>
      <c r="BZ123" s="214">
        <f t="shared" si="57"/>
        <v>-90094512</v>
      </c>
      <c r="CA123" s="220" t="s">
        <v>1189</v>
      </c>
      <c r="CB123" s="220" t="s">
        <v>503</v>
      </c>
      <c r="CC123" s="154" t="s">
        <v>1280</v>
      </c>
      <c r="CD123" s="154" t="str">
        <f t="shared" si="47"/>
        <v>OK！</v>
      </c>
      <c r="CE123" s="164" t="str">
        <f t="shared" si="54"/>
        <v>J2</v>
      </c>
      <c r="CF123" s="164" t="str">
        <f t="shared" si="54"/>
        <v>KD</v>
      </c>
      <c r="CG123" s="164" t="str">
        <f t="shared" si="48"/>
        <v>JICA調査</v>
      </c>
    </row>
    <row r="124" spans="1:85" ht="20.100000000000001" customHeight="1" x14ac:dyDescent="0.15">
      <c r="A124" s="154" t="str">
        <f t="shared" si="42"/>
        <v>J2</v>
      </c>
      <c r="B124" s="154" t="str">
        <f t="shared" si="42"/>
        <v>KD</v>
      </c>
      <c r="C124" s="154" t="str">
        <f t="shared" si="43"/>
        <v xml:space="preserve"> (独)国際協力機構　調査</v>
      </c>
      <c r="D124" s="154" t="str">
        <f t="shared" si="44"/>
        <v>-</v>
      </c>
      <c r="E124" s="166" t="s">
        <v>271</v>
      </c>
      <c r="F124" s="199" t="s">
        <v>918</v>
      </c>
      <c r="G124" s="200" t="s">
        <v>919</v>
      </c>
      <c r="H124" s="200" t="str">
        <f t="shared" si="45"/>
        <v>JA16D1006P</v>
      </c>
      <c r="I124" s="201" t="s">
        <v>930</v>
      </c>
      <c r="J124" s="202" t="s">
        <v>800</v>
      </c>
      <c r="K124" s="202" t="s">
        <v>501</v>
      </c>
      <c r="L124" s="203" t="s">
        <v>793</v>
      </c>
      <c r="M124" s="204">
        <v>0</v>
      </c>
      <c r="N124" s="205">
        <v>0</v>
      </c>
      <c r="O124" s="206">
        <v>0</v>
      </c>
      <c r="P124" s="204">
        <v>0</v>
      </c>
      <c r="Q124" s="205">
        <v>0</v>
      </c>
      <c r="R124" s="206">
        <v>0</v>
      </c>
      <c r="S124" s="204">
        <v>0</v>
      </c>
      <c r="T124" s="205">
        <v>0</v>
      </c>
      <c r="U124" s="206">
        <v>0</v>
      </c>
      <c r="V124" s="204">
        <v>0</v>
      </c>
      <c r="W124" s="205">
        <v>0</v>
      </c>
      <c r="X124" s="206">
        <v>0</v>
      </c>
      <c r="Y124" s="204">
        <v>0</v>
      </c>
      <c r="Z124" s="205">
        <v>0</v>
      </c>
      <c r="AA124" s="206">
        <v>0</v>
      </c>
      <c r="AB124" s="204">
        <v>0</v>
      </c>
      <c r="AC124" s="205">
        <v>0</v>
      </c>
      <c r="AD124" s="206">
        <v>0</v>
      </c>
      <c r="AE124" s="204">
        <v>0</v>
      </c>
      <c r="AF124" s="205">
        <v>0</v>
      </c>
      <c r="AG124" s="206">
        <v>0</v>
      </c>
      <c r="AH124" s="207">
        <f t="shared" si="49"/>
        <v>0</v>
      </c>
      <c r="AI124" s="208">
        <f t="shared" si="49"/>
        <v>0</v>
      </c>
      <c r="AJ124" s="209">
        <f t="shared" si="49"/>
        <v>0</v>
      </c>
      <c r="AK124" s="204">
        <v>0</v>
      </c>
      <c r="AL124" s="205">
        <v>0</v>
      </c>
      <c r="AM124" s="206">
        <v>0</v>
      </c>
      <c r="AN124" s="210">
        <f t="shared" si="50"/>
        <v>0</v>
      </c>
      <c r="AO124" s="211">
        <f t="shared" si="50"/>
        <v>0</v>
      </c>
      <c r="AP124" s="212">
        <f t="shared" si="50"/>
        <v>0</v>
      </c>
      <c r="AQ124" s="204">
        <v>0</v>
      </c>
      <c r="AR124" s="205">
        <v>0</v>
      </c>
      <c r="AS124" s="206">
        <v>0</v>
      </c>
      <c r="AT124" s="207">
        <f t="shared" si="55"/>
        <v>0</v>
      </c>
      <c r="AU124" s="208">
        <f t="shared" si="55"/>
        <v>0</v>
      </c>
      <c r="AV124" s="209">
        <f t="shared" si="55"/>
        <v>0</v>
      </c>
      <c r="AW124" s="204">
        <f t="shared" si="46"/>
        <v>0</v>
      </c>
      <c r="AX124" s="213">
        <f t="shared" si="46"/>
        <v>0</v>
      </c>
      <c r="AY124" s="214">
        <f t="shared" si="46"/>
        <v>0</v>
      </c>
      <c r="AZ124" s="204">
        <v>0</v>
      </c>
      <c r="BA124" s="205">
        <v>0</v>
      </c>
      <c r="BB124" s="206">
        <v>0</v>
      </c>
      <c r="BC124" s="215">
        <f t="shared" si="51"/>
        <v>0</v>
      </c>
      <c r="BD124" s="216">
        <f t="shared" si="51"/>
        <v>0</v>
      </c>
      <c r="BE124" s="217">
        <f t="shared" si="51"/>
        <v>0</v>
      </c>
      <c r="BF124" s="204">
        <v>0</v>
      </c>
      <c r="BG124" s="205">
        <v>0</v>
      </c>
      <c r="BH124" s="206">
        <v>0</v>
      </c>
      <c r="BI124" s="207">
        <f t="shared" si="52"/>
        <v>0</v>
      </c>
      <c r="BJ124" s="208">
        <f t="shared" si="52"/>
        <v>0</v>
      </c>
      <c r="BK124" s="209">
        <f t="shared" si="52"/>
        <v>0</v>
      </c>
      <c r="BL124" s="204">
        <f t="shared" si="56"/>
        <v>0</v>
      </c>
      <c r="BM124" s="213">
        <f t="shared" si="56"/>
        <v>0</v>
      </c>
      <c r="BN124" s="214">
        <f t="shared" si="56"/>
        <v>0</v>
      </c>
      <c r="BO124" s="204">
        <v>0</v>
      </c>
      <c r="BP124" s="205">
        <v>0</v>
      </c>
      <c r="BQ124" s="206">
        <v>0</v>
      </c>
      <c r="BR124" s="218">
        <f t="shared" si="53"/>
        <v>0</v>
      </c>
      <c r="BS124" s="208">
        <f t="shared" si="53"/>
        <v>0</v>
      </c>
      <c r="BT124" s="209">
        <f t="shared" si="53"/>
        <v>0</v>
      </c>
      <c r="BU124" s="219">
        <v>-14150640</v>
      </c>
      <c r="BV124" s="205">
        <v>0</v>
      </c>
      <c r="BW124" s="206">
        <v>-14150640</v>
      </c>
      <c r="BX124" s="204">
        <f t="shared" si="57"/>
        <v>-14150640</v>
      </c>
      <c r="BY124" s="213">
        <f t="shared" si="57"/>
        <v>0</v>
      </c>
      <c r="BZ124" s="214">
        <f t="shared" si="57"/>
        <v>-14150640</v>
      </c>
      <c r="CA124" s="220" t="s">
        <v>1156</v>
      </c>
      <c r="CB124" s="220" t="s">
        <v>531</v>
      </c>
      <c r="CC124" s="154" t="s">
        <v>1280</v>
      </c>
      <c r="CD124" s="154" t="str">
        <f t="shared" si="47"/>
        <v>OK！</v>
      </c>
      <c r="CE124" s="164" t="str">
        <f t="shared" si="54"/>
        <v>J2</v>
      </c>
      <c r="CF124" s="164" t="str">
        <f t="shared" si="54"/>
        <v>KD</v>
      </c>
      <c r="CG124" s="164" t="str">
        <f t="shared" si="48"/>
        <v>JICA調査</v>
      </c>
    </row>
    <row r="125" spans="1:85" ht="20.100000000000001" customHeight="1" x14ac:dyDescent="0.15">
      <c r="A125" s="154" t="str">
        <f t="shared" si="42"/>
        <v>J2</v>
      </c>
      <c r="B125" s="154" t="str">
        <f t="shared" si="42"/>
        <v>KD</v>
      </c>
      <c r="C125" s="154" t="str">
        <f t="shared" si="43"/>
        <v xml:space="preserve"> (独)国際協力機構　調査</v>
      </c>
      <c r="D125" s="154" t="str">
        <f t="shared" si="44"/>
        <v>201511-201605</v>
      </c>
      <c r="E125" s="166" t="s">
        <v>272</v>
      </c>
      <c r="F125" s="199" t="s">
        <v>918</v>
      </c>
      <c r="G125" s="200" t="s">
        <v>919</v>
      </c>
      <c r="H125" s="200" t="str">
        <f t="shared" si="45"/>
        <v>JA16D1008P</v>
      </c>
      <c r="I125" s="201" t="s">
        <v>931</v>
      </c>
      <c r="J125" s="202" t="s">
        <v>800</v>
      </c>
      <c r="K125" s="202" t="s">
        <v>501</v>
      </c>
      <c r="L125" s="203" t="s">
        <v>793</v>
      </c>
      <c r="M125" s="204">
        <v>0</v>
      </c>
      <c r="N125" s="205">
        <v>0</v>
      </c>
      <c r="O125" s="206">
        <v>0</v>
      </c>
      <c r="P125" s="204">
        <v>0</v>
      </c>
      <c r="Q125" s="205">
        <v>0</v>
      </c>
      <c r="R125" s="206">
        <v>0</v>
      </c>
      <c r="S125" s="204">
        <v>0</v>
      </c>
      <c r="T125" s="205">
        <v>0</v>
      </c>
      <c r="U125" s="206">
        <v>0</v>
      </c>
      <c r="V125" s="204">
        <v>0</v>
      </c>
      <c r="W125" s="205">
        <v>0</v>
      </c>
      <c r="X125" s="206">
        <v>0</v>
      </c>
      <c r="Y125" s="204">
        <v>0</v>
      </c>
      <c r="Z125" s="205">
        <v>0</v>
      </c>
      <c r="AA125" s="206">
        <v>0</v>
      </c>
      <c r="AB125" s="204">
        <v>0</v>
      </c>
      <c r="AC125" s="205">
        <v>0</v>
      </c>
      <c r="AD125" s="206">
        <v>0</v>
      </c>
      <c r="AE125" s="204">
        <v>0</v>
      </c>
      <c r="AF125" s="205">
        <v>0</v>
      </c>
      <c r="AG125" s="206">
        <v>0</v>
      </c>
      <c r="AH125" s="207">
        <f t="shared" si="49"/>
        <v>0</v>
      </c>
      <c r="AI125" s="208">
        <f t="shared" si="49"/>
        <v>0</v>
      </c>
      <c r="AJ125" s="209">
        <f t="shared" si="49"/>
        <v>0</v>
      </c>
      <c r="AK125" s="204">
        <v>0</v>
      </c>
      <c r="AL125" s="205">
        <v>0</v>
      </c>
      <c r="AM125" s="206">
        <v>0</v>
      </c>
      <c r="AN125" s="210">
        <f t="shared" si="50"/>
        <v>0</v>
      </c>
      <c r="AO125" s="211">
        <f t="shared" si="50"/>
        <v>0</v>
      </c>
      <c r="AP125" s="212">
        <f t="shared" si="50"/>
        <v>0</v>
      </c>
      <c r="AQ125" s="204">
        <v>0</v>
      </c>
      <c r="AR125" s="205">
        <v>0</v>
      </c>
      <c r="AS125" s="206">
        <v>0</v>
      </c>
      <c r="AT125" s="207">
        <f t="shared" si="55"/>
        <v>0</v>
      </c>
      <c r="AU125" s="208">
        <f t="shared" si="55"/>
        <v>0</v>
      </c>
      <c r="AV125" s="209">
        <f t="shared" si="55"/>
        <v>0</v>
      </c>
      <c r="AW125" s="204">
        <f t="shared" si="46"/>
        <v>4844325</v>
      </c>
      <c r="AX125" s="213">
        <f t="shared" si="46"/>
        <v>0</v>
      </c>
      <c r="AY125" s="214">
        <f t="shared" si="46"/>
        <v>4844325</v>
      </c>
      <c r="AZ125" s="204">
        <v>4844325</v>
      </c>
      <c r="BA125" s="205">
        <v>0</v>
      </c>
      <c r="BB125" s="206">
        <v>4844325</v>
      </c>
      <c r="BC125" s="215">
        <f t="shared" si="51"/>
        <v>4844325</v>
      </c>
      <c r="BD125" s="216">
        <f t="shared" si="51"/>
        <v>0</v>
      </c>
      <c r="BE125" s="217">
        <f t="shared" si="51"/>
        <v>4844325</v>
      </c>
      <c r="BF125" s="204">
        <v>0</v>
      </c>
      <c r="BG125" s="205">
        <v>0</v>
      </c>
      <c r="BH125" s="206">
        <v>0</v>
      </c>
      <c r="BI125" s="207">
        <f t="shared" si="52"/>
        <v>4844325</v>
      </c>
      <c r="BJ125" s="208">
        <f t="shared" si="52"/>
        <v>0</v>
      </c>
      <c r="BK125" s="209">
        <f t="shared" si="52"/>
        <v>4844325</v>
      </c>
      <c r="BL125" s="204">
        <f t="shared" si="56"/>
        <v>0</v>
      </c>
      <c r="BM125" s="213">
        <f t="shared" si="56"/>
        <v>0</v>
      </c>
      <c r="BN125" s="214">
        <f t="shared" si="56"/>
        <v>0</v>
      </c>
      <c r="BO125" s="204">
        <v>0</v>
      </c>
      <c r="BP125" s="205">
        <v>0</v>
      </c>
      <c r="BQ125" s="206">
        <v>0</v>
      </c>
      <c r="BR125" s="218">
        <f t="shared" si="53"/>
        <v>4844325</v>
      </c>
      <c r="BS125" s="208">
        <f t="shared" si="53"/>
        <v>0</v>
      </c>
      <c r="BT125" s="209">
        <f t="shared" si="53"/>
        <v>4844325</v>
      </c>
      <c r="BU125" s="219">
        <v>-5729000</v>
      </c>
      <c r="BV125" s="205">
        <v>0</v>
      </c>
      <c r="BW125" s="206">
        <v>-5729000</v>
      </c>
      <c r="BX125" s="204">
        <f t="shared" si="57"/>
        <v>-884675</v>
      </c>
      <c r="BY125" s="213">
        <f t="shared" si="57"/>
        <v>0</v>
      </c>
      <c r="BZ125" s="214">
        <f t="shared" si="57"/>
        <v>-884675</v>
      </c>
      <c r="CA125" s="220" t="s">
        <v>1189</v>
      </c>
      <c r="CB125" s="220" t="s">
        <v>1213</v>
      </c>
      <c r="CC125" s="154" t="s">
        <v>1280</v>
      </c>
      <c r="CD125" s="154" t="str">
        <f t="shared" si="47"/>
        <v>OK！</v>
      </c>
      <c r="CE125" s="164" t="str">
        <f t="shared" si="54"/>
        <v>J2</v>
      </c>
      <c r="CF125" s="164" t="str">
        <f t="shared" si="54"/>
        <v>KD</v>
      </c>
      <c r="CG125" s="164" t="str">
        <f t="shared" si="48"/>
        <v>JICA調査</v>
      </c>
    </row>
    <row r="126" spans="1:85" ht="20.100000000000001" customHeight="1" x14ac:dyDescent="0.15">
      <c r="A126" s="154" t="str">
        <f t="shared" si="42"/>
        <v>J2</v>
      </c>
      <c r="B126" s="154" t="str">
        <f t="shared" si="42"/>
        <v>KD</v>
      </c>
      <c r="C126" s="154" t="str">
        <f t="shared" si="43"/>
        <v xml:space="preserve"> (独)国際協力機構　調査</v>
      </c>
      <c r="D126" s="154" t="str">
        <f t="shared" si="44"/>
        <v>-</v>
      </c>
      <c r="E126" s="166" t="s">
        <v>273</v>
      </c>
      <c r="F126" s="199" t="s">
        <v>918</v>
      </c>
      <c r="G126" s="200" t="s">
        <v>919</v>
      </c>
      <c r="H126" s="200" t="str">
        <f t="shared" si="45"/>
        <v>JA16D1009P</v>
      </c>
      <c r="I126" s="201" t="s">
        <v>932</v>
      </c>
      <c r="J126" s="202" t="s">
        <v>800</v>
      </c>
      <c r="K126" s="202" t="s">
        <v>501</v>
      </c>
      <c r="L126" s="203" t="s">
        <v>793</v>
      </c>
      <c r="M126" s="204">
        <v>0</v>
      </c>
      <c r="N126" s="205">
        <v>0</v>
      </c>
      <c r="O126" s="206">
        <v>0</v>
      </c>
      <c r="P126" s="204">
        <v>0</v>
      </c>
      <c r="Q126" s="205">
        <v>0</v>
      </c>
      <c r="R126" s="206">
        <v>0</v>
      </c>
      <c r="S126" s="204">
        <v>0</v>
      </c>
      <c r="T126" s="205">
        <v>0</v>
      </c>
      <c r="U126" s="206">
        <v>0</v>
      </c>
      <c r="V126" s="204">
        <v>0</v>
      </c>
      <c r="W126" s="205">
        <v>0</v>
      </c>
      <c r="X126" s="206">
        <v>0</v>
      </c>
      <c r="Y126" s="204">
        <v>0</v>
      </c>
      <c r="Z126" s="205">
        <v>0</v>
      </c>
      <c r="AA126" s="206">
        <v>0</v>
      </c>
      <c r="AB126" s="204">
        <v>0</v>
      </c>
      <c r="AC126" s="205">
        <v>0</v>
      </c>
      <c r="AD126" s="206">
        <v>0</v>
      </c>
      <c r="AE126" s="204">
        <v>0</v>
      </c>
      <c r="AF126" s="205">
        <v>0</v>
      </c>
      <c r="AG126" s="206">
        <v>0</v>
      </c>
      <c r="AH126" s="207">
        <f t="shared" si="49"/>
        <v>0</v>
      </c>
      <c r="AI126" s="208">
        <f t="shared" si="49"/>
        <v>0</v>
      </c>
      <c r="AJ126" s="209">
        <f t="shared" si="49"/>
        <v>0</v>
      </c>
      <c r="AK126" s="204">
        <v>0</v>
      </c>
      <c r="AL126" s="205">
        <v>0</v>
      </c>
      <c r="AM126" s="206">
        <v>0</v>
      </c>
      <c r="AN126" s="210">
        <f t="shared" si="50"/>
        <v>0</v>
      </c>
      <c r="AO126" s="211">
        <f t="shared" si="50"/>
        <v>0</v>
      </c>
      <c r="AP126" s="212">
        <f t="shared" si="50"/>
        <v>0</v>
      </c>
      <c r="AQ126" s="204">
        <v>0</v>
      </c>
      <c r="AR126" s="205">
        <v>0</v>
      </c>
      <c r="AS126" s="206">
        <v>0</v>
      </c>
      <c r="AT126" s="207">
        <f t="shared" si="55"/>
        <v>0</v>
      </c>
      <c r="AU126" s="208">
        <f t="shared" si="55"/>
        <v>0</v>
      </c>
      <c r="AV126" s="209">
        <f t="shared" si="55"/>
        <v>0</v>
      </c>
      <c r="AW126" s="204">
        <f t="shared" si="46"/>
        <v>0</v>
      </c>
      <c r="AX126" s="213">
        <f t="shared" si="46"/>
        <v>0</v>
      </c>
      <c r="AY126" s="214">
        <f t="shared" si="46"/>
        <v>0</v>
      </c>
      <c r="AZ126" s="204">
        <v>0</v>
      </c>
      <c r="BA126" s="205">
        <v>0</v>
      </c>
      <c r="BB126" s="206">
        <v>0</v>
      </c>
      <c r="BC126" s="215">
        <f t="shared" si="51"/>
        <v>0</v>
      </c>
      <c r="BD126" s="216">
        <f t="shared" si="51"/>
        <v>0</v>
      </c>
      <c r="BE126" s="217">
        <f t="shared" si="51"/>
        <v>0</v>
      </c>
      <c r="BF126" s="204">
        <v>0</v>
      </c>
      <c r="BG126" s="205">
        <v>0</v>
      </c>
      <c r="BH126" s="206">
        <v>0</v>
      </c>
      <c r="BI126" s="207">
        <f t="shared" si="52"/>
        <v>0</v>
      </c>
      <c r="BJ126" s="208">
        <f t="shared" si="52"/>
        <v>0</v>
      </c>
      <c r="BK126" s="209">
        <f t="shared" si="52"/>
        <v>0</v>
      </c>
      <c r="BL126" s="204">
        <f t="shared" si="56"/>
        <v>0</v>
      </c>
      <c r="BM126" s="213">
        <f t="shared" si="56"/>
        <v>0</v>
      </c>
      <c r="BN126" s="214">
        <f t="shared" si="56"/>
        <v>0</v>
      </c>
      <c r="BO126" s="204">
        <v>0</v>
      </c>
      <c r="BP126" s="205">
        <v>0</v>
      </c>
      <c r="BQ126" s="206">
        <v>0</v>
      </c>
      <c r="BR126" s="218">
        <f t="shared" si="53"/>
        <v>0</v>
      </c>
      <c r="BS126" s="208">
        <f t="shared" si="53"/>
        <v>0</v>
      </c>
      <c r="BT126" s="209">
        <f t="shared" si="53"/>
        <v>0</v>
      </c>
      <c r="BU126" s="219">
        <v>-40700000</v>
      </c>
      <c r="BV126" s="205">
        <v>0</v>
      </c>
      <c r="BW126" s="206">
        <v>-40700000</v>
      </c>
      <c r="BX126" s="204">
        <f t="shared" si="57"/>
        <v>-40700000</v>
      </c>
      <c r="BY126" s="213">
        <f t="shared" si="57"/>
        <v>0</v>
      </c>
      <c r="BZ126" s="214">
        <f t="shared" si="57"/>
        <v>-40700000</v>
      </c>
      <c r="CA126" s="220" t="s">
        <v>1156</v>
      </c>
      <c r="CB126" s="220" t="s">
        <v>531</v>
      </c>
      <c r="CC126" s="154" t="s">
        <v>1280</v>
      </c>
      <c r="CD126" s="154" t="str">
        <f t="shared" si="47"/>
        <v>OK！</v>
      </c>
      <c r="CE126" s="164" t="str">
        <f t="shared" si="54"/>
        <v>J2</v>
      </c>
      <c r="CF126" s="164" t="str">
        <f t="shared" si="54"/>
        <v>KD</v>
      </c>
      <c r="CG126" s="164" t="str">
        <f t="shared" si="48"/>
        <v>JICA調査</v>
      </c>
    </row>
    <row r="127" spans="1:85" ht="20.100000000000001" customHeight="1" x14ac:dyDescent="0.15">
      <c r="A127" s="154" t="str">
        <f t="shared" si="42"/>
        <v>J2</v>
      </c>
      <c r="B127" s="154" t="str">
        <f t="shared" si="42"/>
        <v>KD</v>
      </c>
      <c r="C127" s="154" t="str">
        <f t="shared" si="43"/>
        <v xml:space="preserve"> (独)国際協力機構　調査</v>
      </c>
      <c r="D127" s="154" t="str">
        <f t="shared" si="44"/>
        <v>-</v>
      </c>
      <c r="E127" s="166" t="s">
        <v>274</v>
      </c>
      <c r="F127" s="199" t="s">
        <v>918</v>
      </c>
      <c r="G127" s="200" t="s">
        <v>919</v>
      </c>
      <c r="H127" s="200" t="str">
        <f t="shared" si="45"/>
        <v>JA16D1019P</v>
      </c>
      <c r="I127" s="201" t="s">
        <v>933</v>
      </c>
      <c r="J127" s="202" t="s">
        <v>800</v>
      </c>
      <c r="K127" s="202" t="s">
        <v>501</v>
      </c>
      <c r="L127" s="203" t="s">
        <v>793</v>
      </c>
      <c r="M127" s="204">
        <v>0</v>
      </c>
      <c r="N127" s="205">
        <v>0</v>
      </c>
      <c r="O127" s="206">
        <v>0</v>
      </c>
      <c r="P127" s="204">
        <v>0</v>
      </c>
      <c r="Q127" s="205">
        <v>0</v>
      </c>
      <c r="R127" s="206">
        <v>0</v>
      </c>
      <c r="S127" s="204">
        <v>0</v>
      </c>
      <c r="T127" s="205">
        <v>0</v>
      </c>
      <c r="U127" s="206">
        <v>0</v>
      </c>
      <c r="V127" s="204">
        <v>0</v>
      </c>
      <c r="W127" s="205">
        <v>0</v>
      </c>
      <c r="X127" s="206">
        <v>0</v>
      </c>
      <c r="Y127" s="204">
        <v>0</v>
      </c>
      <c r="Z127" s="205">
        <v>0</v>
      </c>
      <c r="AA127" s="206">
        <v>0</v>
      </c>
      <c r="AB127" s="204">
        <v>0</v>
      </c>
      <c r="AC127" s="205">
        <v>0</v>
      </c>
      <c r="AD127" s="206">
        <v>0</v>
      </c>
      <c r="AE127" s="204">
        <v>0</v>
      </c>
      <c r="AF127" s="205">
        <v>0</v>
      </c>
      <c r="AG127" s="206">
        <v>0</v>
      </c>
      <c r="AH127" s="207">
        <f t="shared" si="49"/>
        <v>0</v>
      </c>
      <c r="AI127" s="208">
        <f t="shared" si="49"/>
        <v>0</v>
      </c>
      <c r="AJ127" s="209">
        <f t="shared" si="49"/>
        <v>0</v>
      </c>
      <c r="AK127" s="204">
        <v>0</v>
      </c>
      <c r="AL127" s="205">
        <v>0</v>
      </c>
      <c r="AM127" s="206">
        <v>0</v>
      </c>
      <c r="AN127" s="210">
        <f t="shared" si="50"/>
        <v>0</v>
      </c>
      <c r="AO127" s="211">
        <f t="shared" si="50"/>
        <v>0</v>
      </c>
      <c r="AP127" s="212">
        <f t="shared" si="50"/>
        <v>0</v>
      </c>
      <c r="AQ127" s="204">
        <v>0</v>
      </c>
      <c r="AR127" s="205">
        <v>0</v>
      </c>
      <c r="AS127" s="206">
        <v>0</v>
      </c>
      <c r="AT127" s="207">
        <f t="shared" si="55"/>
        <v>0</v>
      </c>
      <c r="AU127" s="208">
        <f t="shared" si="55"/>
        <v>0</v>
      </c>
      <c r="AV127" s="209">
        <f t="shared" si="55"/>
        <v>0</v>
      </c>
      <c r="AW127" s="204">
        <f t="shared" si="46"/>
        <v>0</v>
      </c>
      <c r="AX127" s="213">
        <f t="shared" si="46"/>
        <v>0</v>
      </c>
      <c r="AY127" s="214">
        <f t="shared" si="46"/>
        <v>0</v>
      </c>
      <c r="AZ127" s="204">
        <v>0</v>
      </c>
      <c r="BA127" s="205">
        <v>0</v>
      </c>
      <c r="BB127" s="206">
        <v>0</v>
      </c>
      <c r="BC127" s="215">
        <f t="shared" si="51"/>
        <v>0</v>
      </c>
      <c r="BD127" s="216">
        <f t="shared" si="51"/>
        <v>0</v>
      </c>
      <c r="BE127" s="217">
        <f t="shared" si="51"/>
        <v>0</v>
      </c>
      <c r="BF127" s="204">
        <v>0</v>
      </c>
      <c r="BG127" s="205">
        <v>0</v>
      </c>
      <c r="BH127" s="206">
        <v>0</v>
      </c>
      <c r="BI127" s="207">
        <f t="shared" si="52"/>
        <v>0</v>
      </c>
      <c r="BJ127" s="208">
        <f t="shared" si="52"/>
        <v>0</v>
      </c>
      <c r="BK127" s="209">
        <f t="shared" si="52"/>
        <v>0</v>
      </c>
      <c r="BL127" s="204">
        <f t="shared" si="56"/>
        <v>0</v>
      </c>
      <c r="BM127" s="213">
        <f t="shared" si="56"/>
        <v>0</v>
      </c>
      <c r="BN127" s="214">
        <f t="shared" si="56"/>
        <v>0</v>
      </c>
      <c r="BO127" s="204">
        <v>0</v>
      </c>
      <c r="BP127" s="205">
        <v>0</v>
      </c>
      <c r="BQ127" s="206">
        <v>0</v>
      </c>
      <c r="BR127" s="218">
        <f t="shared" si="53"/>
        <v>0</v>
      </c>
      <c r="BS127" s="208">
        <f t="shared" si="53"/>
        <v>0</v>
      </c>
      <c r="BT127" s="209">
        <f t="shared" si="53"/>
        <v>0</v>
      </c>
      <c r="BU127" s="219">
        <v>-2761000</v>
      </c>
      <c r="BV127" s="205">
        <v>0</v>
      </c>
      <c r="BW127" s="206">
        <v>-2761000</v>
      </c>
      <c r="BX127" s="204">
        <f t="shared" si="57"/>
        <v>-2761000</v>
      </c>
      <c r="BY127" s="213">
        <f t="shared" si="57"/>
        <v>0</v>
      </c>
      <c r="BZ127" s="214">
        <f t="shared" si="57"/>
        <v>-2761000</v>
      </c>
      <c r="CA127" s="220" t="s">
        <v>1156</v>
      </c>
      <c r="CB127" s="220" t="s">
        <v>522</v>
      </c>
      <c r="CC127" s="154" t="s">
        <v>1280</v>
      </c>
      <c r="CD127" s="154" t="str">
        <f t="shared" si="47"/>
        <v>OK！</v>
      </c>
      <c r="CE127" s="164" t="str">
        <f t="shared" si="54"/>
        <v>J2</v>
      </c>
      <c r="CF127" s="164" t="str">
        <f t="shared" si="54"/>
        <v>KD</v>
      </c>
      <c r="CG127" s="164" t="str">
        <f t="shared" si="48"/>
        <v>JICA調査</v>
      </c>
    </row>
    <row r="128" spans="1:85" ht="20.100000000000001" customHeight="1" x14ac:dyDescent="0.15">
      <c r="A128" s="154" t="str">
        <f t="shared" si="42"/>
        <v>J2</v>
      </c>
      <c r="B128" s="154" t="str">
        <f t="shared" si="42"/>
        <v>KD</v>
      </c>
      <c r="C128" s="154" t="str">
        <f t="shared" si="43"/>
        <v xml:space="preserve"> (独)国際協力機構　無償</v>
      </c>
      <c r="D128" s="154" t="str">
        <f t="shared" si="44"/>
        <v>-</v>
      </c>
      <c r="E128" s="166" t="s">
        <v>275</v>
      </c>
      <c r="F128" s="199" t="s">
        <v>918</v>
      </c>
      <c r="G128" s="200" t="s">
        <v>919</v>
      </c>
      <c r="H128" s="200" t="str">
        <f t="shared" si="45"/>
        <v>JA15D1004P</v>
      </c>
      <c r="I128" s="201" t="s">
        <v>934</v>
      </c>
      <c r="J128" s="202" t="s">
        <v>935</v>
      </c>
      <c r="K128" s="202" t="s">
        <v>506</v>
      </c>
      <c r="L128" s="203" t="s">
        <v>793</v>
      </c>
      <c r="M128" s="204">
        <v>0</v>
      </c>
      <c r="N128" s="205">
        <v>0</v>
      </c>
      <c r="O128" s="206">
        <v>0</v>
      </c>
      <c r="P128" s="204">
        <v>0</v>
      </c>
      <c r="Q128" s="205">
        <v>0</v>
      </c>
      <c r="R128" s="206">
        <v>0</v>
      </c>
      <c r="S128" s="204">
        <v>0</v>
      </c>
      <c r="T128" s="205">
        <v>0</v>
      </c>
      <c r="U128" s="206">
        <v>0</v>
      </c>
      <c r="V128" s="204">
        <v>0</v>
      </c>
      <c r="W128" s="205">
        <v>0</v>
      </c>
      <c r="X128" s="206">
        <v>0</v>
      </c>
      <c r="Y128" s="204">
        <v>0</v>
      </c>
      <c r="Z128" s="205">
        <v>0</v>
      </c>
      <c r="AA128" s="206">
        <v>0</v>
      </c>
      <c r="AB128" s="204">
        <v>0</v>
      </c>
      <c r="AC128" s="205">
        <v>0</v>
      </c>
      <c r="AD128" s="206">
        <v>0</v>
      </c>
      <c r="AE128" s="204">
        <v>0</v>
      </c>
      <c r="AF128" s="205">
        <v>0</v>
      </c>
      <c r="AG128" s="206">
        <v>0</v>
      </c>
      <c r="AH128" s="207">
        <f t="shared" si="49"/>
        <v>0</v>
      </c>
      <c r="AI128" s="208">
        <f t="shared" si="49"/>
        <v>0</v>
      </c>
      <c r="AJ128" s="209">
        <f t="shared" si="49"/>
        <v>0</v>
      </c>
      <c r="AK128" s="204">
        <v>0</v>
      </c>
      <c r="AL128" s="205">
        <v>0</v>
      </c>
      <c r="AM128" s="206">
        <v>0</v>
      </c>
      <c r="AN128" s="210">
        <f t="shared" si="50"/>
        <v>0</v>
      </c>
      <c r="AO128" s="211">
        <f t="shared" si="50"/>
        <v>0</v>
      </c>
      <c r="AP128" s="212">
        <f t="shared" si="50"/>
        <v>0</v>
      </c>
      <c r="AQ128" s="204">
        <v>0</v>
      </c>
      <c r="AR128" s="205">
        <v>0</v>
      </c>
      <c r="AS128" s="206">
        <v>0</v>
      </c>
      <c r="AT128" s="207">
        <f t="shared" si="55"/>
        <v>0</v>
      </c>
      <c r="AU128" s="208">
        <f t="shared" si="55"/>
        <v>0</v>
      </c>
      <c r="AV128" s="209">
        <f t="shared" si="55"/>
        <v>0</v>
      </c>
      <c r="AW128" s="204">
        <f t="shared" si="46"/>
        <v>0</v>
      </c>
      <c r="AX128" s="213">
        <f t="shared" si="46"/>
        <v>0</v>
      </c>
      <c r="AY128" s="214">
        <f t="shared" si="46"/>
        <v>0</v>
      </c>
      <c r="AZ128" s="204">
        <v>0</v>
      </c>
      <c r="BA128" s="205">
        <v>0</v>
      </c>
      <c r="BB128" s="206">
        <v>0</v>
      </c>
      <c r="BC128" s="215">
        <f t="shared" si="51"/>
        <v>0</v>
      </c>
      <c r="BD128" s="216">
        <f t="shared" si="51"/>
        <v>0</v>
      </c>
      <c r="BE128" s="217">
        <f t="shared" si="51"/>
        <v>0</v>
      </c>
      <c r="BF128" s="204">
        <v>0</v>
      </c>
      <c r="BG128" s="205">
        <v>0</v>
      </c>
      <c r="BH128" s="206">
        <v>0</v>
      </c>
      <c r="BI128" s="207">
        <f t="shared" si="52"/>
        <v>0</v>
      </c>
      <c r="BJ128" s="208">
        <f t="shared" si="52"/>
        <v>0</v>
      </c>
      <c r="BK128" s="209">
        <f t="shared" si="52"/>
        <v>0</v>
      </c>
      <c r="BL128" s="204">
        <f t="shared" si="56"/>
        <v>0</v>
      </c>
      <c r="BM128" s="213">
        <f t="shared" si="56"/>
        <v>0</v>
      </c>
      <c r="BN128" s="214">
        <f t="shared" si="56"/>
        <v>0</v>
      </c>
      <c r="BO128" s="204">
        <v>0</v>
      </c>
      <c r="BP128" s="205">
        <v>0</v>
      </c>
      <c r="BQ128" s="206">
        <v>0</v>
      </c>
      <c r="BR128" s="218">
        <f t="shared" si="53"/>
        <v>0</v>
      </c>
      <c r="BS128" s="208">
        <f t="shared" si="53"/>
        <v>0</v>
      </c>
      <c r="BT128" s="209">
        <f t="shared" si="53"/>
        <v>0</v>
      </c>
      <c r="BU128" s="219">
        <v>-33444000</v>
      </c>
      <c r="BV128" s="205">
        <v>0</v>
      </c>
      <c r="BW128" s="206">
        <v>-33444000</v>
      </c>
      <c r="BX128" s="204">
        <f t="shared" si="57"/>
        <v>-33444000</v>
      </c>
      <c r="BY128" s="213">
        <f t="shared" si="57"/>
        <v>0</v>
      </c>
      <c r="BZ128" s="214">
        <f t="shared" si="57"/>
        <v>-33444000</v>
      </c>
      <c r="CA128" s="220" t="s">
        <v>1156</v>
      </c>
      <c r="CB128" s="220" t="s">
        <v>1214</v>
      </c>
      <c r="CC128" s="154" t="s">
        <v>1280</v>
      </c>
      <c r="CD128" s="154" t="str">
        <f t="shared" si="47"/>
        <v>OK！</v>
      </c>
      <c r="CE128" s="164" t="str">
        <f t="shared" si="54"/>
        <v>J2</v>
      </c>
      <c r="CF128" s="164" t="str">
        <f t="shared" si="54"/>
        <v>KD</v>
      </c>
      <c r="CG128" s="164" t="str">
        <f t="shared" si="48"/>
        <v>JICA無償</v>
      </c>
    </row>
    <row r="129" spans="1:85" ht="20.100000000000001" customHeight="1" x14ac:dyDescent="0.15">
      <c r="A129" s="154" t="str">
        <f t="shared" si="42"/>
        <v>J2</v>
      </c>
      <c r="B129" s="154" t="str">
        <f t="shared" si="42"/>
        <v>KD</v>
      </c>
      <c r="C129" s="154" t="str">
        <f t="shared" si="43"/>
        <v xml:space="preserve"> (独)国際協力機構　無償</v>
      </c>
      <c r="D129" s="154" t="str">
        <f t="shared" si="44"/>
        <v>-</v>
      </c>
      <c r="E129" s="166" t="s">
        <v>276</v>
      </c>
      <c r="F129" s="199" t="s">
        <v>918</v>
      </c>
      <c r="G129" s="200" t="s">
        <v>919</v>
      </c>
      <c r="H129" s="200" t="str">
        <f t="shared" si="45"/>
        <v>JA15D1005P</v>
      </c>
      <c r="I129" s="201" t="s">
        <v>936</v>
      </c>
      <c r="J129" s="202" t="s">
        <v>937</v>
      </c>
      <c r="K129" s="202" t="s">
        <v>506</v>
      </c>
      <c r="L129" s="203" t="s">
        <v>793</v>
      </c>
      <c r="M129" s="204">
        <v>0</v>
      </c>
      <c r="N129" s="205">
        <v>0</v>
      </c>
      <c r="O129" s="206">
        <v>0</v>
      </c>
      <c r="P129" s="204">
        <v>0</v>
      </c>
      <c r="Q129" s="205">
        <v>0</v>
      </c>
      <c r="R129" s="206">
        <v>0</v>
      </c>
      <c r="S129" s="204">
        <v>0</v>
      </c>
      <c r="T129" s="205">
        <v>0</v>
      </c>
      <c r="U129" s="206">
        <v>0</v>
      </c>
      <c r="V129" s="204">
        <v>0</v>
      </c>
      <c r="W129" s="205">
        <v>0</v>
      </c>
      <c r="X129" s="206">
        <v>0</v>
      </c>
      <c r="Y129" s="204">
        <v>0</v>
      </c>
      <c r="Z129" s="205">
        <v>0</v>
      </c>
      <c r="AA129" s="206">
        <v>0</v>
      </c>
      <c r="AB129" s="204">
        <v>0</v>
      </c>
      <c r="AC129" s="205">
        <v>0</v>
      </c>
      <c r="AD129" s="206">
        <v>0</v>
      </c>
      <c r="AE129" s="204">
        <v>0</v>
      </c>
      <c r="AF129" s="205">
        <v>0</v>
      </c>
      <c r="AG129" s="206">
        <v>0</v>
      </c>
      <c r="AH129" s="207">
        <f t="shared" si="49"/>
        <v>0</v>
      </c>
      <c r="AI129" s="208">
        <f t="shared" si="49"/>
        <v>0</v>
      </c>
      <c r="AJ129" s="209">
        <f t="shared" si="49"/>
        <v>0</v>
      </c>
      <c r="AK129" s="204">
        <v>0</v>
      </c>
      <c r="AL129" s="205">
        <v>0</v>
      </c>
      <c r="AM129" s="206">
        <v>0</v>
      </c>
      <c r="AN129" s="210">
        <f t="shared" si="50"/>
        <v>0</v>
      </c>
      <c r="AO129" s="211">
        <f t="shared" si="50"/>
        <v>0</v>
      </c>
      <c r="AP129" s="212">
        <f t="shared" si="50"/>
        <v>0</v>
      </c>
      <c r="AQ129" s="204">
        <v>0</v>
      </c>
      <c r="AR129" s="205">
        <v>0</v>
      </c>
      <c r="AS129" s="206">
        <v>0</v>
      </c>
      <c r="AT129" s="207">
        <f t="shared" si="55"/>
        <v>0</v>
      </c>
      <c r="AU129" s="208">
        <f t="shared" si="55"/>
        <v>0</v>
      </c>
      <c r="AV129" s="209">
        <f t="shared" si="55"/>
        <v>0</v>
      </c>
      <c r="AW129" s="204">
        <f t="shared" si="46"/>
        <v>0</v>
      </c>
      <c r="AX129" s="213">
        <f t="shared" si="46"/>
        <v>0</v>
      </c>
      <c r="AY129" s="214">
        <f t="shared" si="46"/>
        <v>0</v>
      </c>
      <c r="AZ129" s="204">
        <v>0</v>
      </c>
      <c r="BA129" s="205">
        <v>0</v>
      </c>
      <c r="BB129" s="206">
        <v>0</v>
      </c>
      <c r="BC129" s="215">
        <f t="shared" si="51"/>
        <v>0</v>
      </c>
      <c r="BD129" s="216">
        <f t="shared" si="51"/>
        <v>0</v>
      </c>
      <c r="BE129" s="217">
        <f t="shared" si="51"/>
        <v>0</v>
      </c>
      <c r="BF129" s="204">
        <v>0</v>
      </c>
      <c r="BG129" s="205">
        <v>0</v>
      </c>
      <c r="BH129" s="206">
        <v>0</v>
      </c>
      <c r="BI129" s="207">
        <f t="shared" si="52"/>
        <v>0</v>
      </c>
      <c r="BJ129" s="208">
        <f t="shared" si="52"/>
        <v>0</v>
      </c>
      <c r="BK129" s="209">
        <f t="shared" si="52"/>
        <v>0</v>
      </c>
      <c r="BL129" s="204">
        <f t="shared" si="56"/>
        <v>0</v>
      </c>
      <c r="BM129" s="213">
        <f t="shared" si="56"/>
        <v>0</v>
      </c>
      <c r="BN129" s="214">
        <f t="shared" si="56"/>
        <v>0</v>
      </c>
      <c r="BO129" s="204">
        <v>0</v>
      </c>
      <c r="BP129" s="205">
        <v>0</v>
      </c>
      <c r="BQ129" s="206">
        <v>0</v>
      </c>
      <c r="BR129" s="218">
        <f t="shared" si="53"/>
        <v>0</v>
      </c>
      <c r="BS129" s="208">
        <f t="shared" si="53"/>
        <v>0</v>
      </c>
      <c r="BT129" s="209">
        <f t="shared" si="53"/>
        <v>0</v>
      </c>
      <c r="BU129" s="219">
        <v>-8339000</v>
      </c>
      <c r="BV129" s="205">
        <v>0</v>
      </c>
      <c r="BW129" s="206">
        <v>-8339000</v>
      </c>
      <c r="BX129" s="204">
        <f t="shared" si="57"/>
        <v>-8339000</v>
      </c>
      <c r="BY129" s="213">
        <f t="shared" si="57"/>
        <v>0</v>
      </c>
      <c r="BZ129" s="214">
        <f t="shared" si="57"/>
        <v>-8339000</v>
      </c>
      <c r="CA129" s="220" t="s">
        <v>1156</v>
      </c>
      <c r="CB129" s="220" t="s">
        <v>614</v>
      </c>
      <c r="CC129" s="154" t="s">
        <v>1280</v>
      </c>
      <c r="CD129" s="154" t="str">
        <f t="shared" si="47"/>
        <v>OK！</v>
      </c>
      <c r="CE129" s="164" t="str">
        <f t="shared" si="54"/>
        <v>J2</v>
      </c>
      <c r="CF129" s="164" t="str">
        <f t="shared" si="54"/>
        <v>KD</v>
      </c>
      <c r="CG129" s="164" t="str">
        <f t="shared" si="48"/>
        <v>JICA無償</v>
      </c>
    </row>
    <row r="130" spans="1:85" ht="20.100000000000001" customHeight="1" x14ac:dyDescent="0.15">
      <c r="A130" s="154" t="str">
        <f t="shared" si="42"/>
        <v>J2</v>
      </c>
      <c r="B130" s="154" t="str">
        <f t="shared" si="42"/>
        <v>KD</v>
      </c>
      <c r="C130" s="154" t="str">
        <f t="shared" si="43"/>
        <v xml:space="preserve"> Binh Duong Producing and Trad</v>
      </c>
      <c r="D130" s="154" t="str">
        <f t="shared" si="44"/>
        <v>201601-201606</v>
      </c>
      <c r="E130" s="166" t="s">
        <v>277</v>
      </c>
      <c r="F130" s="199" t="s">
        <v>918</v>
      </c>
      <c r="G130" s="200" t="s">
        <v>919</v>
      </c>
      <c r="H130" s="200" t="str">
        <f t="shared" si="45"/>
        <v>JA16U1014P</v>
      </c>
      <c r="I130" s="201" t="s">
        <v>938</v>
      </c>
      <c r="J130" s="202" t="s">
        <v>939</v>
      </c>
      <c r="K130" s="202" t="s">
        <v>667</v>
      </c>
      <c r="L130" s="203" t="s">
        <v>798</v>
      </c>
      <c r="M130" s="204">
        <v>0</v>
      </c>
      <c r="N130" s="205">
        <v>0</v>
      </c>
      <c r="O130" s="206">
        <v>0</v>
      </c>
      <c r="P130" s="204">
        <v>0</v>
      </c>
      <c r="Q130" s="205">
        <v>0</v>
      </c>
      <c r="R130" s="206">
        <v>0</v>
      </c>
      <c r="S130" s="204">
        <v>0</v>
      </c>
      <c r="T130" s="205">
        <v>0</v>
      </c>
      <c r="U130" s="206">
        <v>0</v>
      </c>
      <c r="V130" s="204">
        <v>0</v>
      </c>
      <c r="W130" s="205">
        <v>0</v>
      </c>
      <c r="X130" s="206">
        <v>0</v>
      </c>
      <c r="Y130" s="204">
        <v>0</v>
      </c>
      <c r="Z130" s="205">
        <v>0</v>
      </c>
      <c r="AA130" s="206">
        <v>0</v>
      </c>
      <c r="AB130" s="204">
        <v>0</v>
      </c>
      <c r="AC130" s="205">
        <v>0</v>
      </c>
      <c r="AD130" s="206">
        <v>0</v>
      </c>
      <c r="AE130" s="204">
        <v>0</v>
      </c>
      <c r="AF130" s="205">
        <v>0</v>
      </c>
      <c r="AG130" s="206">
        <v>0</v>
      </c>
      <c r="AH130" s="207">
        <f t="shared" si="49"/>
        <v>0</v>
      </c>
      <c r="AI130" s="208">
        <f t="shared" si="49"/>
        <v>0</v>
      </c>
      <c r="AJ130" s="209">
        <f t="shared" si="49"/>
        <v>0</v>
      </c>
      <c r="AK130" s="204">
        <v>0</v>
      </c>
      <c r="AL130" s="205">
        <v>0</v>
      </c>
      <c r="AM130" s="206">
        <v>0</v>
      </c>
      <c r="AN130" s="210">
        <f t="shared" si="50"/>
        <v>0</v>
      </c>
      <c r="AO130" s="211">
        <f t="shared" si="50"/>
        <v>0</v>
      </c>
      <c r="AP130" s="212">
        <f t="shared" si="50"/>
        <v>0</v>
      </c>
      <c r="AQ130" s="204">
        <v>0</v>
      </c>
      <c r="AR130" s="205">
        <v>0</v>
      </c>
      <c r="AS130" s="206">
        <v>0</v>
      </c>
      <c r="AT130" s="207">
        <f t="shared" si="55"/>
        <v>0</v>
      </c>
      <c r="AU130" s="208">
        <f t="shared" si="55"/>
        <v>0</v>
      </c>
      <c r="AV130" s="209">
        <f t="shared" si="55"/>
        <v>0</v>
      </c>
      <c r="AW130" s="204">
        <f t="shared" si="46"/>
        <v>0</v>
      </c>
      <c r="AX130" s="213">
        <f t="shared" si="46"/>
        <v>1187080105</v>
      </c>
      <c r="AY130" s="214">
        <f t="shared" si="46"/>
        <v>5887917</v>
      </c>
      <c r="AZ130" s="204">
        <v>0</v>
      </c>
      <c r="BA130" s="205">
        <v>1187080105</v>
      </c>
      <c r="BB130" s="206">
        <v>5887917</v>
      </c>
      <c r="BC130" s="215">
        <f t="shared" si="51"/>
        <v>0</v>
      </c>
      <c r="BD130" s="216">
        <f t="shared" si="51"/>
        <v>1187080105</v>
      </c>
      <c r="BE130" s="217">
        <f t="shared" si="51"/>
        <v>5887917</v>
      </c>
      <c r="BF130" s="204">
        <v>0</v>
      </c>
      <c r="BG130" s="205">
        <v>0</v>
      </c>
      <c r="BH130" s="206">
        <v>0</v>
      </c>
      <c r="BI130" s="207">
        <f t="shared" si="52"/>
        <v>0</v>
      </c>
      <c r="BJ130" s="208">
        <f t="shared" si="52"/>
        <v>1187080105</v>
      </c>
      <c r="BK130" s="209">
        <f t="shared" si="52"/>
        <v>5887917</v>
      </c>
      <c r="BL130" s="204">
        <f t="shared" si="56"/>
        <v>0</v>
      </c>
      <c r="BM130" s="213">
        <f t="shared" si="56"/>
        <v>0</v>
      </c>
      <c r="BN130" s="214">
        <f t="shared" si="56"/>
        <v>0</v>
      </c>
      <c r="BO130" s="204">
        <v>0</v>
      </c>
      <c r="BP130" s="205">
        <v>0</v>
      </c>
      <c r="BQ130" s="206">
        <v>0</v>
      </c>
      <c r="BR130" s="218">
        <f t="shared" si="53"/>
        <v>0</v>
      </c>
      <c r="BS130" s="208">
        <f t="shared" si="53"/>
        <v>1187080105</v>
      </c>
      <c r="BT130" s="209">
        <f t="shared" si="53"/>
        <v>5887917</v>
      </c>
      <c r="BU130" s="219">
        <v>0</v>
      </c>
      <c r="BV130" s="205">
        <v>0</v>
      </c>
      <c r="BW130" s="206">
        <v>0</v>
      </c>
      <c r="BX130" s="204">
        <f t="shared" si="57"/>
        <v>0</v>
      </c>
      <c r="BY130" s="213">
        <f t="shared" si="57"/>
        <v>1187080105</v>
      </c>
      <c r="BZ130" s="214">
        <f t="shared" si="57"/>
        <v>5887917</v>
      </c>
      <c r="CA130" s="220" t="s">
        <v>1149</v>
      </c>
      <c r="CB130" s="220" t="s">
        <v>577</v>
      </c>
      <c r="CC130" s="154" t="s">
        <v>1280</v>
      </c>
      <c r="CD130" s="154" t="str">
        <f t="shared" si="47"/>
        <v>OK！</v>
      </c>
      <c r="CE130" s="164" t="str">
        <f t="shared" si="54"/>
        <v>J2</v>
      </c>
      <c r="CF130" s="164" t="str">
        <f t="shared" si="54"/>
        <v>KD</v>
      </c>
      <c r="CG130" s="164" t="str">
        <f t="shared" si="48"/>
        <v>民間</v>
      </c>
    </row>
    <row r="131" spans="1:85" ht="20.100000000000001" customHeight="1" x14ac:dyDescent="0.15">
      <c r="A131" s="154" t="str">
        <f t="shared" si="42"/>
        <v>J2</v>
      </c>
      <c r="B131" s="154" t="str">
        <f t="shared" si="42"/>
        <v>KD</v>
      </c>
      <c r="C131" s="154" t="str">
        <f t="shared" si="43"/>
        <v xml:space="preserve"> P.T. Puradelta Lestari</v>
      </c>
      <c r="D131" s="154" t="str">
        <f t="shared" si="44"/>
        <v>201605-201606</v>
      </c>
      <c r="E131" s="166" t="s">
        <v>278</v>
      </c>
      <c r="F131" s="199" t="s">
        <v>918</v>
      </c>
      <c r="G131" s="200" t="s">
        <v>919</v>
      </c>
      <c r="H131" s="200" t="str">
        <f t="shared" si="45"/>
        <v>JA16D1027P</v>
      </c>
      <c r="I131" s="201" t="s">
        <v>940</v>
      </c>
      <c r="J131" s="202" t="s">
        <v>941</v>
      </c>
      <c r="K131" s="202" t="s">
        <v>722</v>
      </c>
      <c r="L131" s="203" t="s">
        <v>793</v>
      </c>
      <c r="M131" s="204">
        <v>0</v>
      </c>
      <c r="N131" s="205">
        <v>0</v>
      </c>
      <c r="O131" s="206">
        <v>0</v>
      </c>
      <c r="P131" s="204">
        <v>0</v>
      </c>
      <c r="Q131" s="205">
        <v>0</v>
      </c>
      <c r="R131" s="206">
        <v>0</v>
      </c>
      <c r="S131" s="204">
        <v>0</v>
      </c>
      <c r="T131" s="205">
        <v>0</v>
      </c>
      <c r="U131" s="206">
        <v>0</v>
      </c>
      <c r="V131" s="204">
        <v>0</v>
      </c>
      <c r="W131" s="205">
        <v>0</v>
      </c>
      <c r="X131" s="206">
        <v>0</v>
      </c>
      <c r="Y131" s="204">
        <v>0</v>
      </c>
      <c r="Z131" s="205">
        <v>0</v>
      </c>
      <c r="AA131" s="206">
        <v>0</v>
      </c>
      <c r="AB131" s="204">
        <v>0</v>
      </c>
      <c r="AC131" s="205">
        <v>0</v>
      </c>
      <c r="AD131" s="206">
        <v>0</v>
      </c>
      <c r="AE131" s="204">
        <v>0</v>
      </c>
      <c r="AF131" s="205">
        <v>0</v>
      </c>
      <c r="AG131" s="206">
        <v>0</v>
      </c>
      <c r="AH131" s="207">
        <f t="shared" si="49"/>
        <v>0</v>
      </c>
      <c r="AI131" s="208">
        <f t="shared" si="49"/>
        <v>0</v>
      </c>
      <c r="AJ131" s="209">
        <f t="shared" si="49"/>
        <v>0</v>
      </c>
      <c r="AK131" s="204">
        <v>0</v>
      </c>
      <c r="AL131" s="205">
        <v>0</v>
      </c>
      <c r="AM131" s="206">
        <v>0</v>
      </c>
      <c r="AN131" s="210">
        <f t="shared" si="50"/>
        <v>0</v>
      </c>
      <c r="AO131" s="211">
        <f t="shared" si="50"/>
        <v>0</v>
      </c>
      <c r="AP131" s="212">
        <f t="shared" si="50"/>
        <v>0</v>
      </c>
      <c r="AQ131" s="204">
        <v>0</v>
      </c>
      <c r="AR131" s="205">
        <v>0</v>
      </c>
      <c r="AS131" s="206">
        <v>0</v>
      </c>
      <c r="AT131" s="207">
        <f t="shared" si="55"/>
        <v>0</v>
      </c>
      <c r="AU131" s="208">
        <f t="shared" si="55"/>
        <v>0</v>
      </c>
      <c r="AV131" s="209">
        <f t="shared" si="55"/>
        <v>0</v>
      </c>
      <c r="AW131" s="204">
        <f t="shared" si="46"/>
        <v>18197016</v>
      </c>
      <c r="AX131" s="213">
        <f t="shared" si="46"/>
        <v>0</v>
      </c>
      <c r="AY131" s="214">
        <f t="shared" si="46"/>
        <v>18197016</v>
      </c>
      <c r="AZ131" s="204">
        <v>18197016</v>
      </c>
      <c r="BA131" s="205">
        <v>0</v>
      </c>
      <c r="BB131" s="206">
        <v>18197016</v>
      </c>
      <c r="BC131" s="215">
        <f t="shared" si="51"/>
        <v>18197016</v>
      </c>
      <c r="BD131" s="216">
        <f t="shared" si="51"/>
        <v>0</v>
      </c>
      <c r="BE131" s="217">
        <f t="shared" si="51"/>
        <v>18197016</v>
      </c>
      <c r="BF131" s="204">
        <v>0</v>
      </c>
      <c r="BG131" s="205">
        <v>0</v>
      </c>
      <c r="BH131" s="206">
        <v>0</v>
      </c>
      <c r="BI131" s="207">
        <f t="shared" si="52"/>
        <v>18197016</v>
      </c>
      <c r="BJ131" s="208">
        <f t="shared" si="52"/>
        <v>0</v>
      </c>
      <c r="BK131" s="209">
        <f t="shared" si="52"/>
        <v>18197016</v>
      </c>
      <c r="BL131" s="204">
        <f t="shared" si="56"/>
        <v>0</v>
      </c>
      <c r="BM131" s="213">
        <f t="shared" si="56"/>
        <v>0</v>
      </c>
      <c r="BN131" s="214">
        <f t="shared" si="56"/>
        <v>0</v>
      </c>
      <c r="BO131" s="204">
        <v>0</v>
      </c>
      <c r="BP131" s="205">
        <v>0</v>
      </c>
      <c r="BQ131" s="206">
        <v>0</v>
      </c>
      <c r="BR131" s="218">
        <f t="shared" si="53"/>
        <v>18197016</v>
      </c>
      <c r="BS131" s="208">
        <f t="shared" si="53"/>
        <v>0</v>
      </c>
      <c r="BT131" s="209">
        <f t="shared" si="53"/>
        <v>18197016</v>
      </c>
      <c r="BU131" s="219">
        <v>0</v>
      </c>
      <c r="BV131" s="205">
        <v>0</v>
      </c>
      <c r="BW131" s="206">
        <v>0</v>
      </c>
      <c r="BX131" s="204">
        <f t="shared" si="57"/>
        <v>18197016</v>
      </c>
      <c r="BY131" s="213">
        <f t="shared" si="57"/>
        <v>0</v>
      </c>
      <c r="BZ131" s="214">
        <f t="shared" si="57"/>
        <v>18197016</v>
      </c>
      <c r="CA131" s="220" t="s">
        <v>1163</v>
      </c>
      <c r="CB131" s="220" t="s">
        <v>503</v>
      </c>
      <c r="CC131" s="154" t="s">
        <v>1280</v>
      </c>
      <c r="CD131" s="154" t="str">
        <f t="shared" si="47"/>
        <v>OK！</v>
      </c>
      <c r="CE131" s="164" t="str">
        <f t="shared" si="54"/>
        <v>J2</v>
      </c>
      <c r="CF131" s="164" t="str">
        <f t="shared" si="54"/>
        <v>KD</v>
      </c>
      <c r="CG131" s="164" t="str">
        <f t="shared" si="48"/>
        <v>民間</v>
      </c>
    </row>
    <row r="132" spans="1:85" ht="20.100000000000001" customHeight="1" x14ac:dyDescent="0.15">
      <c r="A132" s="154" t="str">
        <f t="shared" si="42"/>
        <v>J2</v>
      </c>
      <c r="B132" s="154" t="str">
        <f t="shared" si="42"/>
        <v>KD</v>
      </c>
      <c r="C132" s="154" t="str">
        <f t="shared" si="43"/>
        <v xml:space="preserve"> P.T. Puradelta Lestari</v>
      </c>
      <c r="D132" s="154" t="str">
        <f t="shared" si="44"/>
        <v>201601-201604</v>
      </c>
      <c r="E132" s="166" t="s">
        <v>279</v>
      </c>
      <c r="F132" s="199" t="s">
        <v>918</v>
      </c>
      <c r="G132" s="200" t="s">
        <v>919</v>
      </c>
      <c r="H132" s="200" t="str">
        <f t="shared" si="45"/>
        <v>JA16U1002P</v>
      </c>
      <c r="I132" s="201" t="s">
        <v>942</v>
      </c>
      <c r="J132" s="202" t="s">
        <v>941</v>
      </c>
      <c r="K132" s="202" t="s">
        <v>722</v>
      </c>
      <c r="L132" s="203" t="s">
        <v>793</v>
      </c>
      <c r="M132" s="204">
        <v>0</v>
      </c>
      <c r="N132" s="205">
        <v>0</v>
      </c>
      <c r="O132" s="206">
        <v>0</v>
      </c>
      <c r="P132" s="204">
        <v>0</v>
      </c>
      <c r="Q132" s="205">
        <v>0</v>
      </c>
      <c r="R132" s="206">
        <v>0</v>
      </c>
      <c r="S132" s="204">
        <v>0</v>
      </c>
      <c r="T132" s="205">
        <v>0</v>
      </c>
      <c r="U132" s="206">
        <v>0</v>
      </c>
      <c r="V132" s="204">
        <v>0</v>
      </c>
      <c r="W132" s="205">
        <v>0</v>
      </c>
      <c r="X132" s="206">
        <v>0</v>
      </c>
      <c r="Y132" s="204">
        <v>0</v>
      </c>
      <c r="Z132" s="205">
        <v>0</v>
      </c>
      <c r="AA132" s="206">
        <v>0</v>
      </c>
      <c r="AB132" s="204">
        <v>0</v>
      </c>
      <c r="AC132" s="205">
        <v>0</v>
      </c>
      <c r="AD132" s="206">
        <v>0</v>
      </c>
      <c r="AE132" s="204">
        <v>0</v>
      </c>
      <c r="AF132" s="205">
        <v>0</v>
      </c>
      <c r="AG132" s="206">
        <v>0</v>
      </c>
      <c r="AH132" s="207">
        <f t="shared" si="49"/>
        <v>0</v>
      </c>
      <c r="AI132" s="208">
        <f t="shared" si="49"/>
        <v>0</v>
      </c>
      <c r="AJ132" s="209">
        <f t="shared" si="49"/>
        <v>0</v>
      </c>
      <c r="AK132" s="204">
        <v>0</v>
      </c>
      <c r="AL132" s="205">
        <v>0</v>
      </c>
      <c r="AM132" s="206">
        <v>0</v>
      </c>
      <c r="AN132" s="210">
        <f t="shared" si="50"/>
        <v>0</v>
      </c>
      <c r="AO132" s="211">
        <f t="shared" si="50"/>
        <v>0</v>
      </c>
      <c r="AP132" s="212">
        <f t="shared" si="50"/>
        <v>0</v>
      </c>
      <c r="AQ132" s="204">
        <v>0</v>
      </c>
      <c r="AR132" s="205">
        <v>0</v>
      </c>
      <c r="AS132" s="206">
        <v>0</v>
      </c>
      <c r="AT132" s="207">
        <f t="shared" si="55"/>
        <v>0</v>
      </c>
      <c r="AU132" s="208">
        <f t="shared" si="55"/>
        <v>0</v>
      </c>
      <c r="AV132" s="209">
        <f t="shared" si="55"/>
        <v>0</v>
      </c>
      <c r="AW132" s="204">
        <f t="shared" si="46"/>
        <v>14605785</v>
      </c>
      <c r="AX132" s="213">
        <f t="shared" si="46"/>
        <v>0</v>
      </c>
      <c r="AY132" s="214">
        <f t="shared" si="46"/>
        <v>14605785</v>
      </c>
      <c r="AZ132" s="204">
        <v>14605785</v>
      </c>
      <c r="BA132" s="205">
        <v>0</v>
      </c>
      <c r="BB132" s="206">
        <v>14605785</v>
      </c>
      <c r="BC132" s="215">
        <f t="shared" si="51"/>
        <v>14605785</v>
      </c>
      <c r="BD132" s="216">
        <f t="shared" si="51"/>
        <v>0</v>
      </c>
      <c r="BE132" s="217">
        <f t="shared" si="51"/>
        <v>14605785</v>
      </c>
      <c r="BF132" s="204">
        <v>0</v>
      </c>
      <c r="BG132" s="205">
        <v>0</v>
      </c>
      <c r="BH132" s="206">
        <v>0</v>
      </c>
      <c r="BI132" s="207">
        <f t="shared" si="52"/>
        <v>14605785</v>
      </c>
      <c r="BJ132" s="208">
        <f t="shared" si="52"/>
        <v>0</v>
      </c>
      <c r="BK132" s="209">
        <f t="shared" si="52"/>
        <v>14605785</v>
      </c>
      <c r="BL132" s="204">
        <f t="shared" si="56"/>
        <v>0</v>
      </c>
      <c r="BM132" s="213">
        <f t="shared" si="56"/>
        <v>0</v>
      </c>
      <c r="BN132" s="214">
        <f t="shared" si="56"/>
        <v>0</v>
      </c>
      <c r="BO132" s="204">
        <v>0</v>
      </c>
      <c r="BP132" s="205">
        <v>0</v>
      </c>
      <c r="BQ132" s="206">
        <v>0</v>
      </c>
      <c r="BR132" s="218">
        <f t="shared" si="53"/>
        <v>14605785</v>
      </c>
      <c r="BS132" s="208">
        <f t="shared" si="53"/>
        <v>0</v>
      </c>
      <c r="BT132" s="209">
        <f t="shared" si="53"/>
        <v>14605785</v>
      </c>
      <c r="BU132" s="219">
        <v>-7631915</v>
      </c>
      <c r="BV132" s="205">
        <v>0</v>
      </c>
      <c r="BW132" s="206">
        <v>-7631915</v>
      </c>
      <c r="BX132" s="204">
        <f t="shared" si="57"/>
        <v>6973870</v>
      </c>
      <c r="BY132" s="213">
        <f t="shared" si="57"/>
        <v>0</v>
      </c>
      <c r="BZ132" s="214">
        <f t="shared" si="57"/>
        <v>6973870</v>
      </c>
      <c r="CA132" s="220" t="s">
        <v>1215</v>
      </c>
      <c r="CB132" s="220" t="s">
        <v>503</v>
      </c>
      <c r="CC132" s="154" t="s">
        <v>1280</v>
      </c>
      <c r="CD132" s="154" t="str">
        <f t="shared" si="47"/>
        <v>OK！</v>
      </c>
      <c r="CE132" s="164" t="str">
        <f t="shared" si="54"/>
        <v>J2</v>
      </c>
      <c r="CF132" s="164" t="str">
        <f t="shared" si="54"/>
        <v>KD</v>
      </c>
      <c r="CG132" s="164" t="str">
        <f t="shared" si="48"/>
        <v>民間</v>
      </c>
    </row>
    <row r="133" spans="1:85" ht="20.100000000000001" customHeight="1" x14ac:dyDescent="0.15">
      <c r="A133" s="154" t="str">
        <f t="shared" ref="A133:B196" si="58">F133</f>
        <v>J2</v>
      </c>
      <c r="B133" s="154" t="str">
        <f t="shared" si="58"/>
        <v>KD</v>
      </c>
      <c r="C133" s="154" t="str">
        <f t="shared" ref="C133:C196" si="59">K133</f>
        <v xml:space="preserve"> P.T. Puradelta Lestari</v>
      </c>
      <c r="D133" s="154" t="str">
        <f t="shared" ref="D133:D196" si="60">CA133</f>
        <v>201603-201604</v>
      </c>
      <c r="E133" s="166" t="s">
        <v>280</v>
      </c>
      <c r="F133" s="199" t="s">
        <v>918</v>
      </c>
      <c r="G133" s="200" t="s">
        <v>919</v>
      </c>
      <c r="H133" s="200" t="str">
        <f t="shared" ref="H133:H196" si="61">IF($E133="","",LEFT(E133,10))</f>
        <v>JA16U1003P</v>
      </c>
      <c r="I133" s="201" t="s">
        <v>942</v>
      </c>
      <c r="J133" s="202" t="s">
        <v>941</v>
      </c>
      <c r="K133" s="202" t="s">
        <v>722</v>
      </c>
      <c r="L133" s="203" t="s">
        <v>793</v>
      </c>
      <c r="M133" s="204">
        <v>0</v>
      </c>
      <c r="N133" s="205">
        <v>0</v>
      </c>
      <c r="O133" s="206">
        <v>0</v>
      </c>
      <c r="P133" s="204">
        <v>0</v>
      </c>
      <c r="Q133" s="205">
        <v>0</v>
      </c>
      <c r="R133" s="206">
        <v>0</v>
      </c>
      <c r="S133" s="204">
        <v>0</v>
      </c>
      <c r="T133" s="205">
        <v>0</v>
      </c>
      <c r="U133" s="206">
        <v>0</v>
      </c>
      <c r="V133" s="204">
        <v>0</v>
      </c>
      <c r="W133" s="205">
        <v>0</v>
      </c>
      <c r="X133" s="206">
        <v>0</v>
      </c>
      <c r="Y133" s="204">
        <v>0</v>
      </c>
      <c r="Z133" s="205">
        <v>0</v>
      </c>
      <c r="AA133" s="206">
        <v>0</v>
      </c>
      <c r="AB133" s="204">
        <v>0</v>
      </c>
      <c r="AC133" s="205">
        <v>0</v>
      </c>
      <c r="AD133" s="206">
        <v>0</v>
      </c>
      <c r="AE133" s="204">
        <v>0</v>
      </c>
      <c r="AF133" s="205">
        <v>0</v>
      </c>
      <c r="AG133" s="206">
        <v>0</v>
      </c>
      <c r="AH133" s="207">
        <f t="shared" si="49"/>
        <v>0</v>
      </c>
      <c r="AI133" s="208">
        <f t="shared" si="49"/>
        <v>0</v>
      </c>
      <c r="AJ133" s="209">
        <f t="shared" si="49"/>
        <v>0</v>
      </c>
      <c r="AK133" s="204">
        <v>0</v>
      </c>
      <c r="AL133" s="205">
        <v>0</v>
      </c>
      <c r="AM133" s="206">
        <v>0</v>
      </c>
      <c r="AN133" s="210">
        <f t="shared" si="50"/>
        <v>0</v>
      </c>
      <c r="AO133" s="211">
        <f t="shared" si="50"/>
        <v>0</v>
      </c>
      <c r="AP133" s="212">
        <f t="shared" si="50"/>
        <v>0</v>
      </c>
      <c r="AQ133" s="204">
        <v>0</v>
      </c>
      <c r="AR133" s="205">
        <v>0</v>
      </c>
      <c r="AS133" s="206">
        <v>0</v>
      </c>
      <c r="AT133" s="207">
        <f t="shared" si="55"/>
        <v>0</v>
      </c>
      <c r="AU133" s="208">
        <f t="shared" si="55"/>
        <v>0</v>
      </c>
      <c r="AV133" s="209">
        <f t="shared" si="55"/>
        <v>0</v>
      </c>
      <c r="AW133" s="204">
        <f t="shared" ref="AW133:AY196" si="62">AZ133-AQ133</f>
        <v>12933973</v>
      </c>
      <c r="AX133" s="213">
        <f t="shared" si="62"/>
        <v>0</v>
      </c>
      <c r="AY133" s="214">
        <f t="shared" si="62"/>
        <v>12933973</v>
      </c>
      <c r="AZ133" s="204">
        <v>12933973</v>
      </c>
      <c r="BA133" s="205">
        <v>0</v>
      </c>
      <c r="BB133" s="206">
        <v>12933973</v>
      </c>
      <c r="BC133" s="215">
        <f t="shared" si="51"/>
        <v>12933973</v>
      </c>
      <c r="BD133" s="216">
        <f t="shared" si="51"/>
        <v>0</v>
      </c>
      <c r="BE133" s="217">
        <f t="shared" si="51"/>
        <v>12933973</v>
      </c>
      <c r="BF133" s="204">
        <v>0</v>
      </c>
      <c r="BG133" s="205">
        <v>0</v>
      </c>
      <c r="BH133" s="206">
        <v>0</v>
      </c>
      <c r="BI133" s="207">
        <f t="shared" si="52"/>
        <v>12933973</v>
      </c>
      <c r="BJ133" s="208">
        <f t="shared" si="52"/>
        <v>0</v>
      </c>
      <c r="BK133" s="209">
        <f t="shared" si="52"/>
        <v>12933973</v>
      </c>
      <c r="BL133" s="204">
        <f t="shared" si="56"/>
        <v>0</v>
      </c>
      <c r="BM133" s="213">
        <f t="shared" si="56"/>
        <v>0</v>
      </c>
      <c r="BN133" s="214">
        <f t="shared" si="56"/>
        <v>0</v>
      </c>
      <c r="BO133" s="204">
        <v>0</v>
      </c>
      <c r="BP133" s="205">
        <v>0</v>
      </c>
      <c r="BQ133" s="206">
        <v>0</v>
      </c>
      <c r="BR133" s="218">
        <f t="shared" si="53"/>
        <v>12933973</v>
      </c>
      <c r="BS133" s="208">
        <f t="shared" si="53"/>
        <v>0</v>
      </c>
      <c r="BT133" s="209">
        <f t="shared" si="53"/>
        <v>12933973</v>
      </c>
      <c r="BU133" s="219">
        <v>-4322973</v>
      </c>
      <c r="BV133" s="205">
        <v>0</v>
      </c>
      <c r="BW133" s="206">
        <v>-4322973</v>
      </c>
      <c r="BX133" s="204">
        <f t="shared" si="57"/>
        <v>8611000</v>
      </c>
      <c r="BY133" s="213">
        <f t="shared" si="57"/>
        <v>0</v>
      </c>
      <c r="BZ133" s="214">
        <f t="shared" si="57"/>
        <v>8611000</v>
      </c>
      <c r="CA133" s="220" t="s">
        <v>1216</v>
      </c>
      <c r="CB133" s="220" t="s">
        <v>503</v>
      </c>
      <c r="CC133" s="154" t="s">
        <v>1280</v>
      </c>
      <c r="CD133" s="154" t="str">
        <f t="shared" ref="CD133:CD196" si="63">IF($E133="","",IF($BW133&gt;0,IF($CA133="-","BA列に売掛金の対象月を入力して下さい！","OK！"),"OK！"))</f>
        <v>OK！</v>
      </c>
      <c r="CE133" s="164" t="str">
        <f t="shared" si="54"/>
        <v>J2</v>
      </c>
      <c r="CF133" s="164" t="str">
        <f t="shared" si="54"/>
        <v>KD</v>
      </c>
      <c r="CG133" s="164" t="str">
        <f t="shared" ref="CG133:CG196" si="64">VLOOKUP(K133,資金源,2,FALSE)</f>
        <v>民間</v>
      </c>
    </row>
    <row r="134" spans="1:85" ht="20.100000000000001" customHeight="1" x14ac:dyDescent="0.15">
      <c r="A134" s="154" t="str">
        <f t="shared" si="58"/>
        <v>J2</v>
      </c>
      <c r="B134" s="154" t="str">
        <f t="shared" si="58"/>
        <v>KD</v>
      </c>
      <c r="C134" s="154" t="str">
        <f t="shared" si="59"/>
        <v xml:space="preserve"> Thanh Binh Phu My Joint stock</v>
      </c>
      <c r="D134" s="154" t="str">
        <f t="shared" si="60"/>
        <v>201601-201606</v>
      </c>
      <c r="E134" s="166" t="s">
        <v>281</v>
      </c>
      <c r="F134" s="199" t="s">
        <v>918</v>
      </c>
      <c r="G134" s="200" t="s">
        <v>919</v>
      </c>
      <c r="H134" s="200" t="str">
        <f t="shared" si="61"/>
        <v>JA16U1004P</v>
      </c>
      <c r="I134" s="201" t="s">
        <v>943</v>
      </c>
      <c r="J134" s="202" t="s">
        <v>944</v>
      </c>
      <c r="K134" s="202" t="s">
        <v>771</v>
      </c>
      <c r="L134" s="203" t="s">
        <v>793</v>
      </c>
      <c r="M134" s="204">
        <v>0</v>
      </c>
      <c r="N134" s="205">
        <v>0</v>
      </c>
      <c r="O134" s="206">
        <v>0</v>
      </c>
      <c r="P134" s="204">
        <v>0</v>
      </c>
      <c r="Q134" s="205">
        <v>0</v>
      </c>
      <c r="R134" s="206">
        <v>0</v>
      </c>
      <c r="S134" s="204">
        <v>0</v>
      </c>
      <c r="T134" s="205">
        <v>0</v>
      </c>
      <c r="U134" s="206">
        <v>0</v>
      </c>
      <c r="V134" s="204">
        <v>0</v>
      </c>
      <c r="W134" s="205">
        <v>0</v>
      </c>
      <c r="X134" s="206">
        <v>0</v>
      </c>
      <c r="Y134" s="204">
        <v>0</v>
      </c>
      <c r="Z134" s="205">
        <v>0</v>
      </c>
      <c r="AA134" s="206">
        <v>0</v>
      </c>
      <c r="AB134" s="204">
        <v>0</v>
      </c>
      <c r="AC134" s="205">
        <v>0</v>
      </c>
      <c r="AD134" s="206">
        <v>0</v>
      </c>
      <c r="AE134" s="204">
        <v>0</v>
      </c>
      <c r="AF134" s="205">
        <v>0</v>
      </c>
      <c r="AG134" s="206">
        <v>0</v>
      </c>
      <c r="AH134" s="207">
        <f t="shared" ref="AH134:AJ197" si="65">+M134+P134+S134+V134+Y134+AB134+AE134</f>
        <v>0</v>
      </c>
      <c r="AI134" s="208">
        <f t="shared" si="65"/>
        <v>0</v>
      </c>
      <c r="AJ134" s="209">
        <f t="shared" si="65"/>
        <v>0</v>
      </c>
      <c r="AK134" s="204">
        <v>0</v>
      </c>
      <c r="AL134" s="205">
        <v>0</v>
      </c>
      <c r="AM134" s="206">
        <v>0</v>
      </c>
      <c r="AN134" s="210">
        <f t="shared" ref="AN134:AP197" si="66">AH134+AK134</f>
        <v>0</v>
      </c>
      <c r="AO134" s="211">
        <f t="shared" si="66"/>
        <v>0</v>
      </c>
      <c r="AP134" s="212">
        <f t="shared" si="66"/>
        <v>0</v>
      </c>
      <c r="AQ134" s="204">
        <v>0</v>
      </c>
      <c r="AR134" s="205">
        <v>0</v>
      </c>
      <c r="AS134" s="206">
        <v>0</v>
      </c>
      <c r="AT134" s="207">
        <f t="shared" si="55"/>
        <v>0</v>
      </c>
      <c r="AU134" s="208">
        <f t="shared" si="55"/>
        <v>0</v>
      </c>
      <c r="AV134" s="209">
        <f t="shared" si="55"/>
        <v>0</v>
      </c>
      <c r="AW134" s="204">
        <f t="shared" si="62"/>
        <v>7807369</v>
      </c>
      <c r="AX134" s="213">
        <f t="shared" si="62"/>
        <v>0</v>
      </c>
      <c r="AY134" s="214">
        <f t="shared" si="62"/>
        <v>7807369</v>
      </c>
      <c r="AZ134" s="204">
        <v>7807369</v>
      </c>
      <c r="BA134" s="205">
        <v>0</v>
      </c>
      <c r="BB134" s="206">
        <v>7807369</v>
      </c>
      <c r="BC134" s="215">
        <f t="shared" ref="BC134:BE197" si="67">AN134+AZ134</f>
        <v>7807369</v>
      </c>
      <c r="BD134" s="216">
        <f t="shared" si="67"/>
        <v>0</v>
      </c>
      <c r="BE134" s="217">
        <f t="shared" si="67"/>
        <v>7807369</v>
      </c>
      <c r="BF134" s="204">
        <v>0</v>
      </c>
      <c r="BG134" s="205">
        <v>0</v>
      </c>
      <c r="BH134" s="206">
        <v>0</v>
      </c>
      <c r="BI134" s="207">
        <f t="shared" ref="BI134:BK197" si="68">BC134+BF134</f>
        <v>7807369</v>
      </c>
      <c r="BJ134" s="208">
        <f t="shared" si="68"/>
        <v>0</v>
      </c>
      <c r="BK134" s="209">
        <f t="shared" si="68"/>
        <v>7807369</v>
      </c>
      <c r="BL134" s="204">
        <f t="shared" si="56"/>
        <v>0</v>
      </c>
      <c r="BM134" s="213">
        <f t="shared" si="56"/>
        <v>0</v>
      </c>
      <c r="BN134" s="214">
        <f t="shared" si="56"/>
        <v>0</v>
      </c>
      <c r="BO134" s="204">
        <v>0</v>
      </c>
      <c r="BP134" s="205">
        <v>0</v>
      </c>
      <c r="BQ134" s="206">
        <v>0</v>
      </c>
      <c r="BR134" s="218">
        <f t="shared" ref="BR134:BT197" si="69">BC134+BO134</f>
        <v>7807369</v>
      </c>
      <c r="BS134" s="208">
        <f t="shared" si="69"/>
        <v>0</v>
      </c>
      <c r="BT134" s="209">
        <f t="shared" si="69"/>
        <v>7807369</v>
      </c>
      <c r="BU134" s="219">
        <v>0</v>
      </c>
      <c r="BV134" s="205">
        <v>0</v>
      </c>
      <c r="BW134" s="206">
        <v>0</v>
      </c>
      <c r="BX134" s="204">
        <f t="shared" si="57"/>
        <v>7807369</v>
      </c>
      <c r="BY134" s="213">
        <f t="shared" si="57"/>
        <v>0</v>
      </c>
      <c r="BZ134" s="214">
        <f t="shared" si="57"/>
        <v>7807369</v>
      </c>
      <c r="CA134" s="220" t="s">
        <v>1149</v>
      </c>
      <c r="CB134" s="220" t="s">
        <v>577</v>
      </c>
      <c r="CC134" s="154" t="s">
        <v>1280</v>
      </c>
      <c r="CD134" s="154" t="str">
        <f t="shared" si="63"/>
        <v>OK！</v>
      </c>
      <c r="CE134" s="164" t="str">
        <f t="shared" ref="CE134:CF197" si="70">F134</f>
        <v>J2</v>
      </c>
      <c r="CF134" s="164" t="str">
        <f t="shared" si="70"/>
        <v>KD</v>
      </c>
      <c r="CG134" s="164" t="str">
        <f t="shared" si="64"/>
        <v>民間</v>
      </c>
    </row>
    <row r="135" spans="1:85" ht="20.100000000000001" customHeight="1" x14ac:dyDescent="0.15">
      <c r="A135" s="154" t="str">
        <f t="shared" si="58"/>
        <v>J2</v>
      </c>
      <c r="B135" s="154" t="str">
        <f t="shared" si="58"/>
        <v>KD</v>
      </c>
      <c r="C135" s="154" t="str">
        <f t="shared" si="59"/>
        <v xml:space="preserve"> その他海外民間</v>
      </c>
      <c r="D135" s="154" t="str">
        <f t="shared" si="60"/>
        <v>201506-201506</v>
      </c>
      <c r="E135" s="166" t="s">
        <v>282</v>
      </c>
      <c r="F135" s="199" t="s">
        <v>918</v>
      </c>
      <c r="G135" s="200" t="s">
        <v>919</v>
      </c>
      <c r="H135" s="200" t="str">
        <f t="shared" si="61"/>
        <v>JA12D1019P</v>
      </c>
      <c r="I135" s="201" t="s">
        <v>945</v>
      </c>
      <c r="J135" s="202" t="s">
        <v>912</v>
      </c>
      <c r="K135" s="202" t="s">
        <v>778</v>
      </c>
      <c r="L135" s="203" t="s">
        <v>819</v>
      </c>
      <c r="M135" s="204">
        <v>0</v>
      </c>
      <c r="N135" s="205">
        <v>0</v>
      </c>
      <c r="O135" s="206">
        <v>0</v>
      </c>
      <c r="P135" s="204">
        <v>0</v>
      </c>
      <c r="Q135" s="205">
        <v>0</v>
      </c>
      <c r="R135" s="206">
        <v>0</v>
      </c>
      <c r="S135" s="204">
        <v>0</v>
      </c>
      <c r="T135" s="205">
        <v>0</v>
      </c>
      <c r="U135" s="206">
        <v>0</v>
      </c>
      <c r="V135" s="204">
        <v>0</v>
      </c>
      <c r="W135" s="205">
        <v>0</v>
      </c>
      <c r="X135" s="206">
        <v>0</v>
      </c>
      <c r="Y135" s="204">
        <v>0</v>
      </c>
      <c r="Z135" s="205">
        <v>0</v>
      </c>
      <c r="AA135" s="206">
        <v>0</v>
      </c>
      <c r="AB135" s="204">
        <v>0</v>
      </c>
      <c r="AC135" s="205">
        <v>0</v>
      </c>
      <c r="AD135" s="206">
        <v>0</v>
      </c>
      <c r="AE135" s="204">
        <v>0</v>
      </c>
      <c r="AF135" s="205">
        <v>0</v>
      </c>
      <c r="AG135" s="206">
        <v>0</v>
      </c>
      <c r="AH135" s="207">
        <f t="shared" si="65"/>
        <v>0</v>
      </c>
      <c r="AI135" s="208">
        <f t="shared" si="65"/>
        <v>0</v>
      </c>
      <c r="AJ135" s="209">
        <f t="shared" si="65"/>
        <v>0</v>
      </c>
      <c r="AK135" s="204">
        <v>0</v>
      </c>
      <c r="AL135" s="205">
        <v>12972</v>
      </c>
      <c r="AM135" s="206">
        <v>1607944</v>
      </c>
      <c r="AN135" s="210">
        <f t="shared" si="66"/>
        <v>0</v>
      </c>
      <c r="AO135" s="211">
        <f t="shared" si="66"/>
        <v>12972</v>
      </c>
      <c r="AP135" s="212">
        <f t="shared" si="66"/>
        <v>1607944</v>
      </c>
      <c r="AQ135" s="204">
        <v>0</v>
      </c>
      <c r="AR135" s="205">
        <v>0</v>
      </c>
      <c r="AS135" s="206">
        <v>0</v>
      </c>
      <c r="AT135" s="207">
        <f t="shared" si="55"/>
        <v>0</v>
      </c>
      <c r="AU135" s="208">
        <f t="shared" si="55"/>
        <v>12972</v>
      </c>
      <c r="AV135" s="209">
        <f t="shared" si="55"/>
        <v>1607944</v>
      </c>
      <c r="AW135" s="204">
        <f t="shared" si="62"/>
        <v>0</v>
      </c>
      <c r="AX135" s="213">
        <f t="shared" si="62"/>
        <v>0</v>
      </c>
      <c r="AY135" s="214">
        <f t="shared" si="62"/>
        <v>0</v>
      </c>
      <c r="AZ135" s="204">
        <v>0</v>
      </c>
      <c r="BA135" s="205">
        <v>0</v>
      </c>
      <c r="BB135" s="206">
        <v>0</v>
      </c>
      <c r="BC135" s="215">
        <f t="shared" si="67"/>
        <v>0</v>
      </c>
      <c r="BD135" s="216">
        <f t="shared" si="67"/>
        <v>12972</v>
      </c>
      <c r="BE135" s="217">
        <f t="shared" si="67"/>
        <v>1607944</v>
      </c>
      <c r="BF135" s="204">
        <v>0</v>
      </c>
      <c r="BG135" s="205">
        <v>0</v>
      </c>
      <c r="BH135" s="206">
        <v>0</v>
      </c>
      <c r="BI135" s="207">
        <f t="shared" si="68"/>
        <v>0</v>
      </c>
      <c r="BJ135" s="208">
        <f t="shared" si="68"/>
        <v>12972</v>
      </c>
      <c r="BK135" s="209">
        <f t="shared" si="68"/>
        <v>1607944</v>
      </c>
      <c r="BL135" s="204">
        <f t="shared" si="56"/>
        <v>0</v>
      </c>
      <c r="BM135" s="213">
        <f t="shared" si="56"/>
        <v>0</v>
      </c>
      <c r="BN135" s="214">
        <f t="shared" si="56"/>
        <v>0</v>
      </c>
      <c r="BO135" s="204">
        <v>0</v>
      </c>
      <c r="BP135" s="205">
        <v>0</v>
      </c>
      <c r="BQ135" s="206">
        <v>0</v>
      </c>
      <c r="BR135" s="218">
        <f t="shared" si="69"/>
        <v>0</v>
      </c>
      <c r="BS135" s="208">
        <f t="shared" si="69"/>
        <v>12972</v>
      </c>
      <c r="BT135" s="209">
        <f t="shared" si="69"/>
        <v>1607944</v>
      </c>
      <c r="BU135" s="219">
        <v>0</v>
      </c>
      <c r="BV135" s="205">
        <v>0</v>
      </c>
      <c r="BW135" s="206">
        <v>0</v>
      </c>
      <c r="BX135" s="204">
        <f t="shared" si="57"/>
        <v>0</v>
      </c>
      <c r="BY135" s="213">
        <f t="shared" si="57"/>
        <v>12972</v>
      </c>
      <c r="BZ135" s="214">
        <f t="shared" si="57"/>
        <v>1607944</v>
      </c>
      <c r="CA135" s="220" t="s">
        <v>1217</v>
      </c>
      <c r="CB135" s="220" t="s">
        <v>508</v>
      </c>
      <c r="CC135" s="154" t="s">
        <v>1280</v>
      </c>
      <c r="CD135" s="154" t="str">
        <f t="shared" si="63"/>
        <v>OK！</v>
      </c>
      <c r="CE135" s="164" t="str">
        <f t="shared" si="70"/>
        <v>J2</v>
      </c>
      <c r="CF135" s="164" t="str">
        <f t="shared" si="70"/>
        <v>KD</v>
      </c>
      <c r="CG135" s="164" t="str">
        <f t="shared" si="64"/>
        <v>民間</v>
      </c>
    </row>
    <row r="136" spans="1:85" ht="20.100000000000001" customHeight="1" x14ac:dyDescent="0.15">
      <c r="A136" s="222" t="str">
        <f t="shared" si="58"/>
        <v>J2</v>
      </c>
      <c r="B136" s="222" t="str">
        <f t="shared" si="58"/>
        <v>KD</v>
      </c>
      <c r="C136" s="222" t="str">
        <f t="shared" si="59"/>
        <v xml:space="preserve"> ベトナム政府</v>
      </c>
      <c r="D136" s="222" t="str">
        <f t="shared" si="60"/>
        <v>201312-201506</v>
      </c>
      <c r="E136" s="166" t="s">
        <v>283</v>
      </c>
      <c r="F136" s="199" t="s">
        <v>918</v>
      </c>
      <c r="G136" s="200" t="s">
        <v>919</v>
      </c>
      <c r="H136" s="200" t="str">
        <f t="shared" si="61"/>
        <v>JA14U1009P</v>
      </c>
      <c r="I136" s="201" t="s">
        <v>946</v>
      </c>
      <c r="J136" s="202" t="s">
        <v>617</v>
      </c>
      <c r="K136" s="202" t="s">
        <v>612</v>
      </c>
      <c r="L136" s="203" t="s">
        <v>798</v>
      </c>
      <c r="M136" s="204">
        <v>0</v>
      </c>
      <c r="N136" s="205">
        <v>0</v>
      </c>
      <c r="O136" s="206">
        <v>0</v>
      </c>
      <c r="P136" s="204">
        <v>0</v>
      </c>
      <c r="Q136" s="205">
        <v>0</v>
      </c>
      <c r="R136" s="206">
        <v>0</v>
      </c>
      <c r="S136" s="204">
        <v>0</v>
      </c>
      <c r="T136" s="205">
        <v>0</v>
      </c>
      <c r="U136" s="206">
        <v>0</v>
      </c>
      <c r="V136" s="204">
        <v>0</v>
      </c>
      <c r="W136" s="205">
        <v>0</v>
      </c>
      <c r="X136" s="206">
        <v>0</v>
      </c>
      <c r="Y136" s="204">
        <v>0</v>
      </c>
      <c r="Z136" s="205">
        <v>0</v>
      </c>
      <c r="AA136" s="206">
        <v>0</v>
      </c>
      <c r="AB136" s="204">
        <v>0</v>
      </c>
      <c r="AC136" s="205">
        <v>0</v>
      </c>
      <c r="AD136" s="206">
        <v>0</v>
      </c>
      <c r="AE136" s="204">
        <v>0</v>
      </c>
      <c r="AF136" s="205">
        <v>0</v>
      </c>
      <c r="AG136" s="206">
        <v>0</v>
      </c>
      <c r="AH136" s="207">
        <f t="shared" si="65"/>
        <v>0</v>
      </c>
      <c r="AI136" s="208">
        <f t="shared" si="65"/>
        <v>0</v>
      </c>
      <c r="AJ136" s="209">
        <f t="shared" si="65"/>
        <v>0</v>
      </c>
      <c r="AK136" s="204">
        <v>0</v>
      </c>
      <c r="AL136" s="205">
        <v>37641869</v>
      </c>
      <c r="AM136" s="206">
        <v>211547</v>
      </c>
      <c r="AN136" s="210">
        <f t="shared" si="66"/>
        <v>0</v>
      </c>
      <c r="AO136" s="211">
        <f t="shared" si="66"/>
        <v>37641869</v>
      </c>
      <c r="AP136" s="212">
        <f t="shared" si="66"/>
        <v>211547</v>
      </c>
      <c r="AQ136" s="204">
        <v>0</v>
      </c>
      <c r="AR136" s="205">
        <v>0</v>
      </c>
      <c r="AS136" s="206">
        <v>0</v>
      </c>
      <c r="AT136" s="207">
        <f t="shared" si="55"/>
        <v>0</v>
      </c>
      <c r="AU136" s="208">
        <f t="shared" si="55"/>
        <v>37641869</v>
      </c>
      <c r="AV136" s="209">
        <f t="shared" si="55"/>
        <v>211547</v>
      </c>
      <c r="AW136" s="204">
        <f t="shared" si="62"/>
        <v>0</v>
      </c>
      <c r="AX136" s="213">
        <f t="shared" si="62"/>
        <v>0</v>
      </c>
      <c r="AY136" s="214">
        <f t="shared" si="62"/>
        <v>0</v>
      </c>
      <c r="AZ136" s="204">
        <v>0</v>
      </c>
      <c r="BA136" s="205">
        <v>0</v>
      </c>
      <c r="BB136" s="206">
        <v>0</v>
      </c>
      <c r="BC136" s="215">
        <f t="shared" si="67"/>
        <v>0</v>
      </c>
      <c r="BD136" s="216">
        <f t="shared" si="67"/>
        <v>37641869</v>
      </c>
      <c r="BE136" s="217">
        <f t="shared" si="67"/>
        <v>211547</v>
      </c>
      <c r="BF136" s="204">
        <v>0</v>
      </c>
      <c r="BG136" s="205">
        <v>0</v>
      </c>
      <c r="BH136" s="206">
        <v>0</v>
      </c>
      <c r="BI136" s="207">
        <f t="shared" si="68"/>
        <v>0</v>
      </c>
      <c r="BJ136" s="208">
        <f t="shared" si="68"/>
        <v>37641869</v>
      </c>
      <c r="BK136" s="209">
        <f t="shared" si="68"/>
        <v>211547</v>
      </c>
      <c r="BL136" s="204">
        <f t="shared" si="56"/>
        <v>0</v>
      </c>
      <c r="BM136" s="213">
        <f t="shared" si="56"/>
        <v>0</v>
      </c>
      <c r="BN136" s="214">
        <f t="shared" si="56"/>
        <v>0</v>
      </c>
      <c r="BO136" s="204">
        <v>0</v>
      </c>
      <c r="BP136" s="205">
        <v>0</v>
      </c>
      <c r="BQ136" s="206">
        <v>0</v>
      </c>
      <c r="BR136" s="218">
        <f t="shared" si="69"/>
        <v>0</v>
      </c>
      <c r="BS136" s="208">
        <f t="shared" si="69"/>
        <v>37641869</v>
      </c>
      <c r="BT136" s="209">
        <f t="shared" si="69"/>
        <v>211547</v>
      </c>
      <c r="BU136" s="219">
        <v>0</v>
      </c>
      <c r="BV136" s="205">
        <v>0</v>
      </c>
      <c r="BW136" s="206">
        <v>0</v>
      </c>
      <c r="BX136" s="204">
        <f t="shared" si="57"/>
        <v>0</v>
      </c>
      <c r="BY136" s="213">
        <f t="shared" si="57"/>
        <v>37641869</v>
      </c>
      <c r="BZ136" s="214">
        <f t="shared" si="57"/>
        <v>211547</v>
      </c>
      <c r="CA136" s="220" t="s">
        <v>1218</v>
      </c>
      <c r="CB136" s="220" t="s">
        <v>577</v>
      </c>
      <c r="CC136" s="154" t="s">
        <v>1280</v>
      </c>
      <c r="CD136" s="154" t="str">
        <f t="shared" si="63"/>
        <v>OK！</v>
      </c>
      <c r="CE136" s="164" t="str">
        <f t="shared" si="70"/>
        <v>J2</v>
      </c>
      <c r="CF136" s="164" t="str">
        <f t="shared" si="70"/>
        <v>KD</v>
      </c>
      <c r="CG136" s="164" t="str">
        <f t="shared" si="64"/>
        <v>ﾍﾞﾄﾅﾑ政府</v>
      </c>
    </row>
    <row r="137" spans="1:85" ht="20.100000000000001" customHeight="1" x14ac:dyDescent="0.15">
      <c r="A137" s="154" t="str">
        <f t="shared" si="58"/>
        <v>J2</v>
      </c>
      <c r="B137" s="154" t="str">
        <f t="shared" si="58"/>
        <v>KD</v>
      </c>
      <c r="C137" s="154" t="str">
        <f t="shared" si="59"/>
        <v xml:space="preserve"> 双日(株)</v>
      </c>
      <c r="D137" s="154" t="str">
        <f t="shared" si="60"/>
        <v>-</v>
      </c>
      <c r="E137" s="166" t="s">
        <v>284</v>
      </c>
      <c r="F137" s="199" t="s">
        <v>918</v>
      </c>
      <c r="G137" s="200" t="s">
        <v>919</v>
      </c>
      <c r="H137" s="200" t="str">
        <f t="shared" si="61"/>
        <v>JA16D1020P</v>
      </c>
      <c r="I137" s="201" t="s">
        <v>947</v>
      </c>
      <c r="J137" s="202" t="s">
        <v>948</v>
      </c>
      <c r="K137" s="202" t="s">
        <v>786</v>
      </c>
      <c r="L137" s="203" t="s">
        <v>793</v>
      </c>
      <c r="M137" s="204">
        <v>0</v>
      </c>
      <c r="N137" s="205">
        <v>0</v>
      </c>
      <c r="O137" s="206">
        <v>0</v>
      </c>
      <c r="P137" s="204">
        <v>0</v>
      </c>
      <c r="Q137" s="205">
        <v>0</v>
      </c>
      <c r="R137" s="206">
        <v>0</v>
      </c>
      <c r="S137" s="204">
        <v>0</v>
      </c>
      <c r="T137" s="205">
        <v>0</v>
      </c>
      <c r="U137" s="206">
        <v>0</v>
      </c>
      <c r="V137" s="204">
        <v>0</v>
      </c>
      <c r="W137" s="205">
        <v>0</v>
      </c>
      <c r="X137" s="206">
        <v>0</v>
      </c>
      <c r="Y137" s="204">
        <v>0</v>
      </c>
      <c r="Z137" s="205">
        <v>0</v>
      </c>
      <c r="AA137" s="206">
        <v>0</v>
      </c>
      <c r="AB137" s="204">
        <v>0</v>
      </c>
      <c r="AC137" s="205">
        <v>0</v>
      </c>
      <c r="AD137" s="206">
        <v>0</v>
      </c>
      <c r="AE137" s="204">
        <v>0</v>
      </c>
      <c r="AF137" s="205">
        <v>0</v>
      </c>
      <c r="AG137" s="206">
        <v>0</v>
      </c>
      <c r="AH137" s="207">
        <f t="shared" si="65"/>
        <v>0</v>
      </c>
      <c r="AI137" s="208">
        <f t="shared" si="65"/>
        <v>0</v>
      </c>
      <c r="AJ137" s="209">
        <f t="shared" si="65"/>
        <v>0</v>
      </c>
      <c r="AK137" s="204">
        <v>0</v>
      </c>
      <c r="AL137" s="205">
        <v>0</v>
      </c>
      <c r="AM137" s="206">
        <v>0</v>
      </c>
      <c r="AN137" s="210">
        <f t="shared" si="66"/>
        <v>0</v>
      </c>
      <c r="AO137" s="211">
        <f t="shared" si="66"/>
        <v>0</v>
      </c>
      <c r="AP137" s="212">
        <f t="shared" si="66"/>
        <v>0</v>
      </c>
      <c r="AQ137" s="204">
        <v>0</v>
      </c>
      <c r="AR137" s="205">
        <v>0</v>
      </c>
      <c r="AS137" s="206">
        <v>0</v>
      </c>
      <c r="AT137" s="207">
        <f t="shared" si="55"/>
        <v>0</v>
      </c>
      <c r="AU137" s="208">
        <f t="shared" si="55"/>
        <v>0</v>
      </c>
      <c r="AV137" s="209">
        <f t="shared" si="55"/>
        <v>0</v>
      </c>
      <c r="AW137" s="204">
        <f t="shared" si="62"/>
        <v>0</v>
      </c>
      <c r="AX137" s="213">
        <f t="shared" si="62"/>
        <v>0</v>
      </c>
      <c r="AY137" s="214">
        <f t="shared" si="62"/>
        <v>0</v>
      </c>
      <c r="AZ137" s="204">
        <v>0</v>
      </c>
      <c r="BA137" s="205">
        <v>0</v>
      </c>
      <c r="BB137" s="206">
        <v>0</v>
      </c>
      <c r="BC137" s="215">
        <f t="shared" si="67"/>
        <v>0</v>
      </c>
      <c r="BD137" s="216">
        <f t="shared" si="67"/>
        <v>0</v>
      </c>
      <c r="BE137" s="217">
        <f t="shared" si="67"/>
        <v>0</v>
      </c>
      <c r="BF137" s="204">
        <v>0</v>
      </c>
      <c r="BG137" s="205">
        <v>0</v>
      </c>
      <c r="BH137" s="206">
        <v>0</v>
      </c>
      <c r="BI137" s="207">
        <f t="shared" si="68"/>
        <v>0</v>
      </c>
      <c r="BJ137" s="208">
        <f t="shared" si="68"/>
        <v>0</v>
      </c>
      <c r="BK137" s="209">
        <f t="shared" si="68"/>
        <v>0</v>
      </c>
      <c r="BL137" s="204">
        <f t="shared" si="56"/>
        <v>0</v>
      </c>
      <c r="BM137" s="213">
        <f t="shared" si="56"/>
        <v>0</v>
      </c>
      <c r="BN137" s="214">
        <f t="shared" si="56"/>
        <v>0</v>
      </c>
      <c r="BO137" s="204">
        <v>0</v>
      </c>
      <c r="BP137" s="205">
        <v>0</v>
      </c>
      <c r="BQ137" s="206">
        <v>0</v>
      </c>
      <c r="BR137" s="218">
        <f t="shared" si="69"/>
        <v>0</v>
      </c>
      <c r="BS137" s="208">
        <f t="shared" si="69"/>
        <v>0</v>
      </c>
      <c r="BT137" s="209">
        <f t="shared" si="69"/>
        <v>0</v>
      </c>
      <c r="BU137" s="219">
        <v>-2146469</v>
      </c>
      <c r="BV137" s="205">
        <v>0</v>
      </c>
      <c r="BW137" s="206">
        <v>-2146469</v>
      </c>
      <c r="BX137" s="204">
        <f t="shared" si="57"/>
        <v>-2146469</v>
      </c>
      <c r="BY137" s="213">
        <f t="shared" si="57"/>
        <v>0</v>
      </c>
      <c r="BZ137" s="214">
        <f t="shared" si="57"/>
        <v>-2146469</v>
      </c>
      <c r="CA137" s="220" t="s">
        <v>1156</v>
      </c>
      <c r="CB137" s="220" t="s">
        <v>731</v>
      </c>
      <c r="CC137" s="154" t="s">
        <v>1280</v>
      </c>
      <c r="CD137" s="154" t="str">
        <f t="shared" si="63"/>
        <v>OK！</v>
      </c>
      <c r="CE137" s="164" t="str">
        <f t="shared" si="70"/>
        <v>J2</v>
      </c>
      <c r="CF137" s="164" t="str">
        <f t="shared" si="70"/>
        <v>KD</v>
      </c>
      <c r="CG137" s="164" t="str">
        <f t="shared" si="64"/>
        <v>民間</v>
      </c>
    </row>
    <row r="138" spans="1:85" ht="20.100000000000001" customHeight="1" x14ac:dyDescent="0.15">
      <c r="A138" s="154" t="str">
        <f t="shared" si="58"/>
        <v>J2</v>
      </c>
      <c r="B138" s="154" t="str">
        <f t="shared" si="58"/>
        <v>KD</v>
      </c>
      <c r="C138" s="154" t="str">
        <f t="shared" si="59"/>
        <v xml:space="preserve"> 双日(株)</v>
      </c>
      <c r="D138" s="154" t="str">
        <f t="shared" si="60"/>
        <v>-</v>
      </c>
      <c r="E138" s="166" t="s">
        <v>285</v>
      </c>
      <c r="F138" s="199" t="s">
        <v>918</v>
      </c>
      <c r="G138" s="200" t="s">
        <v>919</v>
      </c>
      <c r="H138" s="200" t="str">
        <f t="shared" si="61"/>
        <v>JA16D1021P</v>
      </c>
      <c r="I138" s="201" t="s">
        <v>949</v>
      </c>
      <c r="J138" s="202" t="s">
        <v>948</v>
      </c>
      <c r="K138" s="202" t="s">
        <v>786</v>
      </c>
      <c r="L138" s="203" t="s">
        <v>793</v>
      </c>
      <c r="M138" s="204">
        <v>0</v>
      </c>
      <c r="N138" s="205">
        <v>0</v>
      </c>
      <c r="O138" s="206">
        <v>0</v>
      </c>
      <c r="P138" s="204">
        <v>0</v>
      </c>
      <c r="Q138" s="205">
        <v>0</v>
      </c>
      <c r="R138" s="206">
        <v>0</v>
      </c>
      <c r="S138" s="204">
        <v>0</v>
      </c>
      <c r="T138" s="205">
        <v>0</v>
      </c>
      <c r="U138" s="206">
        <v>0</v>
      </c>
      <c r="V138" s="204">
        <v>0</v>
      </c>
      <c r="W138" s="205">
        <v>0</v>
      </c>
      <c r="X138" s="206">
        <v>0</v>
      </c>
      <c r="Y138" s="204">
        <v>0</v>
      </c>
      <c r="Z138" s="205">
        <v>0</v>
      </c>
      <c r="AA138" s="206">
        <v>0</v>
      </c>
      <c r="AB138" s="204">
        <v>0</v>
      </c>
      <c r="AC138" s="205">
        <v>0</v>
      </c>
      <c r="AD138" s="206">
        <v>0</v>
      </c>
      <c r="AE138" s="204">
        <v>0</v>
      </c>
      <c r="AF138" s="205">
        <v>0</v>
      </c>
      <c r="AG138" s="206">
        <v>0</v>
      </c>
      <c r="AH138" s="207">
        <f t="shared" si="65"/>
        <v>0</v>
      </c>
      <c r="AI138" s="208">
        <f t="shared" si="65"/>
        <v>0</v>
      </c>
      <c r="AJ138" s="209">
        <f t="shared" si="65"/>
        <v>0</v>
      </c>
      <c r="AK138" s="204">
        <v>0</v>
      </c>
      <c r="AL138" s="205">
        <v>0</v>
      </c>
      <c r="AM138" s="206">
        <v>0</v>
      </c>
      <c r="AN138" s="210">
        <f t="shared" si="66"/>
        <v>0</v>
      </c>
      <c r="AO138" s="211">
        <f t="shared" si="66"/>
        <v>0</v>
      </c>
      <c r="AP138" s="212">
        <f t="shared" si="66"/>
        <v>0</v>
      </c>
      <c r="AQ138" s="204">
        <v>0</v>
      </c>
      <c r="AR138" s="205">
        <v>0</v>
      </c>
      <c r="AS138" s="206">
        <v>0</v>
      </c>
      <c r="AT138" s="207">
        <f t="shared" si="55"/>
        <v>0</v>
      </c>
      <c r="AU138" s="208">
        <f t="shared" si="55"/>
        <v>0</v>
      </c>
      <c r="AV138" s="209">
        <f t="shared" si="55"/>
        <v>0</v>
      </c>
      <c r="AW138" s="204">
        <f t="shared" si="62"/>
        <v>0</v>
      </c>
      <c r="AX138" s="213">
        <f t="shared" si="62"/>
        <v>0</v>
      </c>
      <c r="AY138" s="214">
        <f t="shared" si="62"/>
        <v>0</v>
      </c>
      <c r="AZ138" s="204">
        <v>0</v>
      </c>
      <c r="BA138" s="205">
        <v>0</v>
      </c>
      <c r="BB138" s="206">
        <v>0</v>
      </c>
      <c r="BC138" s="215">
        <f t="shared" si="67"/>
        <v>0</v>
      </c>
      <c r="BD138" s="216">
        <f t="shared" si="67"/>
        <v>0</v>
      </c>
      <c r="BE138" s="217">
        <f t="shared" si="67"/>
        <v>0</v>
      </c>
      <c r="BF138" s="204">
        <v>0</v>
      </c>
      <c r="BG138" s="205">
        <v>0</v>
      </c>
      <c r="BH138" s="206">
        <v>0</v>
      </c>
      <c r="BI138" s="207">
        <f t="shared" si="68"/>
        <v>0</v>
      </c>
      <c r="BJ138" s="208">
        <f t="shared" si="68"/>
        <v>0</v>
      </c>
      <c r="BK138" s="209">
        <f t="shared" si="68"/>
        <v>0</v>
      </c>
      <c r="BL138" s="204">
        <f t="shared" si="56"/>
        <v>0</v>
      </c>
      <c r="BM138" s="213">
        <f t="shared" si="56"/>
        <v>0</v>
      </c>
      <c r="BN138" s="214">
        <f t="shared" si="56"/>
        <v>0</v>
      </c>
      <c r="BO138" s="204">
        <v>0</v>
      </c>
      <c r="BP138" s="205">
        <v>0</v>
      </c>
      <c r="BQ138" s="206">
        <v>0</v>
      </c>
      <c r="BR138" s="218">
        <f t="shared" si="69"/>
        <v>0</v>
      </c>
      <c r="BS138" s="208">
        <f t="shared" si="69"/>
        <v>0</v>
      </c>
      <c r="BT138" s="209">
        <f t="shared" si="69"/>
        <v>0</v>
      </c>
      <c r="BU138" s="219">
        <v>-2349678</v>
      </c>
      <c r="BV138" s="205">
        <v>0</v>
      </c>
      <c r="BW138" s="206">
        <v>-2349678</v>
      </c>
      <c r="BX138" s="204">
        <f t="shared" si="57"/>
        <v>-2349678</v>
      </c>
      <c r="BY138" s="213">
        <f t="shared" si="57"/>
        <v>0</v>
      </c>
      <c r="BZ138" s="214">
        <f t="shared" si="57"/>
        <v>-2349678</v>
      </c>
      <c r="CA138" s="220" t="s">
        <v>1156</v>
      </c>
      <c r="CB138" s="220" t="s">
        <v>731</v>
      </c>
      <c r="CC138" s="154" t="s">
        <v>1280</v>
      </c>
      <c r="CD138" s="154" t="str">
        <f t="shared" si="63"/>
        <v>OK！</v>
      </c>
      <c r="CE138" s="164" t="str">
        <f t="shared" si="70"/>
        <v>J2</v>
      </c>
      <c r="CF138" s="164" t="str">
        <f t="shared" si="70"/>
        <v>KD</v>
      </c>
      <c r="CG138" s="164" t="str">
        <f t="shared" si="64"/>
        <v>民間</v>
      </c>
    </row>
    <row r="139" spans="1:85" ht="20.100000000000001" customHeight="1" x14ac:dyDescent="0.15">
      <c r="A139" s="154" t="str">
        <f t="shared" si="58"/>
        <v>J2</v>
      </c>
      <c r="B139" s="154" t="str">
        <f t="shared" si="58"/>
        <v>KD</v>
      </c>
      <c r="C139" s="154" t="str">
        <f t="shared" si="59"/>
        <v xml:space="preserve"> 双日(株)</v>
      </c>
      <c r="D139" s="154" t="str">
        <f t="shared" si="60"/>
        <v>201605-201606</v>
      </c>
      <c r="E139" s="166" t="s">
        <v>286</v>
      </c>
      <c r="F139" s="199" t="s">
        <v>918</v>
      </c>
      <c r="G139" s="200" t="s">
        <v>919</v>
      </c>
      <c r="H139" s="200" t="str">
        <f t="shared" si="61"/>
        <v>JA16D1024P</v>
      </c>
      <c r="I139" s="201" t="s">
        <v>950</v>
      </c>
      <c r="J139" s="202" t="s">
        <v>948</v>
      </c>
      <c r="K139" s="202" t="s">
        <v>786</v>
      </c>
      <c r="L139" s="203" t="s">
        <v>793</v>
      </c>
      <c r="M139" s="204">
        <v>0</v>
      </c>
      <c r="N139" s="205">
        <v>0</v>
      </c>
      <c r="O139" s="206">
        <v>0</v>
      </c>
      <c r="P139" s="204">
        <v>0</v>
      </c>
      <c r="Q139" s="205">
        <v>0</v>
      </c>
      <c r="R139" s="206">
        <v>0</v>
      </c>
      <c r="S139" s="204">
        <v>0</v>
      </c>
      <c r="T139" s="205">
        <v>0</v>
      </c>
      <c r="U139" s="206">
        <v>0</v>
      </c>
      <c r="V139" s="204">
        <v>0</v>
      </c>
      <c r="W139" s="205">
        <v>0</v>
      </c>
      <c r="X139" s="206">
        <v>0</v>
      </c>
      <c r="Y139" s="204">
        <v>0</v>
      </c>
      <c r="Z139" s="205">
        <v>0</v>
      </c>
      <c r="AA139" s="206">
        <v>0</v>
      </c>
      <c r="AB139" s="204">
        <v>0</v>
      </c>
      <c r="AC139" s="205">
        <v>0</v>
      </c>
      <c r="AD139" s="206">
        <v>0</v>
      </c>
      <c r="AE139" s="204">
        <v>0</v>
      </c>
      <c r="AF139" s="205">
        <v>0</v>
      </c>
      <c r="AG139" s="206">
        <v>0</v>
      </c>
      <c r="AH139" s="207">
        <f t="shared" si="65"/>
        <v>0</v>
      </c>
      <c r="AI139" s="208">
        <f t="shared" si="65"/>
        <v>0</v>
      </c>
      <c r="AJ139" s="209">
        <f t="shared" si="65"/>
        <v>0</v>
      </c>
      <c r="AK139" s="204">
        <v>0</v>
      </c>
      <c r="AL139" s="205">
        <v>0</v>
      </c>
      <c r="AM139" s="206">
        <v>0</v>
      </c>
      <c r="AN139" s="210">
        <f t="shared" si="66"/>
        <v>0</v>
      </c>
      <c r="AO139" s="211">
        <f t="shared" si="66"/>
        <v>0</v>
      </c>
      <c r="AP139" s="212">
        <f t="shared" si="66"/>
        <v>0</v>
      </c>
      <c r="AQ139" s="204">
        <v>0</v>
      </c>
      <c r="AR139" s="205">
        <v>0</v>
      </c>
      <c r="AS139" s="206">
        <v>0</v>
      </c>
      <c r="AT139" s="207">
        <f t="shared" si="55"/>
        <v>0</v>
      </c>
      <c r="AU139" s="208">
        <f t="shared" si="55"/>
        <v>0</v>
      </c>
      <c r="AV139" s="209">
        <f t="shared" si="55"/>
        <v>0</v>
      </c>
      <c r="AW139" s="204">
        <f t="shared" si="62"/>
        <v>2177000</v>
      </c>
      <c r="AX139" s="213">
        <f t="shared" si="62"/>
        <v>0</v>
      </c>
      <c r="AY139" s="214">
        <f t="shared" si="62"/>
        <v>2177000</v>
      </c>
      <c r="AZ139" s="204">
        <v>2177000</v>
      </c>
      <c r="BA139" s="205">
        <v>0</v>
      </c>
      <c r="BB139" s="206">
        <v>2177000</v>
      </c>
      <c r="BC139" s="215">
        <f t="shared" si="67"/>
        <v>2177000</v>
      </c>
      <c r="BD139" s="216">
        <f t="shared" si="67"/>
        <v>0</v>
      </c>
      <c r="BE139" s="217">
        <f t="shared" si="67"/>
        <v>2177000</v>
      </c>
      <c r="BF139" s="204">
        <v>0</v>
      </c>
      <c r="BG139" s="205">
        <v>0</v>
      </c>
      <c r="BH139" s="206">
        <v>0</v>
      </c>
      <c r="BI139" s="207">
        <f t="shared" si="68"/>
        <v>2177000</v>
      </c>
      <c r="BJ139" s="208">
        <f t="shared" si="68"/>
        <v>0</v>
      </c>
      <c r="BK139" s="209">
        <f t="shared" si="68"/>
        <v>2177000</v>
      </c>
      <c r="BL139" s="204">
        <f t="shared" si="56"/>
        <v>0</v>
      </c>
      <c r="BM139" s="213">
        <f t="shared" si="56"/>
        <v>0</v>
      </c>
      <c r="BN139" s="214">
        <f t="shared" si="56"/>
        <v>0</v>
      </c>
      <c r="BO139" s="204">
        <v>0</v>
      </c>
      <c r="BP139" s="205">
        <v>0</v>
      </c>
      <c r="BQ139" s="206">
        <v>0</v>
      </c>
      <c r="BR139" s="218">
        <f t="shared" si="69"/>
        <v>2177000</v>
      </c>
      <c r="BS139" s="208">
        <f t="shared" si="69"/>
        <v>0</v>
      </c>
      <c r="BT139" s="209">
        <f t="shared" si="69"/>
        <v>2177000</v>
      </c>
      <c r="BU139" s="219">
        <v>0</v>
      </c>
      <c r="BV139" s="205">
        <v>0</v>
      </c>
      <c r="BW139" s="206">
        <v>0</v>
      </c>
      <c r="BX139" s="204">
        <f t="shared" si="57"/>
        <v>2177000</v>
      </c>
      <c r="BY139" s="213">
        <f t="shared" si="57"/>
        <v>0</v>
      </c>
      <c r="BZ139" s="214">
        <f t="shared" si="57"/>
        <v>2177000</v>
      </c>
      <c r="CA139" s="220" t="s">
        <v>1163</v>
      </c>
      <c r="CB139" s="220" t="s">
        <v>577</v>
      </c>
      <c r="CC139" s="154" t="s">
        <v>1280</v>
      </c>
      <c r="CD139" s="154" t="str">
        <f t="shared" si="63"/>
        <v>OK！</v>
      </c>
      <c r="CE139" s="164" t="str">
        <f t="shared" si="70"/>
        <v>J2</v>
      </c>
      <c r="CF139" s="164" t="str">
        <f t="shared" si="70"/>
        <v>KD</v>
      </c>
      <c r="CG139" s="164" t="str">
        <f t="shared" si="64"/>
        <v>民間</v>
      </c>
    </row>
    <row r="140" spans="1:85" ht="20.100000000000001" customHeight="1" x14ac:dyDescent="0.15">
      <c r="A140" s="154" t="str">
        <f t="shared" si="58"/>
        <v>J2</v>
      </c>
      <c r="B140" s="154" t="str">
        <f t="shared" si="58"/>
        <v>KJ</v>
      </c>
      <c r="C140" s="154" t="str">
        <f t="shared" si="59"/>
        <v xml:space="preserve"> (独)国際協力機構　調査</v>
      </c>
      <c r="D140" s="154" t="str">
        <f t="shared" si="60"/>
        <v>-</v>
      </c>
      <c r="E140" s="166" t="s">
        <v>287</v>
      </c>
      <c r="F140" s="199" t="s">
        <v>918</v>
      </c>
      <c r="G140" s="200" t="s">
        <v>951</v>
      </c>
      <c r="H140" s="200" t="str">
        <f t="shared" si="61"/>
        <v>JA16J1001P</v>
      </c>
      <c r="I140" s="201" t="s">
        <v>952</v>
      </c>
      <c r="J140" s="202" t="s">
        <v>800</v>
      </c>
      <c r="K140" s="202" t="s">
        <v>501</v>
      </c>
      <c r="L140" s="203" t="s">
        <v>793</v>
      </c>
      <c r="M140" s="204">
        <v>0</v>
      </c>
      <c r="N140" s="205">
        <v>0</v>
      </c>
      <c r="O140" s="206">
        <v>0</v>
      </c>
      <c r="P140" s="204">
        <v>0</v>
      </c>
      <c r="Q140" s="205">
        <v>0</v>
      </c>
      <c r="R140" s="206">
        <v>0</v>
      </c>
      <c r="S140" s="204">
        <v>0</v>
      </c>
      <c r="T140" s="205">
        <v>0</v>
      </c>
      <c r="U140" s="206">
        <v>0</v>
      </c>
      <c r="V140" s="204">
        <v>0</v>
      </c>
      <c r="W140" s="205">
        <v>0</v>
      </c>
      <c r="X140" s="206">
        <v>0</v>
      </c>
      <c r="Y140" s="204">
        <v>0</v>
      </c>
      <c r="Z140" s="205">
        <v>0</v>
      </c>
      <c r="AA140" s="206">
        <v>0</v>
      </c>
      <c r="AB140" s="204">
        <v>0</v>
      </c>
      <c r="AC140" s="205">
        <v>0</v>
      </c>
      <c r="AD140" s="206">
        <v>0</v>
      </c>
      <c r="AE140" s="204">
        <v>0</v>
      </c>
      <c r="AF140" s="205">
        <v>0</v>
      </c>
      <c r="AG140" s="206">
        <v>0</v>
      </c>
      <c r="AH140" s="207">
        <f t="shared" si="65"/>
        <v>0</v>
      </c>
      <c r="AI140" s="208">
        <f t="shared" si="65"/>
        <v>0</v>
      </c>
      <c r="AJ140" s="209">
        <f t="shared" si="65"/>
        <v>0</v>
      </c>
      <c r="AK140" s="204">
        <v>0</v>
      </c>
      <c r="AL140" s="205">
        <v>0</v>
      </c>
      <c r="AM140" s="206">
        <v>0</v>
      </c>
      <c r="AN140" s="210">
        <f t="shared" si="66"/>
        <v>0</v>
      </c>
      <c r="AO140" s="211">
        <f t="shared" si="66"/>
        <v>0</v>
      </c>
      <c r="AP140" s="212">
        <f t="shared" si="66"/>
        <v>0</v>
      </c>
      <c r="AQ140" s="204">
        <v>0</v>
      </c>
      <c r="AR140" s="205">
        <v>0</v>
      </c>
      <c r="AS140" s="206">
        <v>0</v>
      </c>
      <c r="AT140" s="207">
        <f t="shared" si="55"/>
        <v>0</v>
      </c>
      <c r="AU140" s="208">
        <f t="shared" si="55"/>
        <v>0</v>
      </c>
      <c r="AV140" s="209">
        <f t="shared" si="55"/>
        <v>0</v>
      </c>
      <c r="AW140" s="204">
        <f t="shared" si="62"/>
        <v>0</v>
      </c>
      <c r="AX140" s="213">
        <f t="shared" si="62"/>
        <v>0</v>
      </c>
      <c r="AY140" s="214">
        <f t="shared" si="62"/>
        <v>0</v>
      </c>
      <c r="AZ140" s="204">
        <v>0</v>
      </c>
      <c r="BA140" s="205">
        <v>0</v>
      </c>
      <c r="BB140" s="206">
        <v>0</v>
      </c>
      <c r="BC140" s="215">
        <f t="shared" si="67"/>
        <v>0</v>
      </c>
      <c r="BD140" s="216">
        <f t="shared" si="67"/>
        <v>0</v>
      </c>
      <c r="BE140" s="217">
        <f t="shared" si="67"/>
        <v>0</v>
      </c>
      <c r="BF140" s="204">
        <v>0</v>
      </c>
      <c r="BG140" s="205">
        <v>0</v>
      </c>
      <c r="BH140" s="206">
        <v>0</v>
      </c>
      <c r="BI140" s="207">
        <f t="shared" si="68"/>
        <v>0</v>
      </c>
      <c r="BJ140" s="208">
        <f t="shared" si="68"/>
        <v>0</v>
      </c>
      <c r="BK140" s="209">
        <f t="shared" si="68"/>
        <v>0</v>
      </c>
      <c r="BL140" s="204">
        <f t="shared" si="56"/>
        <v>0</v>
      </c>
      <c r="BM140" s="213">
        <f t="shared" si="56"/>
        <v>0</v>
      </c>
      <c r="BN140" s="214">
        <f t="shared" si="56"/>
        <v>0</v>
      </c>
      <c r="BO140" s="204">
        <v>0</v>
      </c>
      <c r="BP140" s="205">
        <v>0</v>
      </c>
      <c r="BQ140" s="206">
        <v>0</v>
      </c>
      <c r="BR140" s="218">
        <f t="shared" si="69"/>
        <v>0</v>
      </c>
      <c r="BS140" s="208">
        <f t="shared" si="69"/>
        <v>0</v>
      </c>
      <c r="BT140" s="209">
        <f t="shared" si="69"/>
        <v>0</v>
      </c>
      <c r="BU140" s="219">
        <v>-22792000</v>
      </c>
      <c r="BV140" s="205">
        <v>0</v>
      </c>
      <c r="BW140" s="206">
        <v>-22792000</v>
      </c>
      <c r="BX140" s="204">
        <f t="shared" si="57"/>
        <v>-22792000</v>
      </c>
      <c r="BY140" s="213">
        <f t="shared" si="57"/>
        <v>0</v>
      </c>
      <c r="BZ140" s="214">
        <f t="shared" si="57"/>
        <v>-22792000</v>
      </c>
      <c r="CA140" s="220" t="s">
        <v>1156</v>
      </c>
      <c r="CB140" s="220" t="s">
        <v>508</v>
      </c>
      <c r="CC140" s="154" t="s">
        <v>1280</v>
      </c>
      <c r="CD140" s="154" t="str">
        <f t="shared" si="63"/>
        <v>OK！</v>
      </c>
      <c r="CE140" s="164" t="str">
        <f t="shared" si="70"/>
        <v>J2</v>
      </c>
      <c r="CF140" s="164" t="str">
        <f t="shared" si="70"/>
        <v>KJ</v>
      </c>
      <c r="CG140" s="164" t="str">
        <f t="shared" si="64"/>
        <v>JICA調査</v>
      </c>
    </row>
    <row r="141" spans="1:85" ht="20.100000000000001" customHeight="1" x14ac:dyDescent="0.15">
      <c r="A141" s="154" t="str">
        <f t="shared" si="58"/>
        <v>J2</v>
      </c>
      <c r="B141" s="154" t="str">
        <f t="shared" si="58"/>
        <v>KJ</v>
      </c>
      <c r="C141" s="154" t="str">
        <f t="shared" si="59"/>
        <v xml:space="preserve"> (独)国際協力機構　調査</v>
      </c>
      <c r="D141" s="154" t="str">
        <f t="shared" si="60"/>
        <v>-</v>
      </c>
      <c r="E141" s="166" t="s">
        <v>288</v>
      </c>
      <c r="F141" s="199" t="s">
        <v>918</v>
      </c>
      <c r="G141" s="200" t="s">
        <v>951</v>
      </c>
      <c r="H141" s="200" t="str">
        <f t="shared" si="61"/>
        <v>JA16J1002P</v>
      </c>
      <c r="I141" s="201" t="s">
        <v>953</v>
      </c>
      <c r="J141" s="202" t="s">
        <v>800</v>
      </c>
      <c r="K141" s="202" t="s">
        <v>501</v>
      </c>
      <c r="L141" s="203" t="s">
        <v>793</v>
      </c>
      <c r="M141" s="204">
        <v>0</v>
      </c>
      <c r="N141" s="205">
        <v>0</v>
      </c>
      <c r="O141" s="206">
        <v>0</v>
      </c>
      <c r="P141" s="204">
        <v>0</v>
      </c>
      <c r="Q141" s="205">
        <v>0</v>
      </c>
      <c r="R141" s="206">
        <v>0</v>
      </c>
      <c r="S141" s="204">
        <v>0</v>
      </c>
      <c r="T141" s="205">
        <v>0</v>
      </c>
      <c r="U141" s="206">
        <v>0</v>
      </c>
      <c r="V141" s="204">
        <v>0</v>
      </c>
      <c r="W141" s="205">
        <v>0</v>
      </c>
      <c r="X141" s="206">
        <v>0</v>
      </c>
      <c r="Y141" s="204">
        <v>0</v>
      </c>
      <c r="Z141" s="205">
        <v>0</v>
      </c>
      <c r="AA141" s="206">
        <v>0</v>
      </c>
      <c r="AB141" s="204">
        <v>0</v>
      </c>
      <c r="AC141" s="205">
        <v>0</v>
      </c>
      <c r="AD141" s="206">
        <v>0</v>
      </c>
      <c r="AE141" s="204">
        <v>0</v>
      </c>
      <c r="AF141" s="205">
        <v>0</v>
      </c>
      <c r="AG141" s="206">
        <v>0</v>
      </c>
      <c r="AH141" s="207">
        <f t="shared" si="65"/>
        <v>0</v>
      </c>
      <c r="AI141" s="208">
        <f t="shared" si="65"/>
        <v>0</v>
      </c>
      <c r="AJ141" s="209">
        <f t="shared" si="65"/>
        <v>0</v>
      </c>
      <c r="AK141" s="204">
        <v>0</v>
      </c>
      <c r="AL141" s="205">
        <v>0</v>
      </c>
      <c r="AM141" s="206">
        <v>0</v>
      </c>
      <c r="AN141" s="210">
        <f t="shared" si="66"/>
        <v>0</v>
      </c>
      <c r="AO141" s="211">
        <f t="shared" si="66"/>
        <v>0</v>
      </c>
      <c r="AP141" s="212">
        <f t="shared" si="66"/>
        <v>0</v>
      </c>
      <c r="AQ141" s="204">
        <v>0</v>
      </c>
      <c r="AR141" s="205">
        <v>0</v>
      </c>
      <c r="AS141" s="206">
        <v>0</v>
      </c>
      <c r="AT141" s="207">
        <f t="shared" si="55"/>
        <v>0</v>
      </c>
      <c r="AU141" s="208">
        <f t="shared" si="55"/>
        <v>0</v>
      </c>
      <c r="AV141" s="209">
        <f t="shared" si="55"/>
        <v>0</v>
      </c>
      <c r="AW141" s="204">
        <f t="shared" si="62"/>
        <v>0</v>
      </c>
      <c r="AX141" s="213">
        <f t="shared" si="62"/>
        <v>0</v>
      </c>
      <c r="AY141" s="214">
        <f t="shared" si="62"/>
        <v>0</v>
      </c>
      <c r="AZ141" s="204">
        <v>0</v>
      </c>
      <c r="BA141" s="205">
        <v>0</v>
      </c>
      <c r="BB141" s="206">
        <v>0</v>
      </c>
      <c r="BC141" s="215">
        <f t="shared" si="67"/>
        <v>0</v>
      </c>
      <c r="BD141" s="216">
        <f t="shared" si="67"/>
        <v>0</v>
      </c>
      <c r="BE141" s="217">
        <f t="shared" si="67"/>
        <v>0</v>
      </c>
      <c r="BF141" s="204">
        <v>0</v>
      </c>
      <c r="BG141" s="205">
        <v>0</v>
      </c>
      <c r="BH141" s="206">
        <v>0</v>
      </c>
      <c r="BI141" s="207">
        <f t="shared" si="68"/>
        <v>0</v>
      </c>
      <c r="BJ141" s="208">
        <f t="shared" si="68"/>
        <v>0</v>
      </c>
      <c r="BK141" s="209">
        <f t="shared" si="68"/>
        <v>0</v>
      </c>
      <c r="BL141" s="204">
        <f t="shared" si="56"/>
        <v>0</v>
      </c>
      <c r="BM141" s="213">
        <f t="shared" si="56"/>
        <v>0</v>
      </c>
      <c r="BN141" s="214">
        <f t="shared" si="56"/>
        <v>0</v>
      </c>
      <c r="BO141" s="204">
        <v>0</v>
      </c>
      <c r="BP141" s="205">
        <v>0</v>
      </c>
      <c r="BQ141" s="206">
        <v>0</v>
      </c>
      <c r="BR141" s="218">
        <f t="shared" si="69"/>
        <v>0</v>
      </c>
      <c r="BS141" s="208">
        <f t="shared" si="69"/>
        <v>0</v>
      </c>
      <c r="BT141" s="209">
        <f t="shared" si="69"/>
        <v>0</v>
      </c>
      <c r="BU141" s="219">
        <v>-28240000</v>
      </c>
      <c r="BV141" s="205">
        <v>0</v>
      </c>
      <c r="BW141" s="206">
        <v>-28240000</v>
      </c>
      <c r="BX141" s="204">
        <f t="shared" si="57"/>
        <v>-28240000</v>
      </c>
      <c r="BY141" s="213">
        <f t="shared" si="57"/>
        <v>0</v>
      </c>
      <c r="BZ141" s="214">
        <f t="shared" si="57"/>
        <v>-28240000</v>
      </c>
      <c r="CA141" s="220" t="s">
        <v>1156</v>
      </c>
      <c r="CB141" s="220" t="s">
        <v>1219</v>
      </c>
      <c r="CC141" s="154" t="s">
        <v>1280</v>
      </c>
      <c r="CD141" s="154" t="str">
        <f t="shared" si="63"/>
        <v>OK！</v>
      </c>
      <c r="CE141" s="164" t="str">
        <f t="shared" si="70"/>
        <v>J2</v>
      </c>
      <c r="CF141" s="164" t="str">
        <f t="shared" si="70"/>
        <v>KJ</v>
      </c>
      <c r="CG141" s="164" t="str">
        <f t="shared" si="64"/>
        <v>JICA調査</v>
      </c>
    </row>
    <row r="142" spans="1:85" ht="20.100000000000001" customHeight="1" x14ac:dyDescent="0.15">
      <c r="A142" s="154" t="str">
        <f t="shared" si="58"/>
        <v>J2</v>
      </c>
      <c r="B142" s="154" t="str">
        <f t="shared" si="58"/>
        <v>KJ</v>
      </c>
      <c r="C142" s="154" t="str">
        <f t="shared" si="59"/>
        <v xml:space="preserve"> (独)国際協力機構　調査</v>
      </c>
      <c r="D142" s="154" t="str">
        <f t="shared" si="60"/>
        <v>-</v>
      </c>
      <c r="E142" s="166" t="s">
        <v>289</v>
      </c>
      <c r="F142" s="199" t="s">
        <v>918</v>
      </c>
      <c r="G142" s="200" t="s">
        <v>951</v>
      </c>
      <c r="H142" s="200" t="str">
        <f t="shared" si="61"/>
        <v>JA16J1003P</v>
      </c>
      <c r="I142" s="201" t="s">
        <v>954</v>
      </c>
      <c r="J142" s="202" t="s">
        <v>800</v>
      </c>
      <c r="K142" s="202" t="s">
        <v>501</v>
      </c>
      <c r="L142" s="203" t="s">
        <v>793</v>
      </c>
      <c r="M142" s="204">
        <v>0</v>
      </c>
      <c r="N142" s="205">
        <v>0</v>
      </c>
      <c r="O142" s="206">
        <v>0</v>
      </c>
      <c r="P142" s="204">
        <v>0</v>
      </c>
      <c r="Q142" s="205">
        <v>0</v>
      </c>
      <c r="R142" s="206">
        <v>0</v>
      </c>
      <c r="S142" s="204">
        <v>0</v>
      </c>
      <c r="T142" s="205">
        <v>0</v>
      </c>
      <c r="U142" s="206">
        <v>0</v>
      </c>
      <c r="V142" s="204">
        <v>0</v>
      </c>
      <c r="W142" s="205">
        <v>0</v>
      </c>
      <c r="X142" s="206">
        <v>0</v>
      </c>
      <c r="Y142" s="204">
        <v>0</v>
      </c>
      <c r="Z142" s="205">
        <v>0</v>
      </c>
      <c r="AA142" s="206">
        <v>0</v>
      </c>
      <c r="AB142" s="204">
        <v>0</v>
      </c>
      <c r="AC142" s="205">
        <v>0</v>
      </c>
      <c r="AD142" s="206">
        <v>0</v>
      </c>
      <c r="AE142" s="204">
        <v>0</v>
      </c>
      <c r="AF142" s="205">
        <v>0</v>
      </c>
      <c r="AG142" s="206">
        <v>0</v>
      </c>
      <c r="AH142" s="207">
        <f t="shared" si="65"/>
        <v>0</v>
      </c>
      <c r="AI142" s="208">
        <f t="shared" si="65"/>
        <v>0</v>
      </c>
      <c r="AJ142" s="209">
        <f t="shared" si="65"/>
        <v>0</v>
      </c>
      <c r="AK142" s="204">
        <v>0</v>
      </c>
      <c r="AL142" s="205">
        <v>0</v>
      </c>
      <c r="AM142" s="206">
        <v>0</v>
      </c>
      <c r="AN142" s="210">
        <f t="shared" si="66"/>
        <v>0</v>
      </c>
      <c r="AO142" s="211">
        <f t="shared" si="66"/>
        <v>0</v>
      </c>
      <c r="AP142" s="212">
        <f t="shared" si="66"/>
        <v>0</v>
      </c>
      <c r="AQ142" s="204">
        <v>0</v>
      </c>
      <c r="AR142" s="205">
        <v>0</v>
      </c>
      <c r="AS142" s="206">
        <v>0</v>
      </c>
      <c r="AT142" s="207">
        <f t="shared" si="55"/>
        <v>0</v>
      </c>
      <c r="AU142" s="208">
        <f t="shared" si="55"/>
        <v>0</v>
      </c>
      <c r="AV142" s="209">
        <f t="shared" si="55"/>
        <v>0</v>
      </c>
      <c r="AW142" s="204">
        <f t="shared" si="62"/>
        <v>0</v>
      </c>
      <c r="AX142" s="213">
        <f t="shared" si="62"/>
        <v>0</v>
      </c>
      <c r="AY142" s="214">
        <f t="shared" si="62"/>
        <v>0</v>
      </c>
      <c r="AZ142" s="204">
        <v>0</v>
      </c>
      <c r="BA142" s="205">
        <v>0</v>
      </c>
      <c r="BB142" s="206">
        <v>0</v>
      </c>
      <c r="BC142" s="215">
        <f t="shared" si="67"/>
        <v>0</v>
      </c>
      <c r="BD142" s="216">
        <f t="shared" si="67"/>
        <v>0</v>
      </c>
      <c r="BE142" s="217">
        <f t="shared" si="67"/>
        <v>0</v>
      </c>
      <c r="BF142" s="204">
        <v>0</v>
      </c>
      <c r="BG142" s="205">
        <v>0</v>
      </c>
      <c r="BH142" s="206">
        <v>0</v>
      </c>
      <c r="BI142" s="207">
        <f t="shared" si="68"/>
        <v>0</v>
      </c>
      <c r="BJ142" s="208">
        <f t="shared" si="68"/>
        <v>0</v>
      </c>
      <c r="BK142" s="209">
        <f t="shared" si="68"/>
        <v>0</v>
      </c>
      <c r="BL142" s="204">
        <f t="shared" si="56"/>
        <v>0</v>
      </c>
      <c r="BM142" s="213">
        <f t="shared" si="56"/>
        <v>0</v>
      </c>
      <c r="BN142" s="214">
        <f t="shared" si="56"/>
        <v>0</v>
      </c>
      <c r="BO142" s="204">
        <v>0</v>
      </c>
      <c r="BP142" s="205">
        <v>0</v>
      </c>
      <c r="BQ142" s="206">
        <v>0</v>
      </c>
      <c r="BR142" s="218">
        <f t="shared" si="69"/>
        <v>0</v>
      </c>
      <c r="BS142" s="208">
        <f t="shared" si="69"/>
        <v>0</v>
      </c>
      <c r="BT142" s="209">
        <f t="shared" si="69"/>
        <v>0</v>
      </c>
      <c r="BU142" s="219">
        <v>-5783000</v>
      </c>
      <c r="BV142" s="205">
        <v>0</v>
      </c>
      <c r="BW142" s="206">
        <v>-5783000</v>
      </c>
      <c r="BX142" s="204">
        <f t="shared" si="57"/>
        <v>-5783000</v>
      </c>
      <c r="BY142" s="213">
        <f t="shared" si="57"/>
        <v>0</v>
      </c>
      <c r="BZ142" s="214">
        <f t="shared" si="57"/>
        <v>-5783000</v>
      </c>
      <c r="CA142" s="220" t="s">
        <v>1156</v>
      </c>
      <c r="CB142" s="220" t="s">
        <v>513</v>
      </c>
      <c r="CC142" s="154" t="s">
        <v>1280</v>
      </c>
      <c r="CD142" s="154" t="str">
        <f t="shared" si="63"/>
        <v>OK！</v>
      </c>
      <c r="CE142" s="164" t="str">
        <f t="shared" si="70"/>
        <v>J2</v>
      </c>
      <c r="CF142" s="164" t="str">
        <f t="shared" si="70"/>
        <v>KJ</v>
      </c>
      <c r="CG142" s="164" t="str">
        <f t="shared" si="64"/>
        <v>JICA調査</v>
      </c>
    </row>
    <row r="143" spans="1:85" ht="20.100000000000001" customHeight="1" x14ac:dyDescent="0.15">
      <c r="A143" s="154" t="str">
        <f t="shared" si="58"/>
        <v>J2</v>
      </c>
      <c r="B143" s="154" t="str">
        <f t="shared" si="58"/>
        <v>KJ</v>
      </c>
      <c r="C143" s="154" t="str">
        <f t="shared" si="59"/>
        <v xml:space="preserve"> (独)国際協力機構　調査</v>
      </c>
      <c r="D143" s="154" t="str">
        <f t="shared" si="60"/>
        <v>-</v>
      </c>
      <c r="E143" s="166" t="s">
        <v>290</v>
      </c>
      <c r="F143" s="199" t="s">
        <v>918</v>
      </c>
      <c r="G143" s="200" t="s">
        <v>951</v>
      </c>
      <c r="H143" s="200" t="str">
        <f t="shared" si="61"/>
        <v>JA16J1004P</v>
      </c>
      <c r="I143" s="201" t="s">
        <v>955</v>
      </c>
      <c r="J143" s="202" t="s">
        <v>800</v>
      </c>
      <c r="K143" s="202" t="s">
        <v>501</v>
      </c>
      <c r="L143" s="203" t="s">
        <v>793</v>
      </c>
      <c r="M143" s="204">
        <v>0</v>
      </c>
      <c r="N143" s="205">
        <v>0</v>
      </c>
      <c r="O143" s="206">
        <v>0</v>
      </c>
      <c r="P143" s="204">
        <v>0</v>
      </c>
      <c r="Q143" s="205">
        <v>0</v>
      </c>
      <c r="R143" s="206">
        <v>0</v>
      </c>
      <c r="S143" s="204">
        <v>0</v>
      </c>
      <c r="T143" s="205">
        <v>0</v>
      </c>
      <c r="U143" s="206">
        <v>0</v>
      </c>
      <c r="V143" s="204">
        <v>0</v>
      </c>
      <c r="W143" s="205">
        <v>0</v>
      </c>
      <c r="X143" s="206">
        <v>0</v>
      </c>
      <c r="Y143" s="204">
        <v>0</v>
      </c>
      <c r="Z143" s="205">
        <v>0</v>
      </c>
      <c r="AA143" s="206">
        <v>0</v>
      </c>
      <c r="AB143" s="204">
        <v>0</v>
      </c>
      <c r="AC143" s="205">
        <v>0</v>
      </c>
      <c r="AD143" s="206">
        <v>0</v>
      </c>
      <c r="AE143" s="204">
        <v>0</v>
      </c>
      <c r="AF143" s="205">
        <v>0</v>
      </c>
      <c r="AG143" s="206">
        <v>0</v>
      </c>
      <c r="AH143" s="207">
        <f t="shared" si="65"/>
        <v>0</v>
      </c>
      <c r="AI143" s="208">
        <f t="shared" si="65"/>
        <v>0</v>
      </c>
      <c r="AJ143" s="209">
        <f t="shared" si="65"/>
        <v>0</v>
      </c>
      <c r="AK143" s="204">
        <v>0</v>
      </c>
      <c r="AL143" s="205">
        <v>0</v>
      </c>
      <c r="AM143" s="206">
        <v>0</v>
      </c>
      <c r="AN143" s="210">
        <f t="shared" si="66"/>
        <v>0</v>
      </c>
      <c r="AO143" s="211">
        <f t="shared" si="66"/>
        <v>0</v>
      </c>
      <c r="AP143" s="212">
        <f t="shared" si="66"/>
        <v>0</v>
      </c>
      <c r="AQ143" s="204">
        <v>0</v>
      </c>
      <c r="AR143" s="205">
        <v>0</v>
      </c>
      <c r="AS143" s="206">
        <v>0</v>
      </c>
      <c r="AT143" s="207">
        <f t="shared" si="55"/>
        <v>0</v>
      </c>
      <c r="AU143" s="208">
        <f t="shared" si="55"/>
        <v>0</v>
      </c>
      <c r="AV143" s="209">
        <f t="shared" si="55"/>
        <v>0</v>
      </c>
      <c r="AW143" s="204">
        <f t="shared" si="62"/>
        <v>0</v>
      </c>
      <c r="AX143" s="213">
        <f t="shared" si="62"/>
        <v>0</v>
      </c>
      <c r="AY143" s="214">
        <f t="shared" si="62"/>
        <v>0</v>
      </c>
      <c r="AZ143" s="204">
        <v>0</v>
      </c>
      <c r="BA143" s="205">
        <v>0</v>
      </c>
      <c r="BB143" s="206">
        <v>0</v>
      </c>
      <c r="BC143" s="215">
        <f t="shared" si="67"/>
        <v>0</v>
      </c>
      <c r="BD143" s="216">
        <f t="shared" si="67"/>
        <v>0</v>
      </c>
      <c r="BE143" s="217">
        <f t="shared" si="67"/>
        <v>0</v>
      </c>
      <c r="BF143" s="204">
        <v>0</v>
      </c>
      <c r="BG143" s="205">
        <v>0</v>
      </c>
      <c r="BH143" s="206">
        <v>0</v>
      </c>
      <c r="BI143" s="207">
        <f t="shared" si="68"/>
        <v>0</v>
      </c>
      <c r="BJ143" s="208">
        <f t="shared" si="68"/>
        <v>0</v>
      </c>
      <c r="BK143" s="209">
        <f t="shared" si="68"/>
        <v>0</v>
      </c>
      <c r="BL143" s="204">
        <f t="shared" si="56"/>
        <v>0</v>
      </c>
      <c r="BM143" s="213">
        <f t="shared" si="56"/>
        <v>0</v>
      </c>
      <c r="BN143" s="214">
        <f t="shared" si="56"/>
        <v>0</v>
      </c>
      <c r="BO143" s="204">
        <v>0</v>
      </c>
      <c r="BP143" s="205">
        <v>0</v>
      </c>
      <c r="BQ143" s="206">
        <v>0</v>
      </c>
      <c r="BR143" s="218">
        <f t="shared" si="69"/>
        <v>0</v>
      </c>
      <c r="BS143" s="208">
        <f t="shared" si="69"/>
        <v>0</v>
      </c>
      <c r="BT143" s="209">
        <f t="shared" si="69"/>
        <v>0</v>
      </c>
      <c r="BU143" s="219">
        <v>-4763000</v>
      </c>
      <c r="BV143" s="205">
        <v>0</v>
      </c>
      <c r="BW143" s="206">
        <v>-4763000</v>
      </c>
      <c r="BX143" s="204">
        <f t="shared" si="57"/>
        <v>-4763000</v>
      </c>
      <c r="BY143" s="213">
        <f t="shared" si="57"/>
        <v>0</v>
      </c>
      <c r="BZ143" s="214">
        <f t="shared" si="57"/>
        <v>-4763000</v>
      </c>
      <c r="CA143" s="220" t="s">
        <v>1156</v>
      </c>
      <c r="CB143" s="220" t="s">
        <v>577</v>
      </c>
      <c r="CC143" s="154" t="s">
        <v>1280</v>
      </c>
      <c r="CD143" s="154" t="str">
        <f t="shared" si="63"/>
        <v>OK！</v>
      </c>
      <c r="CE143" s="164" t="str">
        <f t="shared" si="70"/>
        <v>J2</v>
      </c>
      <c r="CF143" s="164" t="str">
        <f t="shared" si="70"/>
        <v>KJ</v>
      </c>
      <c r="CG143" s="164" t="str">
        <f t="shared" si="64"/>
        <v>JICA調査</v>
      </c>
    </row>
    <row r="144" spans="1:85" ht="20.100000000000001" customHeight="1" x14ac:dyDescent="0.15">
      <c r="A144" s="154" t="str">
        <f t="shared" si="58"/>
        <v>J2</v>
      </c>
      <c r="B144" s="154" t="str">
        <f t="shared" si="58"/>
        <v>KQ</v>
      </c>
      <c r="C144" s="154" t="str">
        <f t="shared" si="59"/>
        <v xml:space="preserve"> (株)日立製作所</v>
      </c>
      <c r="D144" s="154" t="str">
        <f t="shared" si="60"/>
        <v>201505-201512</v>
      </c>
      <c r="E144" s="166" t="s">
        <v>291</v>
      </c>
      <c r="F144" s="199" t="s">
        <v>918</v>
      </c>
      <c r="G144" s="200" t="s">
        <v>956</v>
      </c>
      <c r="H144" s="200" t="str">
        <f t="shared" si="61"/>
        <v>JA15Q1028P</v>
      </c>
      <c r="I144" s="201" t="s">
        <v>957</v>
      </c>
      <c r="J144" s="202" t="s">
        <v>958</v>
      </c>
      <c r="K144" s="202" t="s">
        <v>655</v>
      </c>
      <c r="L144" s="203" t="s">
        <v>793</v>
      </c>
      <c r="M144" s="204">
        <v>0</v>
      </c>
      <c r="N144" s="205">
        <v>0</v>
      </c>
      <c r="O144" s="206">
        <v>0</v>
      </c>
      <c r="P144" s="204">
        <v>0</v>
      </c>
      <c r="Q144" s="205">
        <v>0</v>
      </c>
      <c r="R144" s="206">
        <v>0</v>
      </c>
      <c r="S144" s="204">
        <v>0</v>
      </c>
      <c r="T144" s="205">
        <v>0</v>
      </c>
      <c r="U144" s="206">
        <v>0</v>
      </c>
      <c r="V144" s="204">
        <v>0</v>
      </c>
      <c r="W144" s="205">
        <v>0</v>
      </c>
      <c r="X144" s="206">
        <v>0</v>
      </c>
      <c r="Y144" s="204">
        <v>0</v>
      </c>
      <c r="Z144" s="205">
        <v>0</v>
      </c>
      <c r="AA144" s="206">
        <v>0</v>
      </c>
      <c r="AB144" s="204">
        <v>0</v>
      </c>
      <c r="AC144" s="205">
        <v>0</v>
      </c>
      <c r="AD144" s="206">
        <v>0</v>
      </c>
      <c r="AE144" s="204">
        <v>0</v>
      </c>
      <c r="AF144" s="205">
        <v>0</v>
      </c>
      <c r="AG144" s="206">
        <v>0</v>
      </c>
      <c r="AH144" s="207">
        <f t="shared" si="65"/>
        <v>0</v>
      </c>
      <c r="AI144" s="208">
        <f t="shared" si="65"/>
        <v>0</v>
      </c>
      <c r="AJ144" s="209">
        <f t="shared" si="65"/>
        <v>0</v>
      </c>
      <c r="AK144" s="204">
        <v>0</v>
      </c>
      <c r="AL144" s="205">
        <v>0</v>
      </c>
      <c r="AM144" s="206">
        <v>0</v>
      </c>
      <c r="AN144" s="210">
        <f t="shared" si="66"/>
        <v>0</v>
      </c>
      <c r="AO144" s="211">
        <f t="shared" si="66"/>
        <v>0</v>
      </c>
      <c r="AP144" s="212">
        <f t="shared" si="66"/>
        <v>0</v>
      </c>
      <c r="AQ144" s="204">
        <v>5932500</v>
      </c>
      <c r="AR144" s="205">
        <v>0</v>
      </c>
      <c r="AS144" s="206">
        <v>5932500</v>
      </c>
      <c r="AT144" s="207">
        <f t="shared" si="55"/>
        <v>5932500</v>
      </c>
      <c r="AU144" s="208">
        <f t="shared" si="55"/>
        <v>0</v>
      </c>
      <c r="AV144" s="209">
        <f t="shared" si="55"/>
        <v>5932500</v>
      </c>
      <c r="AW144" s="204">
        <f t="shared" si="62"/>
        <v>0</v>
      </c>
      <c r="AX144" s="213">
        <f t="shared" si="62"/>
        <v>0</v>
      </c>
      <c r="AY144" s="214">
        <f t="shared" si="62"/>
        <v>0</v>
      </c>
      <c r="AZ144" s="204">
        <v>5932500</v>
      </c>
      <c r="BA144" s="205">
        <v>0</v>
      </c>
      <c r="BB144" s="206">
        <v>5932500</v>
      </c>
      <c r="BC144" s="215">
        <f t="shared" si="67"/>
        <v>5932500</v>
      </c>
      <c r="BD144" s="216">
        <f t="shared" si="67"/>
        <v>0</v>
      </c>
      <c r="BE144" s="217">
        <f t="shared" si="67"/>
        <v>5932500</v>
      </c>
      <c r="BF144" s="204">
        <v>0</v>
      </c>
      <c r="BG144" s="205">
        <v>0</v>
      </c>
      <c r="BH144" s="206">
        <v>0</v>
      </c>
      <c r="BI144" s="207">
        <f t="shared" si="68"/>
        <v>5932500</v>
      </c>
      <c r="BJ144" s="208">
        <f t="shared" si="68"/>
        <v>0</v>
      </c>
      <c r="BK144" s="209">
        <f t="shared" si="68"/>
        <v>5932500</v>
      </c>
      <c r="BL144" s="204">
        <f t="shared" si="56"/>
        <v>0</v>
      </c>
      <c r="BM144" s="213">
        <f t="shared" si="56"/>
        <v>0</v>
      </c>
      <c r="BN144" s="214">
        <f t="shared" si="56"/>
        <v>0</v>
      </c>
      <c r="BO144" s="204">
        <v>0</v>
      </c>
      <c r="BP144" s="205">
        <v>0</v>
      </c>
      <c r="BQ144" s="206">
        <v>0</v>
      </c>
      <c r="BR144" s="218">
        <f t="shared" si="69"/>
        <v>5932500</v>
      </c>
      <c r="BS144" s="208">
        <f t="shared" si="69"/>
        <v>0</v>
      </c>
      <c r="BT144" s="209">
        <f t="shared" si="69"/>
        <v>5932500</v>
      </c>
      <c r="BU144" s="219">
        <v>0</v>
      </c>
      <c r="BV144" s="205">
        <v>0</v>
      </c>
      <c r="BW144" s="206">
        <v>0</v>
      </c>
      <c r="BX144" s="204">
        <f t="shared" si="57"/>
        <v>5932500</v>
      </c>
      <c r="BY144" s="213">
        <f t="shared" si="57"/>
        <v>0</v>
      </c>
      <c r="BZ144" s="214">
        <f t="shared" si="57"/>
        <v>5932500</v>
      </c>
      <c r="CA144" s="220" t="s">
        <v>1220</v>
      </c>
      <c r="CB144" s="220" t="s">
        <v>1221</v>
      </c>
      <c r="CC144" s="154" t="s">
        <v>1280</v>
      </c>
      <c r="CD144" s="154" t="str">
        <f t="shared" si="63"/>
        <v>OK！</v>
      </c>
      <c r="CE144" s="164" t="str">
        <f t="shared" si="70"/>
        <v>J2</v>
      </c>
      <c r="CF144" s="164" t="str">
        <f t="shared" si="70"/>
        <v>KQ</v>
      </c>
      <c r="CG144" s="164" t="str">
        <f t="shared" si="64"/>
        <v>民間</v>
      </c>
    </row>
    <row r="145" spans="1:85" ht="20.100000000000001" customHeight="1" x14ac:dyDescent="0.15">
      <c r="A145" s="154" t="str">
        <f t="shared" si="58"/>
        <v>J2</v>
      </c>
      <c r="B145" s="154" t="str">
        <f t="shared" si="58"/>
        <v>KQ</v>
      </c>
      <c r="C145" s="154" t="str">
        <f t="shared" si="59"/>
        <v xml:space="preserve"> (独)国際協力機構　円借款</v>
      </c>
      <c r="D145" s="154" t="str">
        <f t="shared" si="60"/>
        <v>200812-200911</v>
      </c>
      <c r="E145" s="166" t="s">
        <v>292</v>
      </c>
      <c r="F145" s="199" t="s">
        <v>918</v>
      </c>
      <c r="G145" s="200" t="s">
        <v>956</v>
      </c>
      <c r="H145" s="200" t="str">
        <f t="shared" si="61"/>
        <v>JA04Q1013P</v>
      </c>
      <c r="I145" s="201" t="s">
        <v>959</v>
      </c>
      <c r="J145" s="202" t="s">
        <v>795</v>
      </c>
      <c r="K145" s="202" t="s">
        <v>496</v>
      </c>
      <c r="L145" s="203" t="s">
        <v>796</v>
      </c>
      <c r="M145" s="204">
        <v>0</v>
      </c>
      <c r="N145" s="205">
        <v>586821</v>
      </c>
      <c r="O145" s="206">
        <v>1053546</v>
      </c>
      <c r="P145" s="204">
        <v>0</v>
      </c>
      <c r="Q145" s="205">
        <v>2913179</v>
      </c>
      <c r="R145" s="206">
        <v>5583193</v>
      </c>
      <c r="S145" s="204">
        <v>0</v>
      </c>
      <c r="T145" s="205">
        <v>0</v>
      </c>
      <c r="U145" s="206">
        <v>0</v>
      </c>
      <c r="V145" s="204">
        <v>0</v>
      </c>
      <c r="W145" s="205">
        <v>0</v>
      </c>
      <c r="X145" s="206">
        <v>0</v>
      </c>
      <c r="Y145" s="204">
        <v>0</v>
      </c>
      <c r="Z145" s="205">
        <v>0</v>
      </c>
      <c r="AA145" s="206">
        <v>0</v>
      </c>
      <c r="AB145" s="204">
        <v>0</v>
      </c>
      <c r="AC145" s="205">
        <v>0</v>
      </c>
      <c r="AD145" s="206">
        <v>0</v>
      </c>
      <c r="AE145" s="204">
        <v>0</v>
      </c>
      <c r="AF145" s="205">
        <v>0</v>
      </c>
      <c r="AG145" s="206">
        <v>0</v>
      </c>
      <c r="AH145" s="207">
        <f t="shared" si="65"/>
        <v>0</v>
      </c>
      <c r="AI145" s="208">
        <f t="shared" si="65"/>
        <v>3500000</v>
      </c>
      <c r="AJ145" s="209">
        <f t="shared" si="65"/>
        <v>6636739</v>
      </c>
      <c r="AK145" s="204">
        <v>0</v>
      </c>
      <c r="AL145" s="205">
        <v>0</v>
      </c>
      <c r="AM145" s="206">
        <v>0</v>
      </c>
      <c r="AN145" s="210">
        <f t="shared" si="66"/>
        <v>0</v>
      </c>
      <c r="AO145" s="211">
        <f t="shared" si="66"/>
        <v>3500000</v>
      </c>
      <c r="AP145" s="212">
        <f t="shared" si="66"/>
        <v>6636739</v>
      </c>
      <c r="AQ145" s="204">
        <v>0</v>
      </c>
      <c r="AR145" s="205">
        <v>0</v>
      </c>
      <c r="AS145" s="206">
        <v>0</v>
      </c>
      <c r="AT145" s="207">
        <f t="shared" si="55"/>
        <v>0</v>
      </c>
      <c r="AU145" s="208">
        <f t="shared" si="55"/>
        <v>3500000</v>
      </c>
      <c r="AV145" s="209">
        <f t="shared" si="55"/>
        <v>6636739</v>
      </c>
      <c r="AW145" s="204">
        <f t="shared" si="62"/>
        <v>0</v>
      </c>
      <c r="AX145" s="213">
        <f t="shared" si="62"/>
        <v>0</v>
      </c>
      <c r="AY145" s="214">
        <f t="shared" si="62"/>
        <v>0</v>
      </c>
      <c r="AZ145" s="204">
        <v>0</v>
      </c>
      <c r="BA145" s="205">
        <v>0</v>
      </c>
      <c r="BB145" s="206">
        <v>0</v>
      </c>
      <c r="BC145" s="215">
        <f t="shared" si="67"/>
        <v>0</v>
      </c>
      <c r="BD145" s="216">
        <f t="shared" si="67"/>
        <v>3500000</v>
      </c>
      <c r="BE145" s="217">
        <f t="shared" si="67"/>
        <v>6636739</v>
      </c>
      <c r="BF145" s="204">
        <v>0</v>
      </c>
      <c r="BG145" s="205">
        <v>0</v>
      </c>
      <c r="BH145" s="206">
        <v>0</v>
      </c>
      <c r="BI145" s="207">
        <f t="shared" si="68"/>
        <v>0</v>
      </c>
      <c r="BJ145" s="208">
        <f t="shared" si="68"/>
        <v>3500000</v>
      </c>
      <c r="BK145" s="209">
        <f t="shared" si="68"/>
        <v>6636739</v>
      </c>
      <c r="BL145" s="204">
        <f t="shared" si="56"/>
        <v>0</v>
      </c>
      <c r="BM145" s="213">
        <f t="shared" si="56"/>
        <v>0</v>
      </c>
      <c r="BN145" s="214">
        <f t="shared" si="56"/>
        <v>0</v>
      </c>
      <c r="BO145" s="204">
        <v>0</v>
      </c>
      <c r="BP145" s="205">
        <v>0</v>
      </c>
      <c r="BQ145" s="206">
        <v>0</v>
      </c>
      <c r="BR145" s="218">
        <f t="shared" si="69"/>
        <v>0</v>
      </c>
      <c r="BS145" s="208">
        <f t="shared" si="69"/>
        <v>3500000</v>
      </c>
      <c r="BT145" s="209">
        <f t="shared" si="69"/>
        <v>6636739</v>
      </c>
      <c r="BU145" s="219">
        <v>0</v>
      </c>
      <c r="BV145" s="205">
        <v>0</v>
      </c>
      <c r="BW145" s="206">
        <v>0</v>
      </c>
      <c r="BX145" s="204">
        <f t="shared" si="57"/>
        <v>0</v>
      </c>
      <c r="BY145" s="213">
        <f t="shared" si="57"/>
        <v>3500000</v>
      </c>
      <c r="BZ145" s="214">
        <f t="shared" si="57"/>
        <v>6636739</v>
      </c>
      <c r="CA145" s="220" t="s">
        <v>1222</v>
      </c>
      <c r="CB145" s="220" t="s">
        <v>508</v>
      </c>
      <c r="CC145" s="154" t="s">
        <v>1280</v>
      </c>
      <c r="CD145" s="154" t="str">
        <f t="shared" si="63"/>
        <v>OK！</v>
      </c>
      <c r="CE145" s="164" t="str">
        <f t="shared" si="70"/>
        <v>J2</v>
      </c>
      <c r="CF145" s="164" t="str">
        <f t="shared" si="70"/>
        <v>KQ</v>
      </c>
      <c r="CG145" s="164" t="str">
        <f t="shared" si="64"/>
        <v>JICA円借款</v>
      </c>
    </row>
    <row r="146" spans="1:85" ht="20.100000000000001" customHeight="1" x14ac:dyDescent="0.15">
      <c r="A146" s="154" t="str">
        <f t="shared" si="58"/>
        <v>J2</v>
      </c>
      <c r="B146" s="154" t="str">
        <f t="shared" si="58"/>
        <v>KQ</v>
      </c>
      <c r="C146" s="154" t="str">
        <f t="shared" si="59"/>
        <v xml:space="preserve"> (独)国際協力機構　円借款</v>
      </c>
      <c r="D146" s="154" t="str">
        <f t="shared" si="60"/>
        <v>201406-201503</v>
      </c>
      <c r="E146" s="166" t="s">
        <v>293</v>
      </c>
      <c r="F146" s="199" t="s">
        <v>918</v>
      </c>
      <c r="G146" s="200" t="s">
        <v>956</v>
      </c>
      <c r="H146" s="200" t="str">
        <f t="shared" si="61"/>
        <v>JA06Q1017P</v>
      </c>
      <c r="I146" s="201" t="s">
        <v>960</v>
      </c>
      <c r="J146" s="202" t="s">
        <v>617</v>
      </c>
      <c r="K146" s="202" t="s">
        <v>496</v>
      </c>
      <c r="L146" s="203" t="s">
        <v>793</v>
      </c>
      <c r="M146" s="204">
        <v>0</v>
      </c>
      <c r="N146" s="205">
        <v>0</v>
      </c>
      <c r="O146" s="206">
        <v>0</v>
      </c>
      <c r="P146" s="204">
        <v>0</v>
      </c>
      <c r="Q146" s="205">
        <v>0</v>
      </c>
      <c r="R146" s="206">
        <v>0</v>
      </c>
      <c r="S146" s="204">
        <v>0</v>
      </c>
      <c r="T146" s="205">
        <v>0</v>
      </c>
      <c r="U146" s="206">
        <v>0</v>
      </c>
      <c r="V146" s="204">
        <v>0</v>
      </c>
      <c r="W146" s="205">
        <v>0</v>
      </c>
      <c r="X146" s="206">
        <v>0</v>
      </c>
      <c r="Y146" s="204">
        <v>0</v>
      </c>
      <c r="Z146" s="205">
        <v>0</v>
      </c>
      <c r="AA146" s="206">
        <v>0</v>
      </c>
      <c r="AB146" s="204">
        <v>0</v>
      </c>
      <c r="AC146" s="205">
        <v>0</v>
      </c>
      <c r="AD146" s="206">
        <v>0</v>
      </c>
      <c r="AE146" s="204">
        <v>67460</v>
      </c>
      <c r="AF146" s="205">
        <v>0</v>
      </c>
      <c r="AG146" s="206">
        <v>67460</v>
      </c>
      <c r="AH146" s="207">
        <f t="shared" si="65"/>
        <v>67460</v>
      </c>
      <c r="AI146" s="208">
        <f t="shared" si="65"/>
        <v>0</v>
      </c>
      <c r="AJ146" s="209">
        <f t="shared" si="65"/>
        <v>67460</v>
      </c>
      <c r="AK146" s="204">
        <v>2673957</v>
      </c>
      <c r="AL146" s="205">
        <v>0</v>
      </c>
      <c r="AM146" s="206">
        <v>2673957</v>
      </c>
      <c r="AN146" s="210">
        <f t="shared" si="66"/>
        <v>2741417</v>
      </c>
      <c r="AO146" s="211">
        <f t="shared" si="66"/>
        <v>0</v>
      </c>
      <c r="AP146" s="212">
        <f t="shared" si="66"/>
        <v>2741417</v>
      </c>
      <c r="AQ146" s="204">
        <v>0</v>
      </c>
      <c r="AR146" s="205">
        <v>0</v>
      </c>
      <c r="AS146" s="206">
        <v>0</v>
      </c>
      <c r="AT146" s="207">
        <f t="shared" si="55"/>
        <v>2741417</v>
      </c>
      <c r="AU146" s="208">
        <f t="shared" si="55"/>
        <v>0</v>
      </c>
      <c r="AV146" s="209">
        <f t="shared" si="55"/>
        <v>2741417</v>
      </c>
      <c r="AW146" s="204">
        <f t="shared" si="62"/>
        <v>0</v>
      </c>
      <c r="AX146" s="213">
        <f t="shared" si="62"/>
        <v>0</v>
      </c>
      <c r="AY146" s="214">
        <f t="shared" si="62"/>
        <v>0</v>
      </c>
      <c r="AZ146" s="204">
        <v>0</v>
      </c>
      <c r="BA146" s="205">
        <v>0</v>
      </c>
      <c r="BB146" s="206">
        <v>0</v>
      </c>
      <c r="BC146" s="215">
        <f t="shared" si="67"/>
        <v>2741417</v>
      </c>
      <c r="BD146" s="216">
        <f t="shared" si="67"/>
        <v>0</v>
      </c>
      <c r="BE146" s="217">
        <f t="shared" si="67"/>
        <v>2741417</v>
      </c>
      <c r="BF146" s="204">
        <v>0</v>
      </c>
      <c r="BG146" s="205">
        <v>0</v>
      </c>
      <c r="BH146" s="206">
        <v>0</v>
      </c>
      <c r="BI146" s="207">
        <f t="shared" si="68"/>
        <v>2741417</v>
      </c>
      <c r="BJ146" s="208">
        <f t="shared" si="68"/>
        <v>0</v>
      </c>
      <c r="BK146" s="209">
        <f t="shared" si="68"/>
        <v>2741417</v>
      </c>
      <c r="BL146" s="204">
        <f t="shared" si="56"/>
        <v>0</v>
      </c>
      <c r="BM146" s="213">
        <f t="shared" si="56"/>
        <v>0</v>
      </c>
      <c r="BN146" s="214">
        <f t="shared" si="56"/>
        <v>0</v>
      </c>
      <c r="BO146" s="204">
        <v>0</v>
      </c>
      <c r="BP146" s="205">
        <v>0</v>
      </c>
      <c r="BQ146" s="206">
        <v>0</v>
      </c>
      <c r="BR146" s="218">
        <f t="shared" si="69"/>
        <v>2741417</v>
      </c>
      <c r="BS146" s="208">
        <f t="shared" si="69"/>
        <v>0</v>
      </c>
      <c r="BT146" s="209">
        <f t="shared" si="69"/>
        <v>2741417</v>
      </c>
      <c r="BU146" s="219">
        <v>0</v>
      </c>
      <c r="BV146" s="205">
        <v>0</v>
      </c>
      <c r="BW146" s="206">
        <v>0</v>
      </c>
      <c r="BX146" s="204">
        <f t="shared" si="57"/>
        <v>2741417</v>
      </c>
      <c r="BY146" s="213">
        <f t="shared" si="57"/>
        <v>0</v>
      </c>
      <c r="BZ146" s="214">
        <f t="shared" si="57"/>
        <v>2741417</v>
      </c>
      <c r="CA146" s="220" t="s">
        <v>1223</v>
      </c>
      <c r="CB146" s="220" t="s">
        <v>577</v>
      </c>
      <c r="CC146" s="154" t="s">
        <v>1280</v>
      </c>
      <c r="CD146" s="154" t="str">
        <f t="shared" si="63"/>
        <v>OK！</v>
      </c>
      <c r="CE146" s="164" t="str">
        <f t="shared" si="70"/>
        <v>J2</v>
      </c>
      <c r="CF146" s="164" t="str">
        <f t="shared" si="70"/>
        <v>KQ</v>
      </c>
      <c r="CG146" s="164" t="str">
        <f t="shared" si="64"/>
        <v>JICA円借款</v>
      </c>
    </row>
    <row r="147" spans="1:85" ht="20.100000000000001" customHeight="1" x14ac:dyDescent="0.15">
      <c r="A147" s="154" t="str">
        <f t="shared" si="58"/>
        <v>J2</v>
      </c>
      <c r="B147" s="154" t="str">
        <f t="shared" si="58"/>
        <v>KQ</v>
      </c>
      <c r="C147" s="154" t="str">
        <f t="shared" si="59"/>
        <v xml:space="preserve"> (独)国際協力機構　円借款</v>
      </c>
      <c r="D147" s="154" t="str">
        <f t="shared" si="60"/>
        <v>201605-201606</v>
      </c>
      <c r="E147" s="166" t="s">
        <v>294</v>
      </c>
      <c r="F147" s="199" t="s">
        <v>918</v>
      </c>
      <c r="G147" s="200" t="s">
        <v>956</v>
      </c>
      <c r="H147" s="200" t="str">
        <f t="shared" si="61"/>
        <v>JA06Q1017P</v>
      </c>
      <c r="I147" s="201" t="s">
        <v>960</v>
      </c>
      <c r="J147" s="202" t="s">
        <v>617</v>
      </c>
      <c r="K147" s="202" t="s">
        <v>496</v>
      </c>
      <c r="L147" s="203" t="s">
        <v>798</v>
      </c>
      <c r="M147" s="204">
        <v>0</v>
      </c>
      <c r="N147" s="205">
        <v>0</v>
      </c>
      <c r="O147" s="206">
        <v>0</v>
      </c>
      <c r="P147" s="204">
        <v>0</v>
      </c>
      <c r="Q147" s="205">
        <v>0</v>
      </c>
      <c r="R147" s="206">
        <v>0</v>
      </c>
      <c r="S147" s="204">
        <v>0</v>
      </c>
      <c r="T147" s="205">
        <v>0</v>
      </c>
      <c r="U147" s="206">
        <v>0</v>
      </c>
      <c r="V147" s="204">
        <v>0</v>
      </c>
      <c r="W147" s="205">
        <v>0</v>
      </c>
      <c r="X147" s="206">
        <v>0</v>
      </c>
      <c r="Y147" s="204">
        <v>0</v>
      </c>
      <c r="Z147" s="205">
        <v>0</v>
      </c>
      <c r="AA147" s="206">
        <v>0</v>
      </c>
      <c r="AB147" s="204">
        <v>0</v>
      </c>
      <c r="AC147" s="205">
        <v>0</v>
      </c>
      <c r="AD147" s="206">
        <v>0</v>
      </c>
      <c r="AE147" s="204">
        <v>0</v>
      </c>
      <c r="AF147" s="205">
        <v>0</v>
      </c>
      <c r="AG147" s="206">
        <v>0</v>
      </c>
      <c r="AH147" s="207">
        <f t="shared" si="65"/>
        <v>0</v>
      </c>
      <c r="AI147" s="208">
        <f t="shared" si="65"/>
        <v>0</v>
      </c>
      <c r="AJ147" s="209">
        <f t="shared" si="65"/>
        <v>0</v>
      </c>
      <c r="AK147" s="204">
        <v>0</v>
      </c>
      <c r="AL147" s="205">
        <v>0</v>
      </c>
      <c r="AM147" s="206">
        <v>0</v>
      </c>
      <c r="AN147" s="210">
        <f t="shared" si="66"/>
        <v>0</v>
      </c>
      <c r="AO147" s="211">
        <f t="shared" si="66"/>
        <v>0</v>
      </c>
      <c r="AP147" s="212">
        <f t="shared" si="66"/>
        <v>0</v>
      </c>
      <c r="AQ147" s="204">
        <v>0</v>
      </c>
      <c r="AR147" s="205">
        <v>0</v>
      </c>
      <c r="AS147" s="206">
        <v>0</v>
      </c>
      <c r="AT147" s="207">
        <f t="shared" si="55"/>
        <v>0</v>
      </c>
      <c r="AU147" s="208">
        <f t="shared" si="55"/>
        <v>0</v>
      </c>
      <c r="AV147" s="209">
        <f t="shared" si="55"/>
        <v>0</v>
      </c>
      <c r="AW147" s="204">
        <f t="shared" si="62"/>
        <v>0</v>
      </c>
      <c r="AX147" s="213">
        <f t="shared" si="62"/>
        <v>766074107</v>
      </c>
      <c r="AY147" s="214">
        <f t="shared" si="62"/>
        <v>3815477</v>
      </c>
      <c r="AZ147" s="204">
        <v>0</v>
      </c>
      <c r="BA147" s="205">
        <v>766074107</v>
      </c>
      <c r="BB147" s="206">
        <v>3815477</v>
      </c>
      <c r="BC147" s="215">
        <f t="shared" si="67"/>
        <v>0</v>
      </c>
      <c r="BD147" s="216">
        <f t="shared" si="67"/>
        <v>766074107</v>
      </c>
      <c r="BE147" s="217">
        <f t="shared" si="67"/>
        <v>3815477</v>
      </c>
      <c r="BF147" s="204">
        <v>0</v>
      </c>
      <c r="BG147" s="205">
        <v>0</v>
      </c>
      <c r="BH147" s="206">
        <v>0</v>
      </c>
      <c r="BI147" s="207">
        <f t="shared" si="68"/>
        <v>0</v>
      </c>
      <c r="BJ147" s="208">
        <f t="shared" si="68"/>
        <v>766074107</v>
      </c>
      <c r="BK147" s="209">
        <f t="shared" si="68"/>
        <v>3815477</v>
      </c>
      <c r="BL147" s="204">
        <f t="shared" si="56"/>
        <v>0</v>
      </c>
      <c r="BM147" s="213">
        <f t="shared" si="56"/>
        <v>0</v>
      </c>
      <c r="BN147" s="214">
        <f t="shared" si="56"/>
        <v>0</v>
      </c>
      <c r="BO147" s="204">
        <v>0</v>
      </c>
      <c r="BP147" s="205">
        <v>0</v>
      </c>
      <c r="BQ147" s="206">
        <v>0</v>
      </c>
      <c r="BR147" s="218">
        <f t="shared" si="69"/>
        <v>0</v>
      </c>
      <c r="BS147" s="208">
        <f t="shared" si="69"/>
        <v>766074107</v>
      </c>
      <c r="BT147" s="209">
        <f t="shared" si="69"/>
        <v>3815477</v>
      </c>
      <c r="BU147" s="219">
        <v>0</v>
      </c>
      <c r="BV147" s="205">
        <v>0</v>
      </c>
      <c r="BW147" s="206">
        <v>0</v>
      </c>
      <c r="BX147" s="204">
        <f t="shared" si="57"/>
        <v>0</v>
      </c>
      <c r="BY147" s="213">
        <f t="shared" si="57"/>
        <v>766074107</v>
      </c>
      <c r="BZ147" s="214">
        <f t="shared" si="57"/>
        <v>3815477</v>
      </c>
      <c r="CA147" s="220" t="s">
        <v>1163</v>
      </c>
      <c r="CB147" s="220" t="s">
        <v>577</v>
      </c>
      <c r="CC147" s="154" t="s">
        <v>1280</v>
      </c>
      <c r="CD147" s="154" t="str">
        <f t="shared" si="63"/>
        <v>OK！</v>
      </c>
      <c r="CE147" s="164" t="str">
        <f t="shared" si="70"/>
        <v>J2</v>
      </c>
      <c r="CF147" s="164" t="str">
        <f t="shared" si="70"/>
        <v>KQ</v>
      </c>
      <c r="CG147" s="164" t="str">
        <f t="shared" si="64"/>
        <v>JICA円借款</v>
      </c>
    </row>
    <row r="148" spans="1:85" ht="20.100000000000001" customHeight="1" x14ac:dyDescent="0.15">
      <c r="A148" s="154" t="str">
        <f t="shared" si="58"/>
        <v>J2</v>
      </c>
      <c r="B148" s="154" t="str">
        <f t="shared" si="58"/>
        <v>KQ</v>
      </c>
      <c r="C148" s="154" t="str">
        <f t="shared" si="59"/>
        <v xml:space="preserve"> (独)国際協力機構　円借款</v>
      </c>
      <c r="D148" s="154" t="str">
        <f t="shared" si="60"/>
        <v>201006-201301</v>
      </c>
      <c r="E148" s="166" t="s">
        <v>295</v>
      </c>
      <c r="F148" s="199" t="s">
        <v>918</v>
      </c>
      <c r="G148" s="200" t="s">
        <v>956</v>
      </c>
      <c r="H148" s="200" t="str">
        <f t="shared" si="61"/>
        <v>JA06Q1019P</v>
      </c>
      <c r="I148" s="201" t="s">
        <v>961</v>
      </c>
      <c r="J148" s="202" t="s">
        <v>962</v>
      </c>
      <c r="K148" s="202" t="s">
        <v>496</v>
      </c>
      <c r="L148" s="203" t="s">
        <v>963</v>
      </c>
      <c r="M148" s="204">
        <v>0</v>
      </c>
      <c r="N148" s="205">
        <v>0</v>
      </c>
      <c r="O148" s="206">
        <v>0</v>
      </c>
      <c r="P148" s="204">
        <v>0</v>
      </c>
      <c r="Q148" s="205">
        <v>0</v>
      </c>
      <c r="R148" s="206">
        <v>0</v>
      </c>
      <c r="S148" s="204">
        <v>0</v>
      </c>
      <c r="T148" s="205">
        <v>2046.4</v>
      </c>
      <c r="U148" s="206">
        <v>20472</v>
      </c>
      <c r="V148" s="204">
        <v>0</v>
      </c>
      <c r="W148" s="205">
        <v>0</v>
      </c>
      <c r="X148" s="206">
        <v>0</v>
      </c>
      <c r="Y148" s="204">
        <v>0</v>
      </c>
      <c r="Z148" s="205">
        <v>3080.39</v>
      </c>
      <c r="AA148" s="206">
        <v>37455</v>
      </c>
      <c r="AB148" s="204">
        <v>0</v>
      </c>
      <c r="AC148" s="205">
        <v>0</v>
      </c>
      <c r="AD148" s="206">
        <v>0</v>
      </c>
      <c r="AE148" s="204">
        <v>0</v>
      </c>
      <c r="AF148" s="205">
        <v>0</v>
      </c>
      <c r="AG148" s="206">
        <v>0</v>
      </c>
      <c r="AH148" s="207">
        <f t="shared" si="65"/>
        <v>0</v>
      </c>
      <c r="AI148" s="208">
        <f t="shared" si="65"/>
        <v>5126.79</v>
      </c>
      <c r="AJ148" s="209">
        <f t="shared" si="65"/>
        <v>57927</v>
      </c>
      <c r="AK148" s="204">
        <v>0</v>
      </c>
      <c r="AL148" s="205">
        <v>0</v>
      </c>
      <c r="AM148" s="206">
        <v>0</v>
      </c>
      <c r="AN148" s="210">
        <f t="shared" si="66"/>
        <v>0</v>
      </c>
      <c r="AO148" s="211">
        <f t="shared" si="66"/>
        <v>5126.79</v>
      </c>
      <c r="AP148" s="212">
        <f t="shared" si="66"/>
        <v>57927</v>
      </c>
      <c r="AQ148" s="204">
        <v>0</v>
      </c>
      <c r="AR148" s="205">
        <v>0</v>
      </c>
      <c r="AS148" s="206">
        <v>0</v>
      </c>
      <c r="AT148" s="207">
        <f t="shared" si="55"/>
        <v>0</v>
      </c>
      <c r="AU148" s="208">
        <f t="shared" si="55"/>
        <v>5126.79</v>
      </c>
      <c r="AV148" s="209">
        <f t="shared" si="55"/>
        <v>57927</v>
      </c>
      <c r="AW148" s="204">
        <f t="shared" si="62"/>
        <v>0</v>
      </c>
      <c r="AX148" s="213">
        <f t="shared" si="62"/>
        <v>0</v>
      </c>
      <c r="AY148" s="214">
        <f t="shared" si="62"/>
        <v>0</v>
      </c>
      <c r="AZ148" s="204">
        <v>0</v>
      </c>
      <c r="BA148" s="205">
        <v>0</v>
      </c>
      <c r="BB148" s="206">
        <v>0</v>
      </c>
      <c r="BC148" s="215">
        <f t="shared" si="67"/>
        <v>0</v>
      </c>
      <c r="BD148" s="216">
        <f t="shared" si="67"/>
        <v>5126.79</v>
      </c>
      <c r="BE148" s="217">
        <f t="shared" si="67"/>
        <v>57927</v>
      </c>
      <c r="BF148" s="204">
        <v>0</v>
      </c>
      <c r="BG148" s="205">
        <v>0</v>
      </c>
      <c r="BH148" s="206">
        <v>0</v>
      </c>
      <c r="BI148" s="207">
        <f t="shared" si="68"/>
        <v>0</v>
      </c>
      <c r="BJ148" s="208">
        <f t="shared" si="68"/>
        <v>5126.79</v>
      </c>
      <c r="BK148" s="209">
        <f t="shared" si="68"/>
        <v>57927</v>
      </c>
      <c r="BL148" s="204">
        <f t="shared" si="56"/>
        <v>0</v>
      </c>
      <c r="BM148" s="213">
        <f t="shared" si="56"/>
        <v>0</v>
      </c>
      <c r="BN148" s="214">
        <f t="shared" si="56"/>
        <v>0</v>
      </c>
      <c r="BO148" s="204">
        <v>0</v>
      </c>
      <c r="BP148" s="205">
        <v>0</v>
      </c>
      <c r="BQ148" s="206">
        <v>0</v>
      </c>
      <c r="BR148" s="218">
        <f t="shared" si="69"/>
        <v>0</v>
      </c>
      <c r="BS148" s="208">
        <f t="shared" si="69"/>
        <v>5126.79</v>
      </c>
      <c r="BT148" s="209">
        <f t="shared" si="69"/>
        <v>57927</v>
      </c>
      <c r="BU148" s="219">
        <v>0</v>
      </c>
      <c r="BV148" s="205">
        <v>-170571.14</v>
      </c>
      <c r="BW148" s="206">
        <v>-1769208</v>
      </c>
      <c r="BX148" s="204">
        <f t="shared" si="57"/>
        <v>0</v>
      </c>
      <c r="BY148" s="213">
        <f t="shared" si="57"/>
        <v>-165444.35</v>
      </c>
      <c r="BZ148" s="214">
        <f t="shared" si="57"/>
        <v>-1711281</v>
      </c>
      <c r="CA148" s="220" t="s">
        <v>1224</v>
      </c>
      <c r="CB148" s="220" t="s">
        <v>656</v>
      </c>
      <c r="CC148" s="154" t="s">
        <v>1280</v>
      </c>
      <c r="CD148" s="154" t="str">
        <f t="shared" si="63"/>
        <v>OK！</v>
      </c>
      <c r="CE148" s="164" t="str">
        <f t="shared" si="70"/>
        <v>J2</v>
      </c>
      <c r="CF148" s="164" t="str">
        <f t="shared" si="70"/>
        <v>KQ</v>
      </c>
      <c r="CG148" s="164" t="str">
        <f t="shared" si="64"/>
        <v>JICA円借款</v>
      </c>
    </row>
    <row r="149" spans="1:85" ht="20.100000000000001" customHeight="1" x14ac:dyDescent="0.15">
      <c r="A149" s="154" t="str">
        <f t="shared" si="58"/>
        <v>J2</v>
      </c>
      <c r="B149" s="154" t="str">
        <f t="shared" si="58"/>
        <v>KQ</v>
      </c>
      <c r="C149" s="154" t="str">
        <f t="shared" si="59"/>
        <v xml:space="preserve"> (独)国際協力機構　円借款</v>
      </c>
      <c r="D149" s="154" t="str">
        <f t="shared" si="60"/>
        <v>201507-201606</v>
      </c>
      <c r="E149" s="166" t="s">
        <v>296</v>
      </c>
      <c r="F149" s="199" t="s">
        <v>918</v>
      </c>
      <c r="G149" s="200" t="s">
        <v>956</v>
      </c>
      <c r="H149" s="200" t="str">
        <f t="shared" si="61"/>
        <v>JA07Q1018P</v>
      </c>
      <c r="I149" s="201" t="s">
        <v>964</v>
      </c>
      <c r="J149" s="202" t="s">
        <v>965</v>
      </c>
      <c r="K149" s="202" t="s">
        <v>496</v>
      </c>
      <c r="L149" s="203" t="s">
        <v>819</v>
      </c>
      <c r="M149" s="204">
        <v>0</v>
      </c>
      <c r="N149" s="205">
        <v>0</v>
      </c>
      <c r="O149" s="206">
        <v>0</v>
      </c>
      <c r="P149" s="204">
        <v>0</v>
      </c>
      <c r="Q149" s="205">
        <v>0</v>
      </c>
      <c r="R149" s="206">
        <v>0</v>
      </c>
      <c r="S149" s="204">
        <v>0</v>
      </c>
      <c r="T149" s="205">
        <v>0</v>
      </c>
      <c r="U149" s="206">
        <v>0</v>
      </c>
      <c r="V149" s="204">
        <v>0</v>
      </c>
      <c r="W149" s="205">
        <v>0</v>
      </c>
      <c r="X149" s="206">
        <v>0</v>
      </c>
      <c r="Y149" s="204">
        <v>0</v>
      </c>
      <c r="Z149" s="205">
        <v>0</v>
      </c>
      <c r="AA149" s="206">
        <v>0</v>
      </c>
      <c r="AB149" s="204">
        <v>0</v>
      </c>
      <c r="AC149" s="205">
        <v>0</v>
      </c>
      <c r="AD149" s="206">
        <v>0</v>
      </c>
      <c r="AE149" s="204">
        <v>0</v>
      </c>
      <c r="AF149" s="205">
        <v>0</v>
      </c>
      <c r="AG149" s="206">
        <v>0</v>
      </c>
      <c r="AH149" s="207">
        <f t="shared" si="65"/>
        <v>0</v>
      </c>
      <c r="AI149" s="208">
        <f t="shared" si="65"/>
        <v>0</v>
      </c>
      <c r="AJ149" s="209">
        <f t="shared" si="65"/>
        <v>0</v>
      </c>
      <c r="AK149" s="204">
        <v>0</v>
      </c>
      <c r="AL149" s="205">
        <v>0</v>
      </c>
      <c r="AM149" s="206">
        <v>0</v>
      </c>
      <c r="AN149" s="210">
        <f t="shared" si="66"/>
        <v>0</v>
      </c>
      <c r="AO149" s="211">
        <f t="shared" si="66"/>
        <v>0</v>
      </c>
      <c r="AP149" s="212">
        <f t="shared" si="66"/>
        <v>0</v>
      </c>
      <c r="AQ149" s="204">
        <v>0</v>
      </c>
      <c r="AR149" s="205">
        <v>201385.08000000002</v>
      </c>
      <c r="AS149" s="206">
        <v>24571570</v>
      </c>
      <c r="AT149" s="207">
        <f t="shared" ref="AT149:AV212" si="71">AN149+AQ149</f>
        <v>0</v>
      </c>
      <c r="AU149" s="208">
        <f t="shared" si="71"/>
        <v>201385.08000000002</v>
      </c>
      <c r="AV149" s="209">
        <f t="shared" si="71"/>
        <v>24571570</v>
      </c>
      <c r="AW149" s="204">
        <f t="shared" si="62"/>
        <v>0</v>
      </c>
      <c r="AX149" s="213">
        <f t="shared" si="62"/>
        <v>186265</v>
      </c>
      <c r="AY149" s="214">
        <f t="shared" si="62"/>
        <v>21540402</v>
      </c>
      <c r="AZ149" s="204">
        <v>0</v>
      </c>
      <c r="BA149" s="205">
        <v>387650.08</v>
      </c>
      <c r="BB149" s="206">
        <v>46111972</v>
      </c>
      <c r="BC149" s="215">
        <f t="shared" si="67"/>
        <v>0</v>
      </c>
      <c r="BD149" s="216">
        <f t="shared" si="67"/>
        <v>387650.08</v>
      </c>
      <c r="BE149" s="217">
        <f t="shared" si="67"/>
        <v>46111972</v>
      </c>
      <c r="BF149" s="204">
        <v>0</v>
      </c>
      <c r="BG149" s="205">
        <v>0</v>
      </c>
      <c r="BH149" s="206">
        <v>0</v>
      </c>
      <c r="BI149" s="207">
        <f t="shared" si="68"/>
        <v>0</v>
      </c>
      <c r="BJ149" s="208">
        <f t="shared" si="68"/>
        <v>387650.08</v>
      </c>
      <c r="BK149" s="209">
        <f t="shared" si="68"/>
        <v>46111972</v>
      </c>
      <c r="BL149" s="204">
        <f t="shared" ref="BL149:BN212" si="72">BO149-BF149</f>
        <v>0</v>
      </c>
      <c r="BM149" s="213">
        <f t="shared" si="72"/>
        <v>0</v>
      </c>
      <c r="BN149" s="214">
        <f t="shared" si="72"/>
        <v>0</v>
      </c>
      <c r="BO149" s="204">
        <v>0</v>
      </c>
      <c r="BP149" s="205">
        <v>0</v>
      </c>
      <c r="BQ149" s="206">
        <v>0</v>
      </c>
      <c r="BR149" s="218">
        <f t="shared" si="69"/>
        <v>0</v>
      </c>
      <c r="BS149" s="208">
        <f t="shared" si="69"/>
        <v>387650.08</v>
      </c>
      <c r="BT149" s="209">
        <f t="shared" si="69"/>
        <v>46111972</v>
      </c>
      <c r="BU149" s="219">
        <v>0</v>
      </c>
      <c r="BV149" s="205">
        <v>0</v>
      </c>
      <c r="BW149" s="206">
        <v>0</v>
      </c>
      <c r="BX149" s="204">
        <f t="shared" ref="BX149:BZ212" si="73">BR149+BU149</f>
        <v>0</v>
      </c>
      <c r="BY149" s="213">
        <f t="shared" si="73"/>
        <v>387650.08</v>
      </c>
      <c r="BZ149" s="214">
        <f t="shared" si="73"/>
        <v>46111972</v>
      </c>
      <c r="CA149" s="220" t="s">
        <v>1152</v>
      </c>
      <c r="CB149" s="220" t="s">
        <v>739</v>
      </c>
      <c r="CC149" s="154" t="s">
        <v>1280</v>
      </c>
      <c r="CD149" s="154" t="str">
        <f t="shared" si="63"/>
        <v>OK！</v>
      </c>
      <c r="CE149" s="164" t="str">
        <f t="shared" si="70"/>
        <v>J2</v>
      </c>
      <c r="CF149" s="164" t="str">
        <f t="shared" si="70"/>
        <v>KQ</v>
      </c>
      <c r="CG149" s="164" t="str">
        <f t="shared" si="64"/>
        <v>JICA円借款</v>
      </c>
    </row>
    <row r="150" spans="1:85" ht="20.100000000000001" customHeight="1" x14ac:dyDescent="0.15">
      <c r="A150" s="154" t="str">
        <f t="shared" si="58"/>
        <v>J2</v>
      </c>
      <c r="B150" s="154" t="str">
        <f t="shared" si="58"/>
        <v>KQ</v>
      </c>
      <c r="C150" s="154" t="str">
        <f t="shared" si="59"/>
        <v xml:space="preserve"> (独)国際協力機構　円借款</v>
      </c>
      <c r="D150" s="154" t="str">
        <f t="shared" si="60"/>
        <v>201203-201203</v>
      </c>
      <c r="E150" s="166" t="s">
        <v>297</v>
      </c>
      <c r="F150" s="199" t="s">
        <v>918</v>
      </c>
      <c r="G150" s="200" t="s">
        <v>956</v>
      </c>
      <c r="H150" s="200" t="str">
        <f t="shared" si="61"/>
        <v>JA07Q1024P</v>
      </c>
      <c r="I150" s="201" t="s">
        <v>966</v>
      </c>
      <c r="J150" s="202" t="s">
        <v>967</v>
      </c>
      <c r="K150" s="202" t="s">
        <v>496</v>
      </c>
      <c r="L150" s="203" t="s">
        <v>793</v>
      </c>
      <c r="M150" s="204">
        <v>0</v>
      </c>
      <c r="N150" s="205">
        <v>0</v>
      </c>
      <c r="O150" s="206">
        <v>0</v>
      </c>
      <c r="P150" s="204">
        <v>0</v>
      </c>
      <c r="Q150" s="205">
        <v>0</v>
      </c>
      <c r="R150" s="206">
        <v>0</v>
      </c>
      <c r="S150" s="204">
        <v>0</v>
      </c>
      <c r="T150" s="205">
        <v>0</v>
      </c>
      <c r="U150" s="206">
        <v>0</v>
      </c>
      <c r="V150" s="204">
        <v>394241</v>
      </c>
      <c r="W150" s="205">
        <v>0</v>
      </c>
      <c r="X150" s="206">
        <v>394241</v>
      </c>
      <c r="Y150" s="204">
        <v>0</v>
      </c>
      <c r="Z150" s="205">
        <v>0</v>
      </c>
      <c r="AA150" s="206">
        <v>0</v>
      </c>
      <c r="AB150" s="204">
        <v>0</v>
      </c>
      <c r="AC150" s="205">
        <v>0</v>
      </c>
      <c r="AD150" s="206">
        <v>0</v>
      </c>
      <c r="AE150" s="204">
        <v>0</v>
      </c>
      <c r="AF150" s="205">
        <v>0</v>
      </c>
      <c r="AG150" s="206">
        <v>0</v>
      </c>
      <c r="AH150" s="207">
        <f t="shared" si="65"/>
        <v>394241</v>
      </c>
      <c r="AI150" s="208">
        <f t="shared" si="65"/>
        <v>0</v>
      </c>
      <c r="AJ150" s="209">
        <f t="shared" si="65"/>
        <v>394241</v>
      </c>
      <c r="AK150" s="204">
        <v>0</v>
      </c>
      <c r="AL150" s="205">
        <v>0</v>
      </c>
      <c r="AM150" s="206">
        <v>0</v>
      </c>
      <c r="AN150" s="210">
        <f t="shared" si="66"/>
        <v>394241</v>
      </c>
      <c r="AO150" s="211">
        <f t="shared" si="66"/>
        <v>0</v>
      </c>
      <c r="AP150" s="212">
        <f t="shared" si="66"/>
        <v>394241</v>
      </c>
      <c r="AQ150" s="204">
        <v>0</v>
      </c>
      <c r="AR150" s="205">
        <v>0</v>
      </c>
      <c r="AS150" s="206">
        <v>0</v>
      </c>
      <c r="AT150" s="207">
        <f t="shared" si="71"/>
        <v>394241</v>
      </c>
      <c r="AU150" s="208">
        <f t="shared" si="71"/>
        <v>0</v>
      </c>
      <c r="AV150" s="209">
        <f t="shared" si="71"/>
        <v>394241</v>
      </c>
      <c r="AW150" s="204">
        <f t="shared" si="62"/>
        <v>0</v>
      </c>
      <c r="AX150" s="213">
        <f t="shared" si="62"/>
        <v>0</v>
      </c>
      <c r="AY150" s="214">
        <f t="shared" si="62"/>
        <v>0</v>
      </c>
      <c r="AZ150" s="204">
        <v>0</v>
      </c>
      <c r="BA150" s="205">
        <v>0</v>
      </c>
      <c r="BB150" s="206">
        <v>0</v>
      </c>
      <c r="BC150" s="215">
        <f t="shared" si="67"/>
        <v>394241</v>
      </c>
      <c r="BD150" s="216">
        <f t="shared" si="67"/>
        <v>0</v>
      </c>
      <c r="BE150" s="217">
        <f t="shared" si="67"/>
        <v>394241</v>
      </c>
      <c r="BF150" s="204">
        <v>0</v>
      </c>
      <c r="BG150" s="205">
        <v>0</v>
      </c>
      <c r="BH150" s="206">
        <v>0</v>
      </c>
      <c r="BI150" s="207">
        <f t="shared" si="68"/>
        <v>394241</v>
      </c>
      <c r="BJ150" s="208">
        <f t="shared" si="68"/>
        <v>0</v>
      </c>
      <c r="BK150" s="209">
        <f t="shared" si="68"/>
        <v>394241</v>
      </c>
      <c r="BL150" s="204">
        <f t="shared" si="72"/>
        <v>0</v>
      </c>
      <c r="BM150" s="213">
        <f t="shared" si="72"/>
        <v>0</v>
      </c>
      <c r="BN150" s="214">
        <f t="shared" si="72"/>
        <v>0</v>
      </c>
      <c r="BO150" s="204">
        <v>0</v>
      </c>
      <c r="BP150" s="205">
        <v>0</v>
      </c>
      <c r="BQ150" s="206">
        <v>0</v>
      </c>
      <c r="BR150" s="218">
        <f t="shared" si="69"/>
        <v>394241</v>
      </c>
      <c r="BS150" s="208">
        <f t="shared" si="69"/>
        <v>0</v>
      </c>
      <c r="BT150" s="209">
        <f t="shared" si="69"/>
        <v>394241</v>
      </c>
      <c r="BU150" s="219">
        <v>-2176781</v>
      </c>
      <c r="BV150" s="205">
        <v>0</v>
      </c>
      <c r="BW150" s="206">
        <v>-2176781</v>
      </c>
      <c r="BX150" s="204">
        <f t="shared" si="73"/>
        <v>-1782540</v>
      </c>
      <c r="BY150" s="213">
        <f t="shared" si="73"/>
        <v>0</v>
      </c>
      <c r="BZ150" s="214">
        <f t="shared" si="73"/>
        <v>-1782540</v>
      </c>
      <c r="CA150" s="220" t="s">
        <v>1225</v>
      </c>
      <c r="CB150" s="220" t="s">
        <v>743</v>
      </c>
      <c r="CC150" s="154" t="s">
        <v>1280</v>
      </c>
      <c r="CD150" s="154" t="str">
        <f t="shared" si="63"/>
        <v>OK！</v>
      </c>
      <c r="CE150" s="164" t="str">
        <f t="shared" si="70"/>
        <v>J2</v>
      </c>
      <c r="CF150" s="164" t="str">
        <f t="shared" si="70"/>
        <v>KQ</v>
      </c>
      <c r="CG150" s="164" t="str">
        <f t="shared" si="64"/>
        <v>JICA円借款</v>
      </c>
    </row>
    <row r="151" spans="1:85" ht="20.100000000000001" customHeight="1" x14ac:dyDescent="0.15">
      <c r="A151" s="154" t="str">
        <f t="shared" si="58"/>
        <v>J2</v>
      </c>
      <c r="B151" s="154" t="str">
        <f t="shared" si="58"/>
        <v>KQ</v>
      </c>
      <c r="C151" s="154" t="str">
        <f t="shared" si="59"/>
        <v xml:space="preserve"> (独)国際協力機構　円借款</v>
      </c>
      <c r="D151" s="154" t="str">
        <f t="shared" si="60"/>
        <v>201203-201203</v>
      </c>
      <c r="E151" s="166" t="s">
        <v>298</v>
      </c>
      <c r="F151" s="199" t="s">
        <v>918</v>
      </c>
      <c r="G151" s="200" t="s">
        <v>956</v>
      </c>
      <c r="H151" s="200" t="str">
        <f t="shared" si="61"/>
        <v>JA07Q1024P</v>
      </c>
      <c r="I151" s="201" t="s">
        <v>966</v>
      </c>
      <c r="J151" s="202" t="s">
        <v>967</v>
      </c>
      <c r="K151" s="202" t="s">
        <v>496</v>
      </c>
      <c r="L151" s="203" t="s">
        <v>968</v>
      </c>
      <c r="M151" s="204">
        <v>0</v>
      </c>
      <c r="N151" s="205">
        <v>0</v>
      </c>
      <c r="O151" s="206">
        <v>0</v>
      </c>
      <c r="P151" s="204">
        <v>0</v>
      </c>
      <c r="Q151" s="205">
        <v>0</v>
      </c>
      <c r="R151" s="206">
        <v>0</v>
      </c>
      <c r="S151" s="204">
        <v>0</v>
      </c>
      <c r="T151" s="205">
        <v>0</v>
      </c>
      <c r="U151" s="206">
        <v>0</v>
      </c>
      <c r="V151" s="204">
        <v>0</v>
      </c>
      <c r="W151" s="205">
        <v>34252.81</v>
      </c>
      <c r="X151" s="206">
        <v>1029912</v>
      </c>
      <c r="Y151" s="204">
        <v>0</v>
      </c>
      <c r="Z151" s="205">
        <v>0</v>
      </c>
      <c r="AA151" s="206">
        <v>0</v>
      </c>
      <c r="AB151" s="204">
        <v>0</v>
      </c>
      <c r="AC151" s="205">
        <v>0</v>
      </c>
      <c r="AD151" s="206">
        <v>0</v>
      </c>
      <c r="AE151" s="204">
        <v>0</v>
      </c>
      <c r="AF151" s="205">
        <v>0</v>
      </c>
      <c r="AG151" s="206">
        <v>0</v>
      </c>
      <c r="AH151" s="207">
        <f t="shared" si="65"/>
        <v>0</v>
      </c>
      <c r="AI151" s="208">
        <f t="shared" si="65"/>
        <v>34252.81</v>
      </c>
      <c r="AJ151" s="209">
        <f t="shared" si="65"/>
        <v>1029912</v>
      </c>
      <c r="AK151" s="204">
        <v>0</v>
      </c>
      <c r="AL151" s="205">
        <v>0</v>
      </c>
      <c r="AM151" s="206">
        <v>0</v>
      </c>
      <c r="AN151" s="210">
        <f t="shared" si="66"/>
        <v>0</v>
      </c>
      <c r="AO151" s="211">
        <f t="shared" si="66"/>
        <v>34252.81</v>
      </c>
      <c r="AP151" s="212">
        <f t="shared" si="66"/>
        <v>1029912</v>
      </c>
      <c r="AQ151" s="204">
        <v>0</v>
      </c>
      <c r="AR151" s="205">
        <v>0</v>
      </c>
      <c r="AS151" s="206">
        <v>0</v>
      </c>
      <c r="AT151" s="207">
        <f t="shared" si="71"/>
        <v>0</v>
      </c>
      <c r="AU151" s="208">
        <f t="shared" si="71"/>
        <v>34252.81</v>
      </c>
      <c r="AV151" s="209">
        <f t="shared" si="71"/>
        <v>1029912</v>
      </c>
      <c r="AW151" s="204">
        <f t="shared" si="62"/>
        <v>0</v>
      </c>
      <c r="AX151" s="213">
        <f t="shared" si="62"/>
        <v>0</v>
      </c>
      <c r="AY151" s="214">
        <f t="shared" si="62"/>
        <v>0</v>
      </c>
      <c r="AZ151" s="204">
        <v>0</v>
      </c>
      <c r="BA151" s="205">
        <v>0</v>
      </c>
      <c r="BB151" s="206">
        <v>0</v>
      </c>
      <c r="BC151" s="215">
        <f t="shared" si="67"/>
        <v>0</v>
      </c>
      <c r="BD151" s="216">
        <f t="shared" si="67"/>
        <v>34252.81</v>
      </c>
      <c r="BE151" s="217">
        <f t="shared" si="67"/>
        <v>1029912</v>
      </c>
      <c r="BF151" s="204">
        <v>0</v>
      </c>
      <c r="BG151" s="205">
        <v>0</v>
      </c>
      <c r="BH151" s="206">
        <v>0</v>
      </c>
      <c r="BI151" s="207">
        <f t="shared" si="68"/>
        <v>0</v>
      </c>
      <c r="BJ151" s="208">
        <f t="shared" si="68"/>
        <v>34252.81</v>
      </c>
      <c r="BK151" s="209">
        <f t="shared" si="68"/>
        <v>1029912</v>
      </c>
      <c r="BL151" s="204">
        <f t="shared" si="72"/>
        <v>0</v>
      </c>
      <c r="BM151" s="213">
        <f t="shared" si="72"/>
        <v>0</v>
      </c>
      <c r="BN151" s="214">
        <f t="shared" si="72"/>
        <v>0</v>
      </c>
      <c r="BO151" s="204">
        <v>0</v>
      </c>
      <c r="BP151" s="205">
        <v>0</v>
      </c>
      <c r="BQ151" s="206">
        <v>0</v>
      </c>
      <c r="BR151" s="218">
        <f t="shared" si="69"/>
        <v>0</v>
      </c>
      <c r="BS151" s="208">
        <f t="shared" si="69"/>
        <v>34252.81</v>
      </c>
      <c r="BT151" s="209">
        <f t="shared" si="69"/>
        <v>1029912</v>
      </c>
      <c r="BU151" s="219">
        <v>0</v>
      </c>
      <c r="BV151" s="205">
        <v>0</v>
      </c>
      <c r="BW151" s="206">
        <v>0</v>
      </c>
      <c r="BX151" s="204">
        <f t="shared" si="73"/>
        <v>0</v>
      </c>
      <c r="BY151" s="213">
        <f t="shared" si="73"/>
        <v>34252.81</v>
      </c>
      <c r="BZ151" s="214">
        <f t="shared" si="73"/>
        <v>1029912</v>
      </c>
      <c r="CA151" s="220" t="s">
        <v>1225</v>
      </c>
      <c r="CB151" s="220" t="s">
        <v>743</v>
      </c>
      <c r="CC151" s="154" t="s">
        <v>1280</v>
      </c>
      <c r="CD151" s="154" t="str">
        <f t="shared" si="63"/>
        <v>OK！</v>
      </c>
      <c r="CE151" s="164" t="str">
        <f t="shared" si="70"/>
        <v>J2</v>
      </c>
      <c r="CF151" s="164" t="str">
        <f t="shared" si="70"/>
        <v>KQ</v>
      </c>
      <c r="CG151" s="164" t="str">
        <f t="shared" si="64"/>
        <v>JICA円借款</v>
      </c>
    </row>
    <row r="152" spans="1:85" ht="20.100000000000001" customHeight="1" x14ac:dyDescent="0.15">
      <c r="A152" s="154" t="str">
        <f t="shared" si="58"/>
        <v>J2</v>
      </c>
      <c r="B152" s="154" t="str">
        <f t="shared" si="58"/>
        <v>KQ</v>
      </c>
      <c r="C152" s="154" t="str">
        <f t="shared" si="59"/>
        <v xml:space="preserve"> (独)国際協力機構　円借款</v>
      </c>
      <c r="D152" s="154" t="str">
        <f t="shared" si="60"/>
        <v>-</v>
      </c>
      <c r="E152" s="166" t="s">
        <v>299</v>
      </c>
      <c r="F152" s="199" t="s">
        <v>918</v>
      </c>
      <c r="G152" s="200" t="s">
        <v>956</v>
      </c>
      <c r="H152" s="200" t="str">
        <f t="shared" si="61"/>
        <v>JA07Q1025P</v>
      </c>
      <c r="I152" s="201" t="s">
        <v>969</v>
      </c>
      <c r="J152" s="202" t="s">
        <v>617</v>
      </c>
      <c r="K152" s="202" t="s">
        <v>496</v>
      </c>
      <c r="L152" s="203" t="s">
        <v>798</v>
      </c>
      <c r="M152" s="204">
        <v>0</v>
      </c>
      <c r="N152" s="205">
        <v>0</v>
      </c>
      <c r="O152" s="206">
        <v>0</v>
      </c>
      <c r="P152" s="204">
        <v>0</v>
      </c>
      <c r="Q152" s="205">
        <v>0</v>
      </c>
      <c r="R152" s="206">
        <v>0</v>
      </c>
      <c r="S152" s="204">
        <v>0</v>
      </c>
      <c r="T152" s="205">
        <v>0</v>
      </c>
      <c r="U152" s="206">
        <v>0</v>
      </c>
      <c r="V152" s="204">
        <v>0</v>
      </c>
      <c r="W152" s="205">
        <v>0</v>
      </c>
      <c r="X152" s="206">
        <v>0</v>
      </c>
      <c r="Y152" s="204">
        <v>0</v>
      </c>
      <c r="Z152" s="205">
        <v>0</v>
      </c>
      <c r="AA152" s="206">
        <v>0</v>
      </c>
      <c r="AB152" s="204">
        <v>0</v>
      </c>
      <c r="AC152" s="205">
        <v>0</v>
      </c>
      <c r="AD152" s="206">
        <v>0</v>
      </c>
      <c r="AE152" s="204">
        <v>0</v>
      </c>
      <c r="AF152" s="205">
        <v>0</v>
      </c>
      <c r="AG152" s="206">
        <v>0</v>
      </c>
      <c r="AH152" s="207">
        <f t="shared" si="65"/>
        <v>0</v>
      </c>
      <c r="AI152" s="208">
        <f t="shared" si="65"/>
        <v>0</v>
      </c>
      <c r="AJ152" s="209">
        <f t="shared" si="65"/>
        <v>0</v>
      </c>
      <c r="AK152" s="204">
        <v>0</v>
      </c>
      <c r="AL152" s="205">
        <v>0</v>
      </c>
      <c r="AM152" s="206">
        <v>0</v>
      </c>
      <c r="AN152" s="210">
        <f t="shared" si="66"/>
        <v>0</v>
      </c>
      <c r="AO152" s="211">
        <f t="shared" si="66"/>
        <v>0</v>
      </c>
      <c r="AP152" s="212">
        <f t="shared" si="66"/>
        <v>0</v>
      </c>
      <c r="AQ152" s="204">
        <v>0</v>
      </c>
      <c r="AR152" s="205">
        <v>0</v>
      </c>
      <c r="AS152" s="206">
        <v>0</v>
      </c>
      <c r="AT152" s="207">
        <f t="shared" si="71"/>
        <v>0</v>
      </c>
      <c r="AU152" s="208">
        <f t="shared" si="71"/>
        <v>0</v>
      </c>
      <c r="AV152" s="209">
        <f t="shared" si="71"/>
        <v>0</v>
      </c>
      <c r="AW152" s="204">
        <f t="shared" si="62"/>
        <v>0</v>
      </c>
      <c r="AX152" s="213">
        <f t="shared" si="62"/>
        <v>0</v>
      </c>
      <c r="AY152" s="214">
        <f t="shared" si="62"/>
        <v>0</v>
      </c>
      <c r="AZ152" s="204">
        <v>0</v>
      </c>
      <c r="BA152" s="205">
        <v>0</v>
      </c>
      <c r="BB152" s="206">
        <v>0</v>
      </c>
      <c r="BC152" s="215">
        <f t="shared" si="67"/>
        <v>0</v>
      </c>
      <c r="BD152" s="216">
        <f t="shared" si="67"/>
        <v>0</v>
      </c>
      <c r="BE152" s="217">
        <f t="shared" si="67"/>
        <v>0</v>
      </c>
      <c r="BF152" s="204">
        <v>0</v>
      </c>
      <c r="BG152" s="205">
        <v>0</v>
      </c>
      <c r="BH152" s="206">
        <v>0</v>
      </c>
      <c r="BI152" s="207">
        <f t="shared" si="68"/>
        <v>0</v>
      </c>
      <c r="BJ152" s="208">
        <f t="shared" si="68"/>
        <v>0</v>
      </c>
      <c r="BK152" s="209">
        <f t="shared" si="68"/>
        <v>0</v>
      </c>
      <c r="BL152" s="204">
        <f t="shared" si="72"/>
        <v>0</v>
      </c>
      <c r="BM152" s="213">
        <f t="shared" si="72"/>
        <v>0</v>
      </c>
      <c r="BN152" s="214">
        <f t="shared" si="72"/>
        <v>0</v>
      </c>
      <c r="BO152" s="204">
        <v>0</v>
      </c>
      <c r="BP152" s="205">
        <v>0</v>
      </c>
      <c r="BQ152" s="206">
        <v>0</v>
      </c>
      <c r="BR152" s="218">
        <f t="shared" si="69"/>
        <v>0</v>
      </c>
      <c r="BS152" s="208">
        <f t="shared" si="69"/>
        <v>0</v>
      </c>
      <c r="BT152" s="209">
        <f t="shared" si="69"/>
        <v>0</v>
      </c>
      <c r="BU152" s="219">
        <v>0</v>
      </c>
      <c r="BV152" s="205">
        <v>-308673216</v>
      </c>
      <c r="BW152" s="206">
        <v>-1555713</v>
      </c>
      <c r="BX152" s="204">
        <f t="shared" si="73"/>
        <v>0</v>
      </c>
      <c r="BY152" s="213">
        <f t="shared" si="73"/>
        <v>-308673216</v>
      </c>
      <c r="BZ152" s="214">
        <f t="shared" si="73"/>
        <v>-1555713</v>
      </c>
      <c r="CA152" s="220" t="s">
        <v>1156</v>
      </c>
      <c r="CB152" s="220" t="s">
        <v>577</v>
      </c>
      <c r="CC152" s="154" t="s">
        <v>1280</v>
      </c>
      <c r="CD152" s="154" t="str">
        <f t="shared" si="63"/>
        <v>OK！</v>
      </c>
      <c r="CE152" s="164" t="str">
        <f t="shared" si="70"/>
        <v>J2</v>
      </c>
      <c r="CF152" s="164" t="str">
        <f t="shared" si="70"/>
        <v>KQ</v>
      </c>
      <c r="CG152" s="164" t="str">
        <f t="shared" si="64"/>
        <v>JICA円借款</v>
      </c>
    </row>
    <row r="153" spans="1:85" ht="20.100000000000001" customHeight="1" x14ac:dyDescent="0.15">
      <c r="A153" s="154" t="str">
        <f t="shared" si="58"/>
        <v>J2</v>
      </c>
      <c r="B153" s="154" t="str">
        <f t="shared" si="58"/>
        <v>KQ</v>
      </c>
      <c r="C153" s="154" t="str">
        <f t="shared" si="59"/>
        <v xml:space="preserve"> (独)国際協力機構　円借款</v>
      </c>
      <c r="D153" s="154" t="str">
        <f t="shared" si="60"/>
        <v>201205-201404</v>
      </c>
      <c r="E153" s="166" t="s">
        <v>300</v>
      </c>
      <c r="F153" s="199" t="s">
        <v>918</v>
      </c>
      <c r="G153" s="200" t="s">
        <v>956</v>
      </c>
      <c r="H153" s="200" t="str">
        <f t="shared" si="61"/>
        <v>JA08Q1008P</v>
      </c>
      <c r="I153" s="201" t="s">
        <v>970</v>
      </c>
      <c r="J153" s="202" t="s">
        <v>962</v>
      </c>
      <c r="K153" s="202" t="s">
        <v>496</v>
      </c>
      <c r="L153" s="203" t="s">
        <v>963</v>
      </c>
      <c r="M153" s="204">
        <v>0</v>
      </c>
      <c r="N153" s="205">
        <v>0</v>
      </c>
      <c r="O153" s="206">
        <v>0</v>
      </c>
      <c r="P153" s="204">
        <v>0</v>
      </c>
      <c r="Q153" s="205">
        <v>0</v>
      </c>
      <c r="R153" s="206">
        <v>0</v>
      </c>
      <c r="S153" s="204">
        <v>0</v>
      </c>
      <c r="T153" s="205">
        <v>0</v>
      </c>
      <c r="U153" s="206">
        <v>0</v>
      </c>
      <c r="V153" s="204">
        <v>0</v>
      </c>
      <c r="W153" s="205">
        <v>0</v>
      </c>
      <c r="X153" s="206">
        <v>0</v>
      </c>
      <c r="Y153" s="204">
        <v>0</v>
      </c>
      <c r="Z153" s="205">
        <v>232917.54</v>
      </c>
      <c r="AA153" s="206">
        <v>2138292</v>
      </c>
      <c r="AB153" s="204">
        <v>0</v>
      </c>
      <c r="AC153" s="205">
        <v>3152.79</v>
      </c>
      <c r="AD153" s="206">
        <v>34307</v>
      </c>
      <c r="AE153" s="204">
        <v>0</v>
      </c>
      <c r="AF153" s="205">
        <v>33571.229999999996</v>
      </c>
      <c r="AG153" s="206">
        <v>404803</v>
      </c>
      <c r="AH153" s="207">
        <f t="shared" si="65"/>
        <v>0</v>
      </c>
      <c r="AI153" s="208">
        <f t="shared" si="65"/>
        <v>269641.56</v>
      </c>
      <c r="AJ153" s="209">
        <f t="shared" si="65"/>
        <v>2577402</v>
      </c>
      <c r="AK153" s="204">
        <v>0</v>
      </c>
      <c r="AL153" s="205">
        <v>0</v>
      </c>
      <c r="AM153" s="206">
        <v>0</v>
      </c>
      <c r="AN153" s="210">
        <f t="shared" si="66"/>
        <v>0</v>
      </c>
      <c r="AO153" s="211">
        <f t="shared" si="66"/>
        <v>269641.56</v>
      </c>
      <c r="AP153" s="212">
        <f t="shared" si="66"/>
        <v>2577402</v>
      </c>
      <c r="AQ153" s="204">
        <v>0</v>
      </c>
      <c r="AR153" s="205">
        <v>0</v>
      </c>
      <c r="AS153" s="206">
        <v>0</v>
      </c>
      <c r="AT153" s="207">
        <f t="shared" si="71"/>
        <v>0</v>
      </c>
      <c r="AU153" s="208">
        <f t="shared" si="71"/>
        <v>269641.56</v>
      </c>
      <c r="AV153" s="209">
        <f t="shared" si="71"/>
        <v>2577402</v>
      </c>
      <c r="AW153" s="204">
        <f t="shared" si="62"/>
        <v>0</v>
      </c>
      <c r="AX153" s="213">
        <f t="shared" si="62"/>
        <v>0</v>
      </c>
      <c r="AY153" s="214">
        <f t="shared" si="62"/>
        <v>0</v>
      </c>
      <c r="AZ153" s="204">
        <v>0</v>
      </c>
      <c r="BA153" s="205">
        <v>0</v>
      </c>
      <c r="BB153" s="206">
        <v>0</v>
      </c>
      <c r="BC153" s="215">
        <f t="shared" si="67"/>
        <v>0</v>
      </c>
      <c r="BD153" s="216">
        <f t="shared" si="67"/>
        <v>269641.56</v>
      </c>
      <c r="BE153" s="217">
        <f t="shared" si="67"/>
        <v>2577402</v>
      </c>
      <c r="BF153" s="204">
        <v>0</v>
      </c>
      <c r="BG153" s="205">
        <v>0</v>
      </c>
      <c r="BH153" s="206">
        <v>0</v>
      </c>
      <c r="BI153" s="207">
        <f t="shared" si="68"/>
        <v>0</v>
      </c>
      <c r="BJ153" s="208">
        <f t="shared" si="68"/>
        <v>269641.56</v>
      </c>
      <c r="BK153" s="209">
        <f t="shared" si="68"/>
        <v>2577402</v>
      </c>
      <c r="BL153" s="204">
        <f t="shared" si="72"/>
        <v>0</v>
      </c>
      <c r="BM153" s="213">
        <f t="shared" si="72"/>
        <v>0</v>
      </c>
      <c r="BN153" s="214">
        <f t="shared" si="72"/>
        <v>0</v>
      </c>
      <c r="BO153" s="204">
        <v>0</v>
      </c>
      <c r="BP153" s="205">
        <v>0</v>
      </c>
      <c r="BQ153" s="206">
        <v>0</v>
      </c>
      <c r="BR153" s="218">
        <f t="shared" si="69"/>
        <v>0</v>
      </c>
      <c r="BS153" s="208">
        <f t="shared" si="69"/>
        <v>269641.56</v>
      </c>
      <c r="BT153" s="209">
        <f t="shared" si="69"/>
        <v>2577402</v>
      </c>
      <c r="BU153" s="219">
        <v>0</v>
      </c>
      <c r="BV153" s="205">
        <v>0</v>
      </c>
      <c r="BW153" s="206">
        <v>0</v>
      </c>
      <c r="BX153" s="204">
        <f t="shared" si="73"/>
        <v>0</v>
      </c>
      <c r="BY153" s="213">
        <f t="shared" si="73"/>
        <v>269641.56</v>
      </c>
      <c r="BZ153" s="214">
        <f t="shared" si="73"/>
        <v>2577402</v>
      </c>
      <c r="CA153" s="220" t="s">
        <v>1226</v>
      </c>
      <c r="CB153" s="220" t="s">
        <v>656</v>
      </c>
      <c r="CC153" s="154" t="s">
        <v>1280</v>
      </c>
      <c r="CD153" s="154" t="str">
        <f t="shared" si="63"/>
        <v>OK！</v>
      </c>
      <c r="CE153" s="164" t="str">
        <f t="shared" si="70"/>
        <v>J2</v>
      </c>
      <c r="CF153" s="164" t="str">
        <f t="shared" si="70"/>
        <v>KQ</v>
      </c>
      <c r="CG153" s="164" t="str">
        <f t="shared" si="64"/>
        <v>JICA円借款</v>
      </c>
    </row>
    <row r="154" spans="1:85" ht="20.100000000000001" customHeight="1" x14ac:dyDescent="0.15">
      <c r="A154" s="154" t="str">
        <f t="shared" si="58"/>
        <v>J2</v>
      </c>
      <c r="B154" s="154" t="str">
        <f t="shared" si="58"/>
        <v>KQ</v>
      </c>
      <c r="C154" s="154" t="str">
        <f t="shared" si="59"/>
        <v xml:space="preserve"> (独)国際協力機構　円借款</v>
      </c>
      <c r="D154" s="154" t="str">
        <f t="shared" si="60"/>
        <v>201304-201309</v>
      </c>
      <c r="E154" s="166" t="s">
        <v>301</v>
      </c>
      <c r="F154" s="199" t="s">
        <v>918</v>
      </c>
      <c r="G154" s="200" t="s">
        <v>956</v>
      </c>
      <c r="H154" s="200" t="str">
        <f t="shared" si="61"/>
        <v>JA08Q1012P</v>
      </c>
      <c r="I154" s="201" t="s">
        <v>971</v>
      </c>
      <c r="J154" s="202" t="s">
        <v>795</v>
      </c>
      <c r="K154" s="202" t="s">
        <v>496</v>
      </c>
      <c r="L154" s="203" t="s">
        <v>796</v>
      </c>
      <c r="M154" s="204">
        <v>0</v>
      </c>
      <c r="N154" s="205">
        <v>0</v>
      </c>
      <c r="O154" s="206">
        <v>0</v>
      </c>
      <c r="P154" s="204">
        <v>0</v>
      </c>
      <c r="Q154" s="205">
        <v>0</v>
      </c>
      <c r="R154" s="206">
        <v>0</v>
      </c>
      <c r="S154" s="204">
        <v>0</v>
      </c>
      <c r="T154" s="205">
        <v>0</v>
      </c>
      <c r="U154" s="206">
        <v>0</v>
      </c>
      <c r="V154" s="204">
        <v>0</v>
      </c>
      <c r="W154" s="205">
        <v>0</v>
      </c>
      <c r="X154" s="206">
        <v>0</v>
      </c>
      <c r="Y154" s="204">
        <v>0</v>
      </c>
      <c r="Z154" s="205">
        <v>0</v>
      </c>
      <c r="AA154" s="206">
        <v>0</v>
      </c>
      <c r="AB154" s="204">
        <v>0</v>
      </c>
      <c r="AC154" s="205">
        <v>3000</v>
      </c>
      <c r="AD154" s="206">
        <v>5712</v>
      </c>
      <c r="AE154" s="204">
        <v>0</v>
      </c>
      <c r="AF154" s="205">
        <v>382000</v>
      </c>
      <c r="AG154" s="206">
        <v>562992</v>
      </c>
      <c r="AH154" s="207">
        <f t="shared" si="65"/>
        <v>0</v>
      </c>
      <c r="AI154" s="208">
        <f t="shared" si="65"/>
        <v>385000</v>
      </c>
      <c r="AJ154" s="209">
        <f t="shared" si="65"/>
        <v>568704</v>
      </c>
      <c r="AK154" s="204">
        <v>0</v>
      </c>
      <c r="AL154" s="205">
        <v>0</v>
      </c>
      <c r="AM154" s="206">
        <v>0</v>
      </c>
      <c r="AN154" s="210">
        <f t="shared" si="66"/>
        <v>0</v>
      </c>
      <c r="AO154" s="211">
        <f t="shared" si="66"/>
        <v>385000</v>
      </c>
      <c r="AP154" s="212">
        <f t="shared" si="66"/>
        <v>568704</v>
      </c>
      <c r="AQ154" s="204">
        <v>0</v>
      </c>
      <c r="AR154" s="205">
        <v>0</v>
      </c>
      <c r="AS154" s="206">
        <v>0</v>
      </c>
      <c r="AT154" s="207">
        <f t="shared" si="71"/>
        <v>0</v>
      </c>
      <c r="AU154" s="208">
        <f t="shared" si="71"/>
        <v>385000</v>
      </c>
      <c r="AV154" s="209">
        <f t="shared" si="71"/>
        <v>568704</v>
      </c>
      <c r="AW154" s="204">
        <f t="shared" si="62"/>
        <v>0</v>
      </c>
      <c r="AX154" s="213">
        <f t="shared" si="62"/>
        <v>0</v>
      </c>
      <c r="AY154" s="214">
        <f t="shared" si="62"/>
        <v>0</v>
      </c>
      <c r="AZ154" s="204">
        <v>0</v>
      </c>
      <c r="BA154" s="205">
        <v>0</v>
      </c>
      <c r="BB154" s="206">
        <v>0</v>
      </c>
      <c r="BC154" s="215">
        <f t="shared" si="67"/>
        <v>0</v>
      </c>
      <c r="BD154" s="216">
        <f t="shared" si="67"/>
        <v>385000</v>
      </c>
      <c r="BE154" s="217">
        <f t="shared" si="67"/>
        <v>568704</v>
      </c>
      <c r="BF154" s="204">
        <v>0</v>
      </c>
      <c r="BG154" s="205">
        <v>0</v>
      </c>
      <c r="BH154" s="206">
        <v>0</v>
      </c>
      <c r="BI154" s="207">
        <f t="shared" si="68"/>
        <v>0</v>
      </c>
      <c r="BJ154" s="208">
        <f t="shared" si="68"/>
        <v>385000</v>
      </c>
      <c r="BK154" s="209">
        <f t="shared" si="68"/>
        <v>568704</v>
      </c>
      <c r="BL154" s="204">
        <f t="shared" si="72"/>
        <v>0</v>
      </c>
      <c r="BM154" s="213">
        <f t="shared" si="72"/>
        <v>0</v>
      </c>
      <c r="BN154" s="214">
        <f t="shared" si="72"/>
        <v>0</v>
      </c>
      <c r="BO154" s="204">
        <v>0</v>
      </c>
      <c r="BP154" s="205">
        <v>0</v>
      </c>
      <c r="BQ154" s="206">
        <v>0</v>
      </c>
      <c r="BR154" s="218">
        <f t="shared" si="69"/>
        <v>0</v>
      </c>
      <c r="BS154" s="208">
        <f t="shared" si="69"/>
        <v>385000</v>
      </c>
      <c r="BT154" s="209">
        <f t="shared" si="69"/>
        <v>568704</v>
      </c>
      <c r="BU154" s="219">
        <v>0</v>
      </c>
      <c r="BV154" s="205">
        <v>0</v>
      </c>
      <c r="BW154" s="206">
        <v>0</v>
      </c>
      <c r="BX154" s="204">
        <f t="shared" si="73"/>
        <v>0</v>
      </c>
      <c r="BY154" s="213">
        <f t="shared" si="73"/>
        <v>385000</v>
      </c>
      <c r="BZ154" s="214">
        <f t="shared" si="73"/>
        <v>568704</v>
      </c>
      <c r="CA154" s="220" t="s">
        <v>1227</v>
      </c>
      <c r="CB154" s="220" t="s">
        <v>508</v>
      </c>
      <c r="CC154" s="154" t="s">
        <v>1280</v>
      </c>
      <c r="CD154" s="154" t="str">
        <f t="shared" si="63"/>
        <v>OK！</v>
      </c>
      <c r="CE154" s="164" t="str">
        <f t="shared" si="70"/>
        <v>J2</v>
      </c>
      <c r="CF154" s="164" t="str">
        <f t="shared" si="70"/>
        <v>KQ</v>
      </c>
      <c r="CG154" s="164" t="str">
        <f t="shared" si="64"/>
        <v>JICA円借款</v>
      </c>
    </row>
    <row r="155" spans="1:85" ht="20.100000000000001" customHeight="1" x14ac:dyDescent="0.15">
      <c r="A155" s="154" t="str">
        <f t="shared" si="58"/>
        <v>J2</v>
      </c>
      <c r="B155" s="154" t="str">
        <f t="shared" si="58"/>
        <v>KQ</v>
      </c>
      <c r="C155" s="154" t="str">
        <f t="shared" si="59"/>
        <v xml:space="preserve"> (独)国際協力機構　円借款</v>
      </c>
      <c r="D155" s="154" t="str">
        <f t="shared" si="60"/>
        <v>201306-201309</v>
      </c>
      <c r="E155" s="166" t="s">
        <v>302</v>
      </c>
      <c r="F155" s="199" t="s">
        <v>918</v>
      </c>
      <c r="G155" s="200" t="s">
        <v>956</v>
      </c>
      <c r="H155" s="200" t="str">
        <f t="shared" si="61"/>
        <v>JA08Q1012P</v>
      </c>
      <c r="I155" s="201" t="s">
        <v>971</v>
      </c>
      <c r="J155" s="202" t="s">
        <v>795</v>
      </c>
      <c r="K155" s="202" t="s">
        <v>496</v>
      </c>
      <c r="L155" s="203" t="s">
        <v>793</v>
      </c>
      <c r="M155" s="204">
        <v>0</v>
      </c>
      <c r="N155" s="205">
        <v>0</v>
      </c>
      <c r="O155" s="206">
        <v>0</v>
      </c>
      <c r="P155" s="204">
        <v>0</v>
      </c>
      <c r="Q155" s="205">
        <v>0</v>
      </c>
      <c r="R155" s="206">
        <v>0</v>
      </c>
      <c r="S155" s="204">
        <v>0</v>
      </c>
      <c r="T155" s="205">
        <v>0</v>
      </c>
      <c r="U155" s="206">
        <v>0</v>
      </c>
      <c r="V155" s="204">
        <v>0</v>
      </c>
      <c r="W155" s="205">
        <v>0</v>
      </c>
      <c r="X155" s="206">
        <v>0</v>
      </c>
      <c r="Y155" s="204">
        <v>0</v>
      </c>
      <c r="Z155" s="205">
        <v>0</v>
      </c>
      <c r="AA155" s="206">
        <v>0</v>
      </c>
      <c r="AB155" s="204">
        <v>3482816</v>
      </c>
      <c r="AC155" s="205">
        <v>0</v>
      </c>
      <c r="AD155" s="206">
        <v>3482816</v>
      </c>
      <c r="AE155" s="204">
        <v>1442490</v>
      </c>
      <c r="AF155" s="205">
        <v>0</v>
      </c>
      <c r="AG155" s="206">
        <v>1442490</v>
      </c>
      <c r="AH155" s="207">
        <f t="shared" si="65"/>
        <v>4925306</v>
      </c>
      <c r="AI155" s="208">
        <f t="shared" si="65"/>
        <v>0</v>
      </c>
      <c r="AJ155" s="209">
        <f t="shared" si="65"/>
        <v>4925306</v>
      </c>
      <c r="AK155" s="204">
        <v>0</v>
      </c>
      <c r="AL155" s="205">
        <v>0</v>
      </c>
      <c r="AM155" s="206">
        <v>0</v>
      </c>
      <c r="AN155" s="210">
        <f t="shared" si="66"/>
        <v>4925306</v>
      </c>
      <c r="AO155" s="211">
        <f t="shared" si="66"/>
        <v>0</v>
      </c>
      <c r="AP155" s="212">
        <f t="shared" si="66"/>
        <v>4925306</v>
      </c>
      <c r="AQ155" s="204">
        <v>0</v>
      </c>
      <c r="AR155" s="205">
        <v>0</v>
      </c>
      <c r="AS155" s="206">
        <v>0</v>
      </c>
      <c r="AT155" s="207">
        <f t="shared" si="71"/>
        <v>4925306</v>
      </c>
      <c r="AU155" s="208">
        <f t="shared" si="71"/>
        <v>0</v>
      </c>
      <c r="AV155" s="209">
        <f t="shared" si="71"/>
        <v>4925306</v>
      </c>
      <c r="AW155" s="204">
        <f t="shared" si="62"/>
        <v>0</v>
      </c>
      <c r="AX155" s="213">
        <f t="shared" si="62"/>
        <v>0</v>
      </c>
      <c r="AY155" s="214">
        <f t="shared" si="62"/>
        <v>0</v>
      </c>
      <c r="AZ155" s="204">
        <v>0</v>
      </c>
      <c r="BA155" s="205">
        <v>0</v>
      </c>
      <c r="BB155" s="206">
        <v>0</v>
      </c>
      <c r="BC155" s="215">
        <f t="shared" si="67"/>
        <v>4925306</v>
      </c>
      <c r="BD155" s="216">
        <f t="shared" si="67"/>
        <v>0</v>
      </c>
      <c r="BE155" s="217">
        <f t="shared" si="67"/>
        <v>4925306</v>
      </c>
      <c r="BF155" s="204">
        <v>0</v>
      </c>
      <c r="BG155" s="205">
        <v>0</v>
      </c>
      <c r="BH155" s="206">
        <v>0</v>
      </c>
      <c r="BI155" s="207">
        <f t="shared" si="68"/>
        <v>4925306</v>
      </c>
      <c r="BJ155" s="208">
        <f t="shared" si="68"/>
        <v>0</v>
      </c>
      <c r="BK155" s="209">
        <f t="shared" si="68"/>
        <v>4925306</v>
      </c>
      <c r="BL155" s="204">
        <f t="shared" si="72"/>
        <v>0</v>
      </c>
      <c r="BM155" s="213">
        <f t="shared" si="72"/>
        <v>0</v>
      </c>
      <c r="BN155" s="214">
        <f t="shared" si="72"/>
        <v>0</v>
      </c>
      <c r="BO155" s="204">
        <v>0</v>
      </c>
      <c r="BP155" s="205">
        <v>0</v>
      </c>
      <c r="BQ155" s="206">
        <v>0</v>
      </c>
      <c r="BR155" s="218">
        <f t="shared" si="69"/>
        <v>4925306</v>
      </c>
      <c r="BS155" s="208">
        <f t="shared" si="69"/>
        <v>0</v>
      </c>
      <c r="BT155" s="209">
        <f t="shared" si="69"/>
        <v>4925306</v>
      </c>
      <c r="BU155" s="219">
        <v>0</v>
      </c>
      <c r="BV155" s="205">
        <v>0</v>
      </c>
      <c r="BW155" s="206">
        <v>0</v>
      </c>
      <c r="BX155" s="204">
        <f t="shared" si="73"/>
        <v>4925306</v>
      </c>
      <c r="BY155" s="213">
        <f t="shared" si="73"/>
        <v>0</v>
      </c>
      <c r="BZ155" s="214">
        <f t="shared" si="73"/>
        <v>4925306</v>
      </c>
      <c r="CA155" s="220" t="s">
        <v>1228</v>
      </c>
      <c r="CB155" s="220" t="s">
        <v>508</v>
      </c>
      <c r="CC155" s="154" t="s">
        <v>1280</v>
      </c>
      <c r="CD155" s="154" t="str">
        <f t="shared" si="63"/>
        <v>OK！</v>
      </c>
      <c r="CE155" s="164" t="str">
        <f t="shared" si="70"/>
        <v>J2</v>
      </c>
      <c r="CF155" s="164" t="str">
        <f t="shared" si="70"/>
        <v>KQ</v>
      </c>
      <c r="CG155" s="164" t="str">
        <f t="shared" si="64"/>
        <v>JICA円借款</v>
      </c>
    </row>
    <row r="156" spans="1:85" ht="20.100000000000001" customHeight="1" x14ac:dyDescent="0.15">
      <c r="A156" s="154" t="str">
        <f t="shared" si="58"/>
        <v>J2</v>
      </c>
      <c r="B156" s="154" t="str">
        <f t="shared" si="58"/>
        <v>KQ</v>
      </c>
      <c r="C156" s="154" t="str">
        <f t="shared" si="59"/>
        <v xml:space="preserve"> (独)国際協力機構　円借款</v>
      </c>
      <c r="D156" s="154" t="str">
        <f t="shared" si="60"/>
        <v>201601-201606</v>
      </c>
      <c r="E156" s="166" t="s">
        <v>303</v>
      </c>
      <c r="F156" s="199" t="s">
        <v>918</v>
      </c>
      <c r="G156" s="200" t="s">
        <v>956</v>
      </c>
      <c r="H156" s="200" t="str">
        <f t="shared" si="61"/>
        <v>JA08Q1027P</v>
      </c>
      <c r="I156" s="201" t="s">
        <v>972</v>
      </c>
      <c r="J156" s="202" t="s">
        <v>962</v>
      </c>
      <c r="K156" s="202" t="s">
        <v>496</v>
      </c>
      <c r="L156" s="203" t="s">
        <v>793</v>
      </c>
      <c r="M156" s="204">
        <v>0</v>
      </c>
      <c r="N156" s="205">
        <v>0</v>
      </c>
      <c r="O156" s="206">
        <v>0</v>
      </c>
      <c r="P156" s="204">
        <v>0</v>
      </c>
      <c r="Q156" s="205">
        <v>0</v>
      </c>
      <c r="R156" s="206">
        <v>0</v>
      </c>
      <c r="S156" s="204">
        <v>0</v>
      </c>
      <c r="T156" s="205">
        <v>0</v>
      </c>
      <c r="U156" s="206">
        <v>0</v>
      </c>
      <c r="V156" s="204">
        <v>0</v>
      </c>
      <c r="W156" s="205">
        <v>0</v>
      </c>
      <c r="X156" s="206">
        <v>0</v>
      </c>
      <c r="Y156" s="204">
        <v>0</v>
      </c>
      <c r="Z156" s="205">
        <v>0</v>
      </c>
      <c r="AA156" s="206">
        <v>0</v>
      </c>
      <c r="AB156" s="204">
        <v>0</v>
      </c>
      <c r="AC156" s="205">
        <v>0</v>
      </c>
      <c r="AD156" s="206">
        <v>0</v>
      </c>
      <c r="AE156" s="204">
        <v>0</v>
      </c>
      <c r="AF156" s="205">
        <v>0</v>
      </c>
      <c r="AG156" s="206">
        <v>0</v>
      </c>
      <c r="AH156" s="207">
        <f t="shared" si="65"/>
        <v>0</v>
      </c>
      <c r="AI156" s="208">
        <f t="shared" si="65"/>
        <v>0</v>
      </c>
      <c r="AJ156" s="209">
        <f t="shared" si="65"/>
        <v>0</v>
      </c>
      <c r="AK156" s="204">
        <v>0</v>
      </c>
      <c r="AL156" s="205">
        <v>0</v>
      </c>
      <c r="AM156" s="206">
        <v>0</v>
      </c>
      <c r="AN156" s="210">
        <f t="shared" si="66"/>
        <v>0</v>
      </c>
      <c r="AO156" s="211">
        <f t="shared" si="66"/>
        <v>0</v>
      </c>
      <c r="AP156" s="212">
        <f t="shared" si="66"/>
        <v>0</v>
      </c>
      <c r="AQ156" s="204">
        <v>0</v>
      </c>
      <c r="AR156" s="205">
        <v>0</v>
      </c>
      <c r="AS156" s="206">
        <v>0</v>
      </c>
      <c r="AT156" s="207">
        <f t="shared" si="71"/>
        <v>0</v>
      </c>
      <c r="AU156" s="208">
        <f t="shared" si="71"/>
        <v>0</v>
      </c>
      <c r="AV156" s="209">
        <f t="shared" si="71"/>
        <v>0</v>
      </c>
      <c r="AW156" s="204">
        <f t="shared" si="62"/>
        <v>12396033</v>
      </c>
      <c r="AX156" s="213">
        <f t="shared" si="62"/>
        <v>0</v>
      </c>
      <c r="AY156" s="214">
        <f t="shared" si="62"/>
        <v>12396033</v>
      </c>
      <c r="AZ156" s="204">
        <v>12396033</v>
      </c>
      <c r="BA156" s="205">
        <v>0</v>
      </c>
      <c r="BB156" s="206">
        <v>12396033</v>
      </c>
      <c r="BC156" s="215">
        <f t="shared" si="67"/>
        <v>12396033</v>
      </c>
      <c r="BD156" s="216">
        <f t="shared" si="67"/>
        <v>0</v>
      </c>
      <c r="BE156" s="217">
        <f t="shared" si="67"/>
        <v>12396033</v>
      </c>
      <c r="BF156" s="204">
        <v>0</v>
      </c>
      <c r="BG156" s="205">
        <v>0</v>
      </c>
      <c r="BH156" s="206">
        <v>0</v>
      </c>
      <c r="BI156" s="207">
        <f t="shared" si="68"/>
        <v>12396033</v>
      </c>
      <c r="BJ156" s="208">
        <f t="shared" si="68"/>
        <v>0</v>
      </c>
      <c r="BK156" s="209">
        <f t="shared" si="68"/>
        <v>12396033</v>
      </c>
      <c r="BL156" s="204">
        <f t="shared" si="72"/>
        <v>0</v>
      </c>
      <c r="BM156" s="213">
        <f t="shared" si="72"/>
        <v>0</v>
      </c>
      <c r="BN156" s="214">
        <f t="shared" si="72"/>
        <v>0</v>
      </c>
      <c r="BO156" s="204">
        <v>0</v>
      </c>
      <c r="BP156" s="205">
        <v>0</v>
      </c>
      <c r="BQ156" s="206">
        <v>0</v>
      </c>
      <c r="BR156" s="218">
        <f t="shared" si="69"/>
        <v>12396033</v>
      </c>
      <c r="BS156" s="208">
        <f t="shared" si="69"/>
        <v>0</v>
      </c>
      <c r="BT156" s="209">
        <f t="shared" si="69"/>
        <v>12396033</v>
      </c>
      <c r="BU156" s="219">
        <v>0</v>
      </c>
      <c r="BV156" s="205">
        <v>0</v>
      </c>
      <c r="BW156" s="206">
        <v>0</v>
      </c>
      <c r="BX156" s="204">
        <f t="shared" si="73"/>
        <v>12396033</v>
      </c>
      <c r="BY156" s="213">
        <f t="shared" si="73"/>
        <v>0</v>
      </c>
      <c r="BZ156" s="214">
        <f t="shared" si="73"/>
        <v>12396033</v>
      </c>
      <c r="CA156" s="220" t="s">
        <v>1149</v>
      </c>
      <c r="CB156" s="220" t="s">
        <v>656</v>
      </c>
      <c r="CC156" s="154" t="s">
        <v>1280</v>
      </c>
      <c r="CD156" s="154" t="str">
        <f t="shared" si="63"/>
        <v>OK！</v>
      </c>
      <c r="CE156" s="164" t="str">
        <f t="shared" si="70"/>
        <v>J2</v>
      </c>
      <c r="CF156" s="164" t="str">
        <f t="shared" si="70"/>
        <v>KQ</v>
      </c>
      <c r="CG156" s="164" t="str">
        <f t="shared" si="64"/>
        <v>JICA円借款</v>
      </c>
    </row>
    <row r="157" spans="1:85" ht="20.100000000000001" customHeight="1" x14ac:dyDescent="0.15">
      <c r="A157" s="154" t="str">
        <f t="shared" si="58"/>
        <v>J2</v>
      </c>
      <c r="B157" s="154" t="str">
        <f t="shared" si="58"/>
        <v>KQ</v>
      </c>
      <c r="C157" s="154" t="str">
        <f t="shared" si="59"/>
        <v xml:space="preserve"> (独)国際協力機構　円借款</v>
      </c>
      <c r="D157" s="154" t="str">
        <f t="shared" si="60"/>
        <v>201501-201606</v>
      </c>
      <c r="E157" s="166" t="s">
        <v>304</v>
      </c>
      <c r="F157" s="199" t="s">
        <v>918</v>
      </c>
      <c r="G157" s="200" t="s">
        <v>956</v>
      </c>
      <c r="H157" s="200" t="str">
        <f t="shared" si="61"/>
        <v>JA08Q1027P</v>
      </c>
      <c r="I157" s="201" t="s">
        <v>972</v>
      </c>
      <c r="J157" s="202" t="s">
        <v>962</v>
      </c>
      <c r="K157" s="202" t="s">
        <v>496</v>
      </c>
      <c r="L157" s="203" t="s">
        <v>963</v>
      </c>
      <c r="M157" s="204">
        <v>0</v>
      </c>
      <c r="N157" s="205">
        <v>0</v>
      </c>
      <c r="O157" s="206">
        <v>0</v>
      </c>
      <c r="P157" s="204">
        <v>0</v>
      </c>
      <c r="Q157" s="205">
        <v>0</v>
      </c>
      <c r="R157" s="206">
        <v>0</v>
      </c>
      <c r="S157" s="204">
        <v>0</v>
      </c>
      <c r="T157" s="205">
        <v>0</v>
      </c>
      <c r="U157" s="206">
        <v>0</v>
      </c>
      <c r="V157" s="204">
        <v>0</v>
      </c>
      <c r="W157" s="205">
        <v>0</v>
      </c>
      <c r="X157" s="206">
        <v>0</v>
      </c>
      <c r="Y157" s="204">
        <v>0</v>
      </c>
      <c r="Z157" s="205">
        <v>0</v>
      </c>
      <c r="AA157" s="206">
        <v>0</v>
      </c>
      <c r="AB157" s="204">
        <v>0</v>
      </c>
      <c r="AC157" s="205">
        <v>0</v>
      </c>
      <c r="AD157" s="206">
        <v>0</v>
      </c>
      <c r="AE157" s="204">
        <v>0</v>
      </c>
      <c r="AF157" s="205">
        <v>0</v>
      </c>
      <c r="AG157" s="206">
        <v>0</v>
      </c>
      <c r="AH157" s="207">
        <f t="shared" si="65"/>
        <v>0</v>
      </c>
      <c r="AI157" s="208">
        <f t="shared" si="65"/>
        <v>0</v>
      </c>
      <c r="AJ157" s="209">
        <f t="shared" si="65"/>
        <v>0</v>
      </c>
      <c r="AK157" s="204">
        <v>0</v>
      </c>
      <c r="AL157" s="205">
        <v>1068571.33</v>
      </c>
      <c r="AM157" s="206">
        <v>13465098</v>
      </c>
      <c r="AN157" s="210">
        <f t="shared" si="66"/>
        <v>0</v>
      </c>
      <c r="AO157" s="211">
        <f t="shared" si="66"/>
        <v>1068571.33</v>
      </c>
      <c r="AP157" s="212">
        <f t="shared" si="66"/>
        <v>13465098</v>
      </c>
      <c r="AQ157" s="204">
        <v>0</v>
      </c>
      <c r="AR157" s="205">
        <v>301209</v>
      </c>
      <c r="AS157" s="206">
        <v>3733169</v>
      </c>
      <c r="AT157" s="207">
        <f t="shared" si="71"/>
        <v>0</v>
      </c>
      <c r="AU157" s="208">
        <f t="shared" si="71"/>
        <v>1369780.33</v>
      </c>
      <c r="AV157" s="209">
        <f t="shared" si="71"/>
        <v>17198267</v>
      </c>
      <c r="AW157" s="204">
        <f t="shared" si="62"/>
        <v>0</v>
      </c>
      <c r="AX157" s="213">
        <f t="shared" si="62"/>
        <v>362597</v>
      </c>
      <c r="AY157" s="214">
        <f t="shared" si="62"/>
        <v>4145255</v>
      </c>
      <c r="AZ157" s="204">
        <v>0</v>
      </c>
      <c r="BA157" s="205">
        <v>663806</v>
      </c>
      <c r="BB157" s="206">
        <v>7878424</v>
      </c>
      <c r="BC157" s="215">
        <f t="shared" si="67"/>
        <v>0</v>
      </c>
      <c r="BD157" s="216">
        <f t="shared" si="67"/>
        <v>1732377.33</v>
      </c>
      <c r="BE157" s="217">
        <f t="shared" si="67"/>
        <v>21343522</v>
      </c>
      <c r="BF157" s="204">
        <v>0</v>
      </c>
      <c r="BG157" s="205">
        <v>0</v>
      </c>
      <c r="BH157" s="206">
        <v>0</v>
      </c>
      <c r="BI157" s="207">
        <f t="shared" si="68"/>
        <v>0</v>
      </c>
      <c r="BJ157" s="208">
        <f t="shared" si="68"/>
        <v>1732377.33</v>
      </c>
      <c r="BK157" s="209">
        <f t="shared" si="68"/>
        <v>21343522</v>
      </c>
      <c r="BL157" s="204">
        <f t="shared" si="72"/>
        <v>0</v>
      </c>
      <c r="BM157" s="213">
        <f t="shared" si="72"/>
        <v>0</v>
      </c>
      <c r="BN157" s="214">
        <f t="shared" si="72"/>
        <v>0</v>
      </c>
      <c r="BO157" s="204">
        <v>0</v>
      </c>
      <c r="BP157" s="205">
        <v>0</v>
      </c>
      <c r="BQ157" s="206">
        <v>0</v>
      </c>
      <c r="BR157" s="218">
        <f t="shared" si="69"/>
        <v>0</v>
      </c>
      <c r="BS157" s="208">
        <f t="shared" si="69"/>
        <v>1732377.33</v>
      </c>
      <c r="BT157" s="209">
        <f t="shared" si="69"/>
        <v>21343522</v>
      </c>
      <c r="BU157" s="219">
        <v>0</v>
      </c>
      <c r="BV157" s="205">
        <v>-459471.4</v>
      </c>
      <c r="BW157" s="206">
        <v>-5612834</v>
      </c>
      <c r="BX157" s="204">
        <f t="shared" si="73"/>
        <v>0</v>
      </c>
      <c r="BY157" s="213">
        <f t="shared" si="73"/>
        <v>1272905.9300000002</v>
      </c>
      <c r="BZ157" s="214">
        <f t="shared" si="73"/>
        <v>15730688</v>
      </c>
      <c r="CA157" s="220" t="s">
        <v>1229</v>
      </c>
      <c r="CB157" s="220" t="s">
        <v>656</v>
      </c>
      <c r="CC157" s="154" t="s">
        <v>1280</v>
      </c>
      <c r="CD157" s="154" t="str">
        <f t="shared" si="63"/>
        <v>OK！</v>
      </c>
      <c r="CE157" s="164" t="str">
        <f t="shared" si="70"/>
        <v>J2</v>
      </c>
      <c r="CF157" s="164" t="str">
        <f t="shared" si="70"/>
        <v>KQ</v>
      </c>
      <c r="CG157" s="164" t="str">
        <f t="shared" si="64"/>
        <v>JICA円借款</v>
      </c>
    </row>
    <row r="158" spans="1:85" ht="20.100000000000001" customHeight="1" x14ac:dyDescent="0.15">
      <c r="A158" s="154" t="str">
        <f t="shared" si="58"/>
        <v>J2</v>
      </c>
      <c r="B158" s="154" t="str">
        <f t="shared" si="58"/>
        <v>KQ</v>
      </c>
      <c r="C158" s="154" t="str">
        <f t="shared" si="59"/>
        <v xml:space="preserve"> (独)国際協力機構　円借款</v>
      </c>
      <c r="D158" s="154" t="str">
        <f t="shared" si="60"/>
        <v>201306-201406</v>
      </c>
      <c r="E158" s="166" t="s">
        <v>305</v>
      </c>
      <c r="F158" s="199" t="s">
        <v>918</v>
      </c>
      <c r="G158" s="200" t="s">
        <v>956</v>
      </c>
      <c r="H158" s="200" t="str">
        <f t="shared" si="61"/>
        <v>JA09Q1016P</v>
      </c>
      <c r="I158" s="201" t="s">
        <v>973</v>
      </c>
      <c r="J158" s="202" t="s">
        <v>967</v>
      </c>
      <c r="K158" s="202" t="s">
        <v>496</v>
      </c>
      <c r="L158" s="203" t="s">
        <v>793</v>
      </c>
      <c r="M158" s="204">
        <v>0</v>
      </c>
      <c r="N158" s="205">
        <v>0</v>
      </c>
      <c r="O158" s="206">
        <v>0</v>
      </c>
      <c r="P158" s="204">
        <v>0</v>
      </c>
      <c r="Q158" s="205">
        <v>0</v>
      </c>
      <c r="R158" s="206">
        <v>0</v>
      </c>
      <c r="S158" s="204">
        <v>0</v>
      </c>
      <c r="T158" s="205">
        <v>0</v>
      </c>
      <c r="U158" s="206">
        <v>0</v>
      </c>
      <c r="V158" s="204">
        <v>0</v>
      </c>
      <c r="W158" s="205">
        <v>0</v>
      </c>
      <c r="X158" s="206">
        <v>0</v>
      </c>
      <c r="Y158" s="204">
        <v>0</v>
      </c>
      <c r="Z158" s="205">
        <v>0</v>
      </c>
      <c r="AA158" s="206">
        <v>0</v>
      </c>
      <c r="AB158" s="204">
        <v>901890</v>
      </c>
      <c r="AC158" s="205">
        <v>0</v>
      </c>
      <c r="AD158" s="206">
        <v>901890</v>
      </c>
      <c r="AE158" s="204">
        <v>3571670</v>
      </c>
      <c r="AF158" s="205">
        <v>0</v>
      </c>
      <c r="AG158" s="206">
        <v>3571670</v>
      </c>
      <c r="AH158" s="207">
        <f t="shared" si="65"/>
        <v>4473560</v>
      </c>
      <c r="AI158" s="208">
        <f t="shared" si="65"/>
        <v>0</v>
      </c>
      <c r="AJ158" s="209">
        <f t="shared" si="65"/>
        <v>4473560</v>
      </c>
      <c r="AK158" s="204">
        <v>0</v>
      </c>
      <c r="AL158" s="205">
        <v>0</v>
      </c>
      <c r="AM158" s="206">
        <v>0</v>
      </c>
      <c r="AN158" s="210">
        <f t="shared" si="66"/>
        <v>4473560</v>
      </c>
      <c r="AO158" s="211">
        <f t="shared" si="66"/>
        <v>0</v>
      </c>
      <c r="AP158" s="212">
        <f t="shared" si="66"/>
        <v>4473560</v>
      </c>
      <c r="AQ158" s="204">
        <v>0</v>
      </c>
      <c r="AR158" s="205">
        <v>0</v>
      </c>
      <c r="AS158" s="206">
        <v>0</v>
      </c>
      <c r="AT158" s="207">
        <f t="shared" si="71"/>
        <v>4473560</v>
      </c>
      <c r="AU158" s="208">
        <f t="shared" si="71"/>
        <v>0</v>
      </c>
      <c r="AV158" s="209">
        <f t="shared" si="71"/>
        <v>4473560</v>
      </c>
      <c r="AW158" s="204">
        <f t="shared" si="62"/>
        <v>0</v>
      </c>
      <c r="AX158" s="213">
        <f t="shared" si="62"/>
        <v>0</v>
      </c>
      <c r="AY158" s="214">
        <f t="shared" si="62"/>
        <v>0</v>
      </c>
      <c r="AZ158" s="204">
        <v>0</v>
      </c>
      <c r="BA158" s="205">
        <v>0</v>
      </c>
      <c r="BB158" s="206">
        <v>0</v>
      </c>
      <c r="BC158" s="215">
        <f t="shared" si="67"/>
        <v>4473560</v>
      </c>
      <c r="BD158" s="216">
        <f t="shared" si="67"/>
        <v>0</v>
      </c>
      <c r="BE158" s="217">
        <f t="shared" si="67"/>
        <v>4473560</v>
      </c>
      <c r="BF158" s="204">
        <v>0</v>
      </c>
      <c r="BG158" s="205">
        <v>0</v>
      </c>
      <c r="BH158" s="206">
        <v>0</v>
      </c>
      <c r="BI158" s="207">
        <f t="shared" si="68"/>
        <v>4473560</v>
      </c>
      <c r="BJ158" s="208">
        <f t="shared" si="68"/>
        <v>0</v>
      </c>
      <c r="BK158" s="209">
        <f t="shared" si="68"/>
        <v>4473560</v>
      </c>
      <c r="BL158" s="204">
        <f t="shared" si="72"/>
        <v>0</v>
      </c>
      <c r="BM158" s="213">
        <f t="shared" si="72"/>
        <v>0</v>
      </c>
      <c r="BN158" s="214">
        <f t="shared" si="72"/>
        <v>0</v>
      </c>
      <c r="BO158" s="204">
        <v>0</v>
      </c>
      <c r="BP158" s="205">
        <v>0</v>
      </c>
      <c r="BQ158" s="206">
        <v>0</v>
      </c>
      <c r="BR158" s="218">
        <f t="shared" si="69"/>
        <v>4473560</v>
      </c>
      <c r="BS158" s="208">
        <f t="shared" si="69"/>
        <v>0</v>
      </c>
      <c r="BT158" s="209">
        <f t="shared" si="69"/>
        <v>4473560</v>
      </c>
      <c r="BU158" s="219">
        <v>0</v>
      </c>
      <c r="BV158" s="205">
        <v>0</v>
      </c>
      <c r="BW158" s="206">
        <v>0</v>
      </c>
      <c r="BX158" s="204">
        <f t="shared" si="73"/>
        <v>4473560</v>
      </c>
      <c r="BY158" s="213">
        <f t="shared" si="73"/>
        <v>0</v>
      </c>
      <c r="BZ158" s="214">
        <f t="shared" si="73"/>
        <v>4473560</v>
      </c>
      <c r="CA158" s="220" t="s">
        <v>1230</v>
      </c>
      <c r="CB158" s="220" t="s">
        <v>743</v>
      </c>
      <c r="CC158" s="154" t="s">
        <v>1280</v>
      </c>
      <c r="CD158" s="154" t="str">
        <f t="shared" si="63"/>
        <v>OK！</v>
      </c>
      <c r="CE158" s="164" t="str">
        <f t="shared" si="70"/>
        <v>J2</v>
      </c>
      <c r="CF158" s="164" t="str">
        <f t="shared" si="70"/>
        <v>KQ</v>
      </c>
      <c r="CG158" s="164" t="str">
        <f t="shared" si="64"/>
        <v>JICA円借款</v>
      </c>
    </row>
    <row r="159" spans="1:85" ht="20.100000000000001" customHeight="1" x14ac:dyDescent="0.15">
      <c r="A159" s="154" t="str">
        <f t="shared" si="58"/>
        <v>J2</v>
      </c>
      <c r="B159" s="154" t="str">
        <f t="shared" si="58"/>
        <v>KQ</v>
      </c>
      <c r="C159" s="154" t="str">
        <f t="shared" si="59"/>
        <v xml:space="preserve"> (独)国際協力機構　円借款</v>
      </c>
      <c r="D159" s="154" t="str">
        <f t="shared" si="60"/>
        <v>201508-201606</v>
      </c>
      <c r="E159" s="166" t="s">
        <v>306</v>
      </c>
      <c r="F159" s="199" t="s">
        <v>918</v>
      </c>
      <c r="G159" s="200" t="s">
        <v>956</v>
      </c>
      <c r="H159" s="200" t="str">
        <f t="shared" si="61"/>
        <v>JA10Q1011P</v>
      </c>
      <c r="I159" s="201" t="s">
        <v>974</v>
      </c>
      <c r="J159" s="202" t="s">
        <v>617</v>
      </c>
      <c r="K159" s="202" t="s">
        <v>496</v>
      </c>
      <c r="L159" s="203" t="s">
        <v>793</v>
      </c>
      <c r="M159" s="204">
        <v>0</v>
      </c>
      <c r="N159" s="205">
        <v>0</v>
      </c>
      <c r="O159" s="206">
        <v>0</v>
      </c>
      <c r="P159" s="204">
        <v>0</v>
      </c>
      <c r="Q159" s="205">
        <v>0</v>
      </c>
      <c r="R159" s="206">
        <v>0</v>
      </c>
      <c r="S159" s="204">
        <v>0</v>
      </c>
      <c r="T159" s="205">
        <v>0</v>
      </c>
      <c r="U159" s="206">
        <v>0</v>
      </c>
      <c r="V159" s="219">
        <v>0</v>
      </c>
      <c r="W159" s="205">
        <v>0</v>
      </c>
      <c r="X159" s="206">
        <v>0</v>
      </c>
      <c r="Y159" s="204">
        <v>0</v>
      </c>
      <c r="Z159" s="205">
        <v>0</v>
      </c>
      <c r="AA159" s="206">
        <v>0</v>
      </c>
      <c r="AB159" s="204">
        <v>0</v>
      </c>
      <c r="AC159" s="205">
        <v>0</v>
      </c>
      <c r="AD159" s="206">
        <v>0</v>
      </c>
      <c r="AE159" s="204">
        <v>0</v>
      </c>
      <c r="AF159" s="205">
        <v>0</v>
      </c>
      <c r="AG159" s="206">
        <v>0</v>
      </c>
      <c r="AH159" s="207">
        <f t="shared" si="65"/>
        <v>0</v>
      </c>
      <c r="AI159" s="208">
        <f t="shared" si="65"/>
        <v>0</v>
      </c>
      <c r="AJ159" s="209">
        <f t="shared" si="65"/>
        <v>0</v>
      </c>
      <c r="AK159" s="204">
        <v>0</v>
      </c>
      <c r="AL159" s="205">
        <v>0</v>
      </c>
      <c r="AM159" s="206">
        <v>0</v>
      </c>
      <c r="AN159" s="210">
        <f t="shared" si="66"/>
        <v>0</v>
      </c>
      <c r="AO159" s="211">
        <f t="shared" si="66"/>
        <v>0</v>
      </c>
      <c r="AP159" s="212">
        <f t="shared" si="66"/>
        <v>0</v>
      </c>
      <c r="AQ159" s="204">
        <v>18930759</v>
      </c>
      <c r="AR159" s="205">
        <v>0</v>
      </c>
      <c r="AS159" s="206">
        <v>18930759</v>
      </c>
      <c r="AT159" s="207">
        <f t="shared" si="71"/>
        <v>18930759</v>
      </c>
      <c r="AU159" s="208">
        <f t="shared" si="71"/>
        <v>0</v>
      </c>
      <c r="AV159" s="209">
        <f t="shared" si="71"/>
        <v>18930759</v>
      </c>
      <c r="AW159" s="204">
        <f t="shared" si="62"/>
        <v>30714680</v>
      </c>
      <c r="AX159" s="213">
        <f t="shared" si="62"/>
        <v>0</v>
      </c>
      <c r="AY159" s="214">
        <f t="shared" si="62"/>
        <v>30714680</v>
      </c>
      <c r="AZ159" s="204">
        <v>49645439</v>
      </c>
      <c r="BA159" s="205">
        <v>0</v>
      </c>
      <c r="BB159" s="206">
        <v>49645439</v>
      </c>
      <c r="BC159" s="215">
        <f t="shared" si="67"/>
        <v>49645439</v>
      </c>
      <c r="BD159" s="216">
        <f t="shared" si="67"/>
        <v>0</v>
      </c>
      <c r="BE159" s="217">
        <f t="shared" si="67"/>
        <v>49645439</v>
      </c>
      <c r="BF159" s="204">
        <v>0</v>
      </c>
      <c r="BG159" s="205">
        <v>0</v>
      </c>
      <c r="BH159" s="206">
        <v>0</v>
      </c>
      <c r="BI159" s="207">
        <f t="shared" si="68"/>
        <v>49645439</v>
      </c>
      <c r="BJ159" s="208">
        <f t="shared" si="68"/>
        <v>0</v>
      </c>
      <c r="BK159" s="209">
        <f t="shared" si="68"/>
        <v>49645439</v>
      </c>
      <c r="BL159" s="204">
        <f t="shared" si="72"/>
        <v>0</v>
      </c>
      <c r="BM159" s="213">
        <f t="shared" si="72"/>
        <v>0</v>
      </c>
      <c r="BN159" s="214">
        <f t="shared" si="72"/>
        <v>0</v>
      </c>
      <c r="BO159" s="204">
        <v>0</v>
      </c>
      <c r="BP159" s="205">
        <v>0</v>
      </c>
      <c r="BQ159" s="206">
        <v>0</v>
      </c>
      <c r="BR159" s="218">
        <f t="shared" si="69"/>
        <v>49645439</v>
      </c>
      <c r="BS159" s="208">
        <f t="shared" si="69"/>
        <v>0</v>
      </c>
      <c r="BT159" s="209">
        <f t="shared" si="69"/>
        <v>49645439</v>
      </c>
      <c r="BU159" s="219">
        <v>0</v>
      </c>
      <c r="BV159" s="205">
        <v>0</v>
      </c>
      <c r="BW159" s="206">
        <v>0</v>
      </c>
      <c r="BX159" s="204">
        <f t="shared" si="73"/>
        <v>49645439</v>
      </c>
      <c r="BY159" s="213">
        <f t="shared" si="73"/>
        <v>0</v>
      </c>
      <c r="BZ159" s="214">
        <f t="shared" si="73"/>
        <v>49645439</v>
      </c>
      <c r="CA159" s="220" t="s">
        <v>1160</v>
      </c>
      <c r="CB159" s="220" t="s">
        <v>577</v>
      </c>
      <c r="CC159" s="154" t="s">
        <v>1280</v>
      </c>
      <c r="CD159" s="154" t="str">
        <f t="shared" si="63"/>
        <v>OK！</v>
      </c>
      <c r="CE159" s="164" t="str">
        <f t="shared" si="70"/>
        <v>J2</v>
      </c>
      <c r="CF159" s="164" t="str">
        <f t="shared" si="70"/>
        <v>KQ</v>
      </c>
      <c r="CG159" s="164" t="str">
        <f t="shared" si="64"/>
        <v>JICA円借款</v>
      </c>
    </row>
    <row r="160" spans="1:85" ht="20.100000000000001" customHeight="1" x14ac:dyDescent="0.15">
      <c r="A160" s="154" t="str">
        <f t="shared" si="58"/>
        <v>J2</v>
      </c>
      <c r="B160" s="154" t="str">
        <f t="shared" si="58"/>
        <v>KQ</v>
      </c>
      <c r="C160" s="154" t="str">
        <f t="shared" si="59"/>
        <v xml:space="preserve"> (独)国際協力機構　円借款</v>
      </c>
      <c r="D160" s="154" t="str">
        <f t="shared" si="60"/>
        <v>201512-201606</v>
      </c>
      <c r="E160" s="166" t="s">
        <v>307</v>
      </c>
      <c r="F160" s="199" t="s">
        <v>918</v>
      </c>
      <c r="G160" s="200" t="s">
        <v>956</v>
      </c>
      <c r="H160" s="200" t="str">
        <f t="shared" si="61"/>
        <v>JA10Q1011P</v>
      </c>
      <c r="I160" s="201" t="s">
        <v>974</v>
      </c>
      <c r="J160" s="202" t="s">
        <v>617</v>
      </c>
      <c r="K160" s="202" t="s">
        <v>496</v>
      </c>
      <c r="L160" s="203" t="s">
        <v>798</v>
      </c>
      <c r="M160" s="204">
        <v>0</v>
      </c>
      <c r="N160" s="205">
        <v>0</v>
      </c>
      <c r="O160" s="206">
        <v>0</v>
      </c>
      <c r="P160" s="204">
        <v>0</v>
      </c>
      <c r="Q160" s="205">
        <v>0</v>
      </c>
      <c r="R160" s="206">
        <v>0</v>
      </c>
      <c r="S160" s="204">
        <v>0</v>
      </c>
      <c r="T160" s="205">
        <v>0</v>
      </c>
      <c r="U160" s="206">
        <v>0</v>
      </c>
      <c r="V160" s="204">
        <v>0</v>
      </c>
      <c r="W160" s="205">
        <v>0</v>
      </c>
      <c r="X160" s="206">
        <v>0</v>
      </c>
      <c r="Y160" s="204">
        <v>0</v>
      </c>
      <c r="Z160" s="205">
        <v>0</v>
      </c>
      <c r="AA160" s="206">
        <v>0</v>
      </c>
      <c r="AB160" s="204">
        <v>0</v>
      </c>
      <c r="AC160" s="205">
        <v>0</v>
      </c>
      <c r="AD160" s="206">
        <v>0</v>
      </c>
      <c r="AE160" s="204">
        <v>0</v>
      </c>
      <c r="AF160" s="205">
        <v>0</v>
      </c>
      <c r="AG160" s="206">
        <v>0</v>
      </c>
      <c r="AH160" s="207">
        <f t="shared" si="65"/>
        <v>0</v>
      </c>
      <c r="AI160" s="208">
        <f t="shared" si="65"/>
        <v>0</v>
      </c>
      <c r="AJ160" s="209">
        <f t="shared" si="65"/>
        <v>0</v>
      </c>
      <c r="AK160" s="204">
        <v>0</v>
      </c>
      <c r="AL160" s="205">
        <v>0</v>
      </c>
      <c r="AM160" s="206">
        <v>0</v>
      </c>
      <c r="AN160" s="210">
        <f t="shared" si="66"/>
        <v>0</v>
      </c>
      <c r="AO160" s="211">
        <f t="shared" si="66"/>
        <v>0</v>
      </c>
      <c r="AP160" s="212">
        <f t="shared" si="66"/>
        <v>0</v>
      </c>
      <c r="AQ160" s="204">
        <v>0</v>
      </c>
      <c r="AR160" s="205">
        <v>296619500</v>
      </c>
      <c r="AS160" s="206">
        <v>1619542</v>
      </c>
      <c r="AT160" s="207">
        <f t="shared" si="71"/>
        <v>0</v>
      </c>
      <c r="AU160" s="208">
        <f t="shared" si="71"/>
        <v>296619500</v>
      </c>
      <c r="AV160" s="209">
        <f t="shared" si="71"/>
        <v>1619542</v>
      </c>
      <c r="AW160" s="204">
        <f t="shared" si="62"/>
        <v>0</v>
      </c>
      <c r="AX160" s="213">
        <f t="shared" si="62"/>
        <v>1765119600</v>
      </c>
      <c r="AY160" s="214">
        <f t="shared" si="62"/>
        <v>9037592</v>
      </c>
      <c r="AZ160" s="204">
        <v>0</v>
      </c>
      <c r="BA160" s="205">
        <v>2061739100</v>
      </c>
      <c r="BB160" s="206">
        <v>10657134</v>
      </c>
      <c r="BC160" s="215">
        <f t="shared" si="67"/>
        <v>0</v>
      </c>
      <c r="BD160" s="216">
        <f t="shared" si="67"/>
        <v>2061739100</v>
      </c>
      <c r="BE160" s="217">
        <f t="shared" si="67"/>
        <v>10657134</v>
      </c>
      <c r="BF160" s="204">
        <v>0</v>
      </c>
      <c r="BG160" s="205">
        <v>0</v>
      </c>
      <c r="BH160" s="206">
        <v>0</v>
      </c>
      <c r="BI160" s="207">
        <f t="shared" si="68"/>
        <v>0</v>
      </c>
      <c r="BJ160" s="208">
        <f t="shared" si="68"/>
        <v>2061739100</v>
      </c>
      <c r="BK160" s="209">
        <f t="shared" si="68"/>
        <v>10657134</v>
      </c>
      <c r="BL160" s="204">
        <f t="shared" si="72"/>
        <v>0</v>
      </c>
      <c r="BM160" s="213">
        <f t="shared" si="72"/>
        <v>0</v>
      </c>
      <c r="BN160" s="214">
        <f t="shared" si="72"/>
        <v>0</v>
      </c>
      <c r="BO160" s="204">
        <v>0</v>
      </c>
      <c r="BP160" s="205">
        <v>0</v>
      </c>
      <c r="BQ160" s="206">
        <v>0</v>
      </c>
      <c r="BR160" s="218">
        <f t="shared" si="69"/>
        <v>0</v>
      </c>
      <c r="BS160" s="208">
        <f t="shared" si="69"/>
        <v>2061739100</v>
      </c>
      <c r="BT160" s="209">
        <f t="shared" si="69"/>
        <v>10657134</v>
      </c>
      <c r="BU160" s="219">
        <v>0</v>
      </c>
      <c r="BV160" s="205">
        <v>0</v>
      </c>
      <c r="BW160" s="206">
        <v>0</v>
      </c>
      <c r="BX160" s="204">
        <f t="shared" si="73"/>
        <v>0</v>
      </c>
      <c r="BY160" s="213">
        <f t="shared" si="73"/>
        <v>2061739100</v>
      </c>
      <c r="BZ160" s="214">
        <f t="shared" si="73"/>
        <v>10657134</v>
      </c>
      <c r="CA160" s="220" t="s">
        <v>1157</v>
      </c>
      <c r="CB160" s="220" t="s">
        <v>577</v>
      </c>
      <c r="CC160" s="154" t="s">
        <v>1280</v>
      </c>
      <c r="CD160" s="154" t="str">
        <f t="shared" si="63"/>
        <v>OK！</v>
      </c>
      <c r="CE160" s="164" t="str">
        <f t="shared" si="70"/>
        <v>J2</v>
      </c>
      <c r="CF160" s="164" t="str">
        <f t="shared" si="70"/>
        <v>KQ</v>
      </c>
      <c r="CG160" s="164" t="str">
        <f t="shared" si="64"/>
        <v>JICA円借款</v>
      </c>
    </row>
    <row r="161" spans="1:85" s="172" customFormat="1" ht="20.100000000000001" customHeight="1" x14ac:dyDescent="0.15">
      <c r="A161" s="154" t="str">
        <f t="shared" si="58"/>
        <v>J2</v>
      </c>
      <c r="B161" s="154" t="str">
        <f t="shared" si="58"/>
        <v>KQ</v>
      </c>
      <c r="C161" s="154" t="str">
        <f t="shared" si="59"/>
        <v xml:space="preserve"> (独)国際協力機構　円借款</v>
      </c>
      <c r="D161" s="154" t="str">
        <f t="shared" si="60"/>
        <v>201604-201606</v>
      </c>
      <c r="E161" s="166" t="s">
        <v>308</v>
      </c>
      <c r="F161" s="199" t="s">
        <v>918</v>
      </c>
      <c r="G161" s="200" t="s">
        <v>956</v>
      </c>
      <c r="H161" s="200" t="str">
        <f t="shared" si="61"/>
        <v>JA10Q1019P</v>
      </c>
      <c r="I161" s="201" t="s">
        <v>975</v>
      </c>
      <c r="J161" s="202" t="s">
        <v>617</v>
      </c>
      <c r="K161" s="202" t="s">
        <v>496</v>
      </c>
      <c r="L161" s="203" t="s">
        <v>793</v>
      </c>
      <c r="M161" s="204">
        <v>0</v>
      </c>
      <c r="N161" s="205">
        <v>0</v>
      </c>
      <c r="O161" s="206">
        <v>0</v>
      </c>
      <c r="P161" s="204">
        <v>0</v>
      </c>
      <c r="Q161" s="205">
        <v>0</v>
      </c>
      <c r="R161" s="206">
        <v>0</v>
      </c>
      <c r="S161" s="204">
        <v>0</v>
      </c>
      <c r="T161" s="205">
        <v>0</v>
      </c>
      <c r="U161" s="206">
        <v>0</v>
      </c>
      <c r="V161" s="204">
        <v>0</v>
      </c>
      <c r="W161" s="205">
        <v>0</v>
      </c>
      <c r="X161" s="206">
        <v>0</v>
      </c>
      <c r="Y161" s="204">
        <v>0</v>
      </c>
      <c r="Z161" s="205">
        <v>0</v>
      </c>
      <c r="AA161" s="206">
        <v>0</v>
      </c>
      <c r="AB161" s="204">
        <v>0</v>
      </c>
      <c r="AC161" s="205">
        <v>0</v>
      </c>
      <c r="AD161" s="206">
        <v>0</v>
      </c>
      <c r="AE161" s="204">
        <v>0</v>
      </c>
      <c r="AF161" s="205">
        <v>0</v>
      </c>
      <c r="AG161" s="206">
        <v>0</v>
      </c>
      <c r="AH161" s="207">
        <f t="shared" si="65"/>
        <v>0</v>
      </c>
      <c r="AI161" s="208">
        <f t="shared" si="65"/>
        <v>0</v>
      </c>
      <c r="AJ161" s="209">
        <f t="shared" si="65"/>
        <v>0</v>
      </c>
      <c r="AK161" s="204">
        <v>0</v>
      </c>
      <c r="AL161" s="205">
        <v>0</v>
      </c>
      <c r="AM161" s="206">
        <v>0</v>
      </c>
      <c r="AN161" s="210">
        <f t="shared" si="66"/>
        <v>0</v>
      </c>
      <c r="AO161" s="211">
        <f t="shared" si="66"/>
        <v>0</v>
      </c>
      <c r="AP161" s="212">
        <f t="shared" si="66"/>
        <v>0</v>
      </c>
      <c r="AQ161" s="204">
        <v>0</v>
      </c>
      <c r="AR161" s="205">
        <v>0</v>
      </c>
      <c r="AS161" s="206">
        <v>0</v>
      </c>
      <c r="AT161" s="207">
        <f t="shared" si="71"/>
        <v>0</v>
      </c>
      <c r="AU161" s="208">
        <f t="shared" si="71"/>
        <v>0</v>
      </c>
      <c r="AV161" s="209">
        <f t="shared" si="71"/>
        <v>0</v>
      </c>
      <c r="AW161" s="204">
        <f t="shared" si="62"/>
        <v>13726452</v>
      </c>
      <c r="AX161" s="213">
        <f t="shared" si="62"/>
        <v>0</v>
      </c>
      <c r="AY161" s="214">
        <f t="shared" si="62"/>
        <v>13726452</v>
      </c>
      <c r="AZ161" s="204">
        <v>13726452</v>
      </c>
      <c r="BA161" s="205">
        <v>0</v>
      </c>
      <c r="BB161" s="206">
        <v>13726452</v>
      </c>
      <c r="BC161" s="215">
        <f t="shared" si="67"/>
        <v>13726452</v>
      </c>
      <c r="BD161" s="216">
        <f t="shared" si="67"/>
        <v>0</v>
      </c>
      <c r="BE161" s="217">
        <f t="shared" si="67"/>
        <v>13726452</v>
      </c>
      <c r="BF161" s="204">
        <v>0</v>
      </c>
      <c r="BG161" s="205">
        <v>0</v>
      </c>
      <c r="BH161" s="206">
        <v>0</v>
      </c>
      <c r="BI161" s="207">
        <f t="shared" si="68"/>
        <v>13726452</v>
      </c>
      <c r="BJ161" s="208">
        <f t="shared" si="68"/>
        <v>0</v>
      </c>
      <c r="BK161" s="209">
        <f t="shared" si="68"/>
        <v>13726452</v>
      </c>
      <c r="BL161" s="204">
        <f t="shared" si="72"/>
        <v>0</v>
      </c>
      <c r="BM161" s="213">
        <f t="shared" si="72"/>
        <v>0</v>
      </c>
      <c r="BN161" s="214">
        <f t="shared" si="72"/>
        <v>0</v>
      </c>
      <c r="BO161" s="204">
        <v>0</v>
      </c>
      <c r="BP161" s="205">
        <v>0</v>
      </c>
      <c r="BQ161" s="206">
        <v>0</v>
      </c>
      <c r="BR161" s="218">
        <f t="shared" si="69"/>
        <v>13726452</v>
      </c>
      <c r="BS161" s="208">
        <f t="shared" si="69"/>
        <v>0</v>
      </c>
      <c r="BT161" s="209">
        <f t="shared" si="69"/>
        <v>13726452</v>
      </c>
      <c r="BU161" s="219">
        <v>-22479306</v>
      </c>
      <c r="BV161" s="205">
        <v>0</v>
      </c>
      <c r="BW161" s="206">
        <v>-22479306</v>
      </c>
      <c r="BX161" s="204">
        <f t="shared" si="73"/>
        <v>-8752854</v>
      </c>
      <c r="BY161" s="213">
        <f t="shared" si="73"/>
        <v>0</v>
      </c>
      <c r="BZ161" s="214">
        <f t="shared" si="73"/>
        <v>-8752854</v>
      </c>
      <c r="CA161" s="220" t="s">
        <v>1174</v>
      </c>
      <c r="CB161" s="220" t="s">
        <v>577</v>
      </c>
      <c r="CC161" s="172" t="s">
        <v>1280</v>
      </c>
      <c r="CD161" s="172" t="str">
        <f t="shared" si="63"/>
        <v>OK！</v>
      </c>
      <c r="CE161" s="164" t="str">
        <f t="shared" si="70"/>
        <v>J2</v>
      </c>
      <c r="CF161" s="164" t="str">
        <f t="shared" si="70"/>
        <v>KQ</v>
      </c>
      <c r="CG161" s="164" t="str">
        <f t="shared" si="64"/>
        <v>JICA円借款</v>
      </c>
    </row>
    <row r="162" spans="1:85" ht="20.100000000000001" customHeight="1" x14ac:dyDescent="0.15">
      <c r="A162" s="154" t="str">
        <f t="shared" si="58"/>
        <v>J2</v>
      </c>
      <c r="B162" s="154" t="str">
        <f t="shared" si="58"/>
        <v>KQ</v>
      </c>
      <c r="C162" s="154" t="str">
        <f t="shared" si="59"/>
        <v xml:space="preserve"> (独)国際協力機構　円借款</v>
      </c>
      <c r="D162" s="154" t="str">
        <f t="shared" si="60"/>
        <v>201604-201605</v>
      </c>
      <c r="E162" s="166" t="s">
        <v>309</v>
      </c>
      <c r="F162" s="199" t="s">
        <v>918</v>
      </c>
      <c r="G162" s="200" t="s">
        <v>956</v>
      </c>
      <c r="H162" s="200" t="str">
        <f t="shared" si="61"/>
        <v>JA10Q1032P</v>
      </c>
      <c r="I162" s="201" t="s">
        <v>976</v>
      </c>
      <c r="J162" s="202" t="s">
        <v>962</v>
      </c>
      <c r="K162" s="202" t="s">
        <v>496</v>
      </c>
      <c r="L162" s="203" t="s">
        <v>977</v>
      </c>
      <c r="M162" s="204">
        <v>0</v>
      </c>
      <c r="N162" s="205">
        <v>0</v>
      </c>
      <c r="O162" s="206">
        <v>0</v>
      </c>
      <c r="P162" s="204">
        <v>0</v>
      </c>
      <c r="Q162" s="205">
        <v>0</v>
      </c>
      <c r="R162" s="206">
        <v>0</v>
      </c>
      <c r="S162" s="204">
        <v>0</v>
      </c>
      <c r="T162" s="205">
        <v>0</v>
      </c>
      <c r="U162" s="206">
        <v>0</v>
      </c>
      <c r="V162" s="204">
        <v>0</v>
      </c>
      <c r="W162" s="205">
        <v>0</v>
      </c>
      <c r="X162" s="206">
        <v>0</v>
      </c>
      <c r="Y162" s="204">
        <v>0</v>
      </c>
      <c r="Z162" s="205">
        <v>0</v>
      </c>
      <c r="AA162" s="206">
        <v>0</v>
      </c>
      <c r="AB162" s="204">
        <v>0</v>
      </c>
      <c r="AC162" s="205">
        <v>0</v>
      </c>
      <c r="AD162" s="206">
        <v>0</v>
      </c>
      <c r="AE162" s="204">
        <v>0</v>
      </c>
      <c r="AF162" s="205">
        <v>0</v>
      </c>
      <c r="AG162" s="206">
        <v>0</v>
      </c>
      <c r="AH162" s="207">
        <f t="shared" si="65"/>
        <v>0</v>
      </c>
      <c r="AI162" s="208">
        <f t="shared" si="65"/>
        <v>0</v>
      </c>
      <c r="AJ162" s="209">
        <f t="shared" si="65"/>
        <v>0</v>
      </c>
      <c r="AK162" s="204">
        <v>0</v>
      </c>
      <c r="AL162" s="205">
        <v>0</v>
      </c>
      <c r="AM162" s="206">
        <v>0</v>
      </c>
      <c r="AN162" s="210">
        <f t="shared" si="66"/>
        <v>0</v>
      </c>
      <c r="AO162" s="211">
        <f t="shared" si="66"/>
        <v>0</v>
      </c>
      <c r="AP162" s="212">
        <f t="shared" si="66"/>
        <v>0</v>
      </c>
      <c r="AQ162" s="204">
        <v>0</v>
      </c>
      <c r="AR162" s="205">
        <v>0</v>
      </c>
      <c r="AS162" s="206">
        <v>0</v>
      </c>
      <c r="AT162" s="207">
        <f t="shared" si="71"/>
        <v>0</v>
      </c>
      <c r="AU162" s="208">
        <f t="shared" si="71"/>
        <v>0</v>
      </c>
      <c r="AV162" s="209">
        <f t="shared" si="71"/>
        <v>0</v>
      </c>
      <c r="AW162" s="204">
        <f t="shared" si="62"/>
        <v>0</v>
      </c>
      <c r="AX162" s="213">
        <f t="shared" si="62"/>
        <v>34013</v>
      </c>
      <c r="AY162" s="214">
        <f t="shared" si="62"/>
        <v>4313449</v>
      </c>
      <c r="AZ162" s="204">
        <v>0</v>
      </c>
      <c r="BA162" s="205">
        <v>34013</v>
      </c>
      <c r="BB162" s="206">
        <v>4313449</v>
      </c>
      <c r="BC162" s="215">
        <f t="shared" si="67"/>
        <v>0</v>
      </c>
      <c r="BD162" s="216">
        <f t="shared" si="67"/>
        <v>34013</v>
      </c>
      <c r="BE162" s="217">
        <f t="shared" si="67"/>
        <v>4313449</v>
      </c>
      <c r="BF162" s="204">
        <v>0</v>
      </c>
      <c r="BG162" s="205">
        <v>0</v>
      </c>
      <c r="BH162" s="206">
        <v>0</v>
      </c>
      <c r="BI162" s="207">
        <f t="shared" si="68"/>
        <v>0</v>
      </c>
      <c r="BJ162" s="208">
        <f t="shared" si="68"/>
        <v>34013</v>
      </c>
      <c r="BK162" s="209">
        <f t="shared" si="68"/>
        <v>4313449</v>
      </c>
      <c r="BL162" s="204">
        <f t="shared" si="72"/>
        <v>0</v>
      </c>
      <c r="BM162" s="213">
        <f t="shared" si="72"/>
        <v>0</v>
      </c>
      <c r="BN162" s="214">
        <f t="shared" si="72"/>
        <v>0</v>
      </c>
      <c r="BO162" s="204">
        <v>0</v>
      </c>
      <c r="BP162" s="205">
        <v>0</v>
      </c>
      <c r="BQ162" s="206">
        <v>0</v>
      </c>
      <c r="BR162" s="218">
        <f t="shared" si="69"/>
        <v>0</v>
      </c>
      <c r="BS162" s="208">
        <f t="shared" si="69"/>
        <v>34013</v>
      </c>
      <c r="BT162" s="209">
        <f t="shared" si="69"/>
        <v>4313449</v>
      </c>
      <c r="BU162" s="219">
        <v>0</v>
      </c>
      <c r="BV162" s="205">
        <v>0</v>
      </c>
      <c r="BW162" s="206">
        <v>0</v>
      </c>
      <c r="BX162" s="204">
        <f t="shared" si="73"/>
        <v>0</v>
      </c>
      <c r="BY162" s="213">
        <f t="shared" si="73"/>
        <v>34013</v>
      </c>
      <c r="BZ162" s="214">
        <f t="shared" si="73"/>
        <v>4313449</v>
      </c>
      <c r="CA162" s="220" t="s">
        <v>1197</v>
      </c>
      <c r="CB162" s="220" t="s">
        <v>656</v>
      </c>
      <c r="CC162" s="154" t="s">
        <v>1280</v>
      </c>
      <c r="CD162" s="154" t="str">
        <f t="shared" si="63"/>
        <v>OK！</v>
      </c>
      <c r="CE162" s="164" t="str">
        <f t="shared" si="70"/>
        <v>J2</v>
      </c>
      <c r="CF162" s="164" t="str">
        <f t="shared" si="70"/>
        <v>KQ</v>
      </c>
      <c r="CG162" s="164" t="str">
        <f t="shared" si="64"/>
        <v>JICA円借款</v>
      </c>
    </row>
    <row r="163" spans="1:85" ht="20.100000000000001" customHeight="1" x14ac:dyDescent="0.15">
      <c r="A163" s="154" t="str">
        <f t="shared" si="58"/>
        <v>J2</v>
      </c>
      <c r="B163" s="154" t="str">
        <f t="shared" si="58"/>
        <v>KQ</v>
      </c>
      <c r="C163" s="154" t="str">
        <f t="shared" si="59"/>
        <v xml:space="preserve"> (独)国際協力機構　円借款</v>
      </c>
      <c r="D163" s="154" t="str">
        <f t="shared" si="60"/>
        <v>201210-201605</v>
      </c>
      <c r="E163" s="166" t="s">
        <v>310</v>
      </c>
      <c r="F163" s="199" t="s">
        <v>918</v>
      </c>
      <c r="G163" s="200" t="s">
        <v>956</v>
      </c>
      <c r="H163" s="200" t="str">
        <f t="shared" si="61"/>
        <v>JA10Q1032P</v>
      </c>
      <c r="I163" s="201" t="s">
        <v>976</v>
      </c>
      <c r="J163" s="202" t="s">
        <v>962</v>
      </c>
      <c r="K163" s="202" t="s">
        <v>496</v>
      </c>
      <c r="L163" s="203" t="s">
        <v>963</v>
      </c>
      <c r="M163" s="204">
        <v>0</v>
      </c>
      <c r="N163" s="205">
        <v>0</v>
      </c>
      <c r="O163" s="206">
        <v>0</v>
      </c>
      <c r="P163" s="204">
        <v>0</v>
      </c>
      <c r="Q163" s="205">
        <v>0</v>
      </c>
      <c r="R163" s="206">
        <v>0</v>
      </c>
      <c r="S163" s="204">
        <v>0</v>
      </c>
      <c r="T163" s="205">
        <v>0</v>
      </c>
      <c r="U163" s="206">
        <v>0</v>
      </c>
      <c r="V163" s="204">
        <v>0</v>
      </c>
      <c r="W163" s="205">
        <v>0</v>
      </c>
      <c r="X163" s="206">
        <v>0</v>
      </c>
      <c r="Y163" s="204">
        <v>0</v>
      </c>
      <c r="Z163" s="205">
        <v>9846.41</v>
      </c>
      <c r="AA163" s="206">
        <v>94496</v>
      </c>
      <c r="AB163" s="204">
        <v>0</v>
      </c>
      <c r="AC163" s="205">
        <v>0</v>
      </c>
      <c r="AD163" s="206">
        <v>0</v>
      </c>
      <c r="AE163" s="204">
        <v>0</v>
      </c>
      <c r="AF163" s="205">
        <v>4680.09</v>
      </c>
      <c r="AG163" s="206">
        <v>54590</v>
      </c>
      <c r="AH163" s="207">
        <f t="shared" si="65"/>
        <v>0</v>
      </c>
      <c r="AI163" s="208">
        <f t="shared" si="65"/>
        <v>14526.5</v>
      </c>
      <c r="AJ163" s="209">
        <f t="shared" si="65"/>
        <v>149086</v>
      </c>
      <c r="AK163" s="204">
        <v>0</v>
      </c>
      <c r="AL163" s="205">
        <v>0</v>
      </c>
      <c r="AM163" s="206">
        <v>0</v>
      </c>
      <c r="AN163" s="210">
        <f t="shared" si="66"/>
        <v>0</v>
      </c>
      <c r="AO163" s="211">
        <f t="shared" si="66"/>
        <v>14526.5</v>
      </c>
      <c r="AP163" s="212">
        <f t="shared" si="66"/>
        <v>149086</v>
      </c>
      <c r="AQ163" s="204">
        <v>0</v>
      </c>
      <c r="AR163" s="205">
        <v>250800</v>
      </c>
      <c r="AS163" s="206">
        <v>3097628</v>
      </c>
      <c r="AT163" s="207">
        <f t="shared" si="71"/>
        <v>0</v>
      </c>
      <c r="AU163" s="208">
        <f t="shared" si="71"/>
        <v>265326.5</v>
      </c>
      <c r="AV163" s="209">
        <f t="shared" si="71"/>
        <v>3246714</v>
      </c>
      <c r="AW163" s="204">
        <f t="shared" si="62"/>
        <v>0</v>
      </c>
      <c r="AX163" s="213">
        <f t="shared" si="62"/>
        <v>244200</v>
      </c>
      <c r="AY163" s="214">
        <f t="shared" si="62"/>
        <v>2822158</v>
      </c>
      <c r="AZ163" s="204">
        <v>0</v>
      </c>
      <c r="BA163" s="205">
        <v>495000</v>
      </c>
      <c r="BB163" s="206">
        <v>5919786</v>
      </c>
      <c r="BC163" s="215">
        <f t="shared" si="67"/>
        <v>0</v>
      </c>
      <c r="BD163" s="216">
        <f t="shared" si="67"/>
        <v>509526.5</v>
      </c>
      <c r="BE163" s="217">
        <f t="shared" si="67"/>
        <v>6068872</v>
      </c>
      <c r="BF163" s="204">
        <v>0</v>
      </c>
      <c r="BG163" s="205">
        <v>0</v>
      </c>
      <c r="BH163" s="206">
        <v>0</v>
      </c>
      <c r="BI163" s="207">
        <f t="shared" si="68"/>
        <v>0</v>
      </c>
      <c r="BJ163" s="208">
        <f t="shared" si="68"/>
        <v>509526.5</v>
      </c>
      <c r="BK163" s="209">
        <f t="shared" si="68"/>
        <v>6068872</v>
      </c>
      <c r="BL163" s="204">
        <f t="shared" si="72"/>
        <v>0</v>
      </c>
      <c r="BM163" s="213">
        <f t="shared" si="72"/>
        <v>0</v>
      </c>
      <c r="BN163" s="214">
        <f t="shared" si="72"/>
        <v>0</v>
      </c>
      <c r="BO163" s="204">
        <v>0</v>
      </c>
      <c r="BP163" s="205">
        <v>0</v>
      </c>
      <c r="BQ163" s="206">
        <v>0</v>
      </c>
      <c r="BR163" s="218">
        <f t="shared" si="69"/>
        <v>0</v>
      </c>
      <c r="BS163" s="208">
        <f t="shared" si="69"/>
        <v>509526.5</v>
      </c>
      <c r="BT163" s="209">
        <f t="shared" si="69"/>
        <v>6068872</v>
      </c>
      <c r="BU163" s="219">
        <v>0</v>
      </c>
      <c r="BV163" s="205">
        <v>0</v>
      </c>
      <c r="BW163" s="206">
        <v>0</v>
      </c>
      <c r="BX163" s="204">
        <f t="shared" si="73"/>
        <v>0</v>
      </c>
      <c r="BY163" s="213">
        <f t="shared" si="73"/>
        <v>509526.5</v>
      </c>
      <c r="BZ163" s="214">
        <f t="shared" si="73"/>
        <v>6068872</v>
      </c>
      <c r="CA163" s="220" t="s">
        <v>1231</v>
      </c>
      <c r="CB163" s="220" t="s">
        <v>656</v>
      </c>
      <c r="CC163" s="154" t="s">
        <v>1280</v>
      </c>
      <c r="CD163" s="154" t="str">
        <f t="shared" si="63"/>
        <v>OK！</v>
      </c>
      <c r="CE163" s="164" t="str">
        <f t="shared" si="70"/>
        <v>J2</v>
      </c>
      <c r="CF163" s="164" t="str">
        <f t="shared" si="70"/>
        <v>KQ</v>
      </c>
      <c r="CG163" s="164" t="str">
        <f t="shared" si="64"/>
        <v>JICA円借款</v>
      </c>
    </row>
    <row r="164" spans="1:85" ht="20.100000000000001" customHeight="1" x14ac:dyDescent="0.15">
      <c r="A164" s="154" t="str">
        <f t="shared" si="58"/>
        <v>J2</v>
      </c>
      <c r="B164" s="154" t="str">
        <f t="shared" si="58"/>
        <v>KQ</v>
      </c>
      <c r="C164" s="154" t="str">
        <f t="shared" si="59"/>
        <v xml:space="preserve"> (独)国際協力機構　円借款</v>
      </c>
      <c r="D164" s="154" t="str">
        <f t="shared" si="60"/>
        <v>201604-201606</v>
      </c>
      <c r="E164" s="166" t="s">
        <v>311</v>
      </c>
      <c r="F164" s="199" t="s">
        <v>918</v>
      </c>
      <c r="G164" s="200" t="s">
        <v>956</v>
      </c>
      <c r="H164" s="200" t="str">
        <f t="shared" si="61"/>
        <v>JA11Q1013P</v>
      </c>
      <c r="I164" s="201" t="s">
        <v>978</v>
      </c>
      <c r="J164" s="202" t="s">
        <v>962</v>
      </c>
      <c r="K164" s="202" t="s">
        <v>496</v>
      </c>
      <c r="L164" s="203" t="s">
        <v>793</v>
      </c>
      <c r="M164" s="204">
        <v>0</v>
      </c>
      <c r="N164" s="205">
        <v>0</v>
      </c>
      <c r="O164" s="206">
        <v>0</v>
      </c>
      <c r="P164" s="204">
        <v>0</v>
      </c>
      <c r="Q164" s="205">
        <v>0</v>
      </c>
      <c r="R164" s="206">
        <v>0</v>
      </c>
      <c r="S164" s="204">
        <v>0</v>
      </c>
      <c r="T164" s="205">
        <v>0</v>
      </c>
      <c r="U164" s="206">
        <v>0</v>
      </c>
      <c r="V164" s="204">
        <v>0</v>
      </c>
      <c r="W164" s="205">
        <v>0</v>
      </c>
      <c r="X164" s="206">
        <v>0</v>
      </c>
      <c r="Y164" s="204">
        <v>0</v>
      </c>
      <c r="Z164" s="205">
        <v>0</v>
      </c>
      <c r="AA164" s="206">
        <v>0</v>
      </c>
      <c r="AB164" s="204">
        <v>0</v>
      </c>
      <c r="AC164" s="205">
        <v>0</v>
      </c>
      <c r="AD164" s="206">
        <v>0</v>
      </c>
      <c r="AE164" s="204">
        <v>0</v>
      </c>
      <c r="AF164" s="205">
        <v>0</v>
      </c>
      <c r="AG164" s="206">
        <v>0</v>
      </c>
      <c r="AH164" s="207">
        <f t="shared" si="65"/>
        <v>0</v>
      </c>
      <c r="AI164" s="208">
        <f t="shared" si="65"/>
        <v>0</v>
      </c>
      <c r="AJ164" s="209">
        <f t="shared" si="65"/>
        <v>0</v>
      </c>
      <c r="AK164" s="204">
        <v>0</v>
      </c>
      <c r="AL164" s="205">
        <v>0</v>
      </c>
      <c r="AM164" s="206">
        <v>0</v>
      </c>
      <c r="AN164" s="210">
        <f t="shared" si="66"/>
        <v>0</v>
      </c>
      <c r="AO164" s="211">
        <f t="shared" si="66"/>
        <v>0</v>
      </c>
      <c r="AP164" s="212">
        <f t="shared" si="66"/>
        <v>0</v>
      </c>
      <c r="AQ164" s="204">
        <v>0</v>
      </c>
      <c r="AR164" s="205">
        <v>0</v>
      </c>
      <c r="AS164" s="206">
        <v>0</v>
      </c>
      <c r="AT164" s="207">
        <f t="shared" si="71"/>
        <v>0</v>
      </c>
      <c r="AU164" s="208">
        <f t="shared" si="71"/>
        <v>0</v>
      </c>
      <c r="AV164" s="209">
        <f t="shared" si="71"/>
        <v>0</v>
      </c>
      <c r="AW164" s="204">
        <f t="shared" si="62"/>
        <v>10920000</v>
      </c>
      <c r="AX164" s="213">
        <f t="shared" si="62"/>
        <v>0</v>
      </c>
      <c r="AY164" s="214">
        <f t="shared" si="62"/>
        <v>10920000</v>
      </c>
      <c r="AZ164" s="204">
        <v>10920000</v>
      </c>
      <c r="BA164" s="205">
        <v>0</v>
      </c>
      <c r="BB164" s="206">
        <v>10920000</v>
      </c>
      <c r="BC164" s="215">
        <f t="shared" si="67"/>
        <v>10920000</v>
      </c>
      <c r="BD164" s="216">
        <f t="shared" si="67"/>
        <v>0</v>
      </c>
      <c r="BE164" s="217">
        <f t="shared" si="67"/>
        <v>10920000</v>
      </c>
      <c r="BF164" s="204">
        <v>0</v>
      </c>
      <c r="BG164" s="205">
        <v>0</v>
      </c>
      <c r="BH164" s="206">
        <v>0</v>
      </c>
      <c r="BI164" s="207">
        <f t="shared" si="68"/>
        <v>10920000</v>
      </c>
      <c r="BJ164" s="208">
        <f t="shared" si="68"/>
        <v>0</v>
      </c>
      <c r="BK164" s="209">
        <f t="shared" si="68"/>
        <v>10920000</v>
      </c>
      <c r="BL164" s="204">
        <f t="shared" si="72"/>
        <v>0</v>
      </c>
      <c r="BM164" s="213">
        <f t="shared" si="72"/>
        <v>0</v>
      </c>
      <c r="BN164" s="214">
        <f t="shared" si="72"/>
        <v>0</v>
      </c>
      <c r="BO164" s="204">
        <v>0</v>
      </c>
      <c r="BP164" s="205">
        <v>0</v>
      </c>
      <c r="BQ164" s="206">
        <v>0</v>
      </c>
      <c r="BR164" s="218">
        <f t="shared" si="69"/>
        <v>10920000</v>
      </c>
      <c r="BS164" s="208">
        <f t="shared" si="69"/>
        <v>0</v>
      </c>
      <c r="BT164" s="209">
        <f t="shared" si="69"/>
        <v>10920000</v>
      </c>
      <c r="BU164" s="219">
        <v>0</v>
      </c>
      <c r="BV164" s="205">
        <v>0</v>
      </c>
      <c r="BW164" s="206">
        <v>0</v>
      </c>
      <c r="BX164" s="204">
        <f t="shared" si="73"/>
        <v>10920000</v>
      </c>
      <c r="BY164" s="213">
        <f t="shared" si="73"/>
        <v>0</v>
      </c>
      <c r="BZ164" s="214">
        <f t="shared" si="73"/>
        <v>10920000</v>
      </c>
      <c r="CA164" s="220" t="s">
        <v>1174</v>
      </c>
      <c r="CB164" s="220" t="s">
        <v>656</v>
      </c>
      <c r="CC164" s="154" t="s">
        <v>1280</v>
      </c>
      <c r="CD164" s="154" t="str">
        <f t="shared" si="63"/>
        <v>OK！</v>
      </c>
      <c r="CE164" s="164" t="str">
        <f t="shared" si="70"/>
        <v>J2</v>
      </c>
      <c r="CF164" s="164" t="str">
        <f t="shared" si="70"/>
        <v>KQ</v>
      </c>
      <c r="CG164" s="164" t="str">
        <f t="shared" si="64"/>
        <v>JICA円借款</v>
      </c>
    </row>
    <row r="165" spans="1:85" ht="20.100000000000001" customHeight="1" x14ac:dyDescent="0.15">
      <c r="A165" s="154" t="str">
        <f t="shared" si="58"/>
        <v>J2</v>
      </c>
      <c r="B165" s="154" t="str">
        <f t="shared" si="58"/>
        <v>KQ</v>
      </c>
      <c r="C165" s="154" t="str">
        <f t="shared" si="59"/>
        <v xml:space="preserve"> (独)国際協力機構　円借款</v>
      </c>
      <c r="D165" s="154" t="str">
        <f t="shared" si="60"/>
        <v>201404-201606</v>
      </c>
      <c r="E165" s="166" t="s">
        <v>312</v>
      </c>
      <c r="F165" s="199" t="s">
        <v>918</v>
      </c>
      <c r="G165" s="200" t="s">
        <v>956</v>
      </c>
      <c r="H165" s="200" t="str">
        <f t="shared" si="61"/>
        <v>JA11Q1013P</v>
      </c>
      <c r="I165" s="201" t="s">
        <v>978</v>
      </c>
      <c r="J165" s="202" t="s">
        <v>962</v>
      </c>
      <c r="K165" s="202" t="s">
        <v>496</v>
      </c>
      <c r="L165" s="203" t="s">
        <v>963</v>
      </c>
      <c r="M165" s="204">
        <v>0</v>
      </c>
      <c r="N165" s="205">
        <v>0</v>
      </c>
      <c r="O165" s="206">
        <v>0</v>
      </c>
      <c r="P165" s="204">
        <v>0</v>
      </c>
      <c r="Q165" s="205">
        <v>0</v>
      </c>
      <c r="R165" s="206">
        <v>0</v>
      </c>
      <c r="S165" s="204">
        <v>0</v>
      </c>
      <c r="T165" s="205">
        <v>0</v>
      </c>
      <c r="U165" s="206">
        <v>0</v>
      </c>
      <c r="V165" s="204">
        <v>0</v>
      </c>
      <c r="W165" s="205">
        <v>0</v>
      </c>
      <c r="X165" s="206">
        <v>0</v>
      </c>
      <c r="Y165" s="204">
        <v>0</v>
      </c>
      <c r="Z165" s="205">
        <v>0</v>
      </c>
      <c r="AA165" s="206">
        <v>0</v>
      </c>
      <c r="AB165" s="204">
        <v>0</v>
      </c>
      <c r="AC165" s="205">
        <v>0</v>
      </c>
      <c r="AD165" s="206">
        <v>0</v>
      </c>
      <c r="AE165" s="204">
        <v>0</v>
      </c>
      <c r="AF165" s="205">
        <v>3742.15</v>
      </c>
      <c r="AG165" s="206">
        <v>46169</v>
      </c>
      <c r="AH165" s="207">
        <f t="shared" si="65"/>
        <v>0</v>
      </c>
      <c r="AI165" s="208">
        <f t="shared" si="65"/>
        <v>3742.15</v>
      </c>
      <c r="AJ165" s="209">
        <f t="shared" si="65"/>
        <v>46169</v>
      </c>
      <c r="AK165" s="204">
        <v>0</v>
      </c>
      <c r="AL165" s="205">
        <v>0</v>
      </c>
      <c r="AM165" s="206">
        <v>0</v>
      </c>
      <c r="AN165" s="210">
        <f t="shared" si="66"/>
        <v>0</v>
      </c>
      <c r="AO165" s="211">
        <f t="shared" si="66"/>
        <v>3742.15</v>
      </c>
      <c r="AP165" s="212">
        <f t="shared" si="66"/>
        <v>46169</v>
      </c>
      <c r="AQ165" s="204">
        <v>0</v>
      </c>
      <c r="AR165" s="205">
        <v>354400</v>
      </c>
      <c r="AS165" s="206">
        <v>4335411</v>
      </c>
      <c r="AT165" s="207">
        <f t="shared" si="71"/>
        <v>0</v>
      </c>
      <c r="AU165" s="208">
        <f t="shared" si="71"/>
        <v>358142.15</v>
      </c>
      <c r="AV165" s="209">
        <f t="shared" si="71"/>
        <v>4381580</v>
      </c>
      <c r="AW165" s="204">
        <f t="shared" si="62"/>
        <v>0</v>
      </c>
      <c r="AX165" s="213">
        <f t="shared" si="62"/>
        <v>728200</v>
      </c>
      <c r="AY165" s="214">
        <f t="shared" si="62"/>
        <v>8346252</v>
      </c>
      <c r="AZ165" s="204">
        <v>0</v>
      </c>
      <c r="BA165" s="205">
        <v>1082600</v>
      </c>
      <c r="BB165" s="206">
        <v>12681663</v>
      </c>
      <c r="BC165" s="215">
        <f t="shared" si="67"/>
        <v>0</v>
      </c>
      <c r="BD165" s="216">
        <f t="shared" si="67"/>
        <v>1086342.1499999999</v>
      </c>
      <c r="BE165" s="217">
        <f t="shared" si="67"/>
        <v>12727832</v>
      </c>
      <c r="BF165" s="204">
        <v>0</v>
      </c>
      <c r="BG165" s="205">
        <v>0</v>
      </c>
      <c r="BH165" s="206">
        <v>0</v>
      </c>
      <c r="BI165" s="207">
        <f t="shared" si="68"/>
        <v>0</v>
      </c>
      <c r="BJ165" s="208">
        <f t="shared" si="68"/>
        <v>1086342.1499999999</v>
      </c>
      <c r="BK165" s="209">
        <f t="shared" si="68"/>
        <v>12727832</v>
      </c>
      <c r="BL165" s="204">
        <f t="shared" si="72"/>
        <v>0</v>
      </c>
      <c r="BM165" s="213">
        <f t="shared" si="72"/>
        <v>0</v>
      </c>
      <c r="BN165" s="214">
        <f t="shared" si="72"/>
        <v>0</v>
      </c>
      <c r="BO165" s="204">
        <v>0</v>
      </c>
      <c r="BP165" s="205">
        <v>0</v>
      </c>
      <c r="BQ165" s="206">
        <v>0</v>
      </c>
      <c r="BR165" s="218">
        <f t="shared" si="69"/>
        <v>0</v>
      </c>
      <c r="BS165" s="208">
        <f t="shared" si="69"/>
        <v>1086342.1499999999</v>
      </c>
      <c r="BT165" s="209">
        <f t="shared" si="69"/>
        <v>12727832</v>
      </c>
      <c r="BU165" s="219">
        <v>0</v>
      </c>
      <c r="BV165" s="205">
        <v>0</v>
      </c>
      <c r="BW165" s="206">
        <v>0</v>
      </c>
      <c r="BX165" s="204">
        <f t="shared" si="73"/>
        <v>0</v>
      </c>
      <c r="BY165" s="213">
        <f t="shared" si="73"/>
        <v>1086342.1499999999</v>
      </c>
      <c r="BZ165" s="214">
        <f t="shared" si="73"/>
        <v>12727832</v>
      </c>
      <c r="CA165" s="220" t="s">
        <v>1232</v>
      </c>
      <c r="CB165" s="220" t="s">
        <v>656</v>
      </c>
      <c r="CC165" s="154" t="s">
        <v>1280</v>
      </c>
      <c r="CD165" s="154" t="str">
        <f t="shared" si="63"/>
        <v>OK！</v>
      </c>
      <c r="CE165" s="164" t="str">
        <f t="shared" si="70"/>
        <v>J2</v>
      </c>
      <c r="CF165" s="164" t="str">
        <f t="shared" si="70"/>
        <v>KQ</v>
      </c>
      <c r="CG165" s="164" t="str">
        <f t="shared" si="64"/>
        <v>JICA円借款</v>
      </c>
    </row>
    <row r="166" spans="1:85" ht="20.100000000000001" customHeight="1" x14ac:dyDescent="0.15">
      <c r="A166" s="154" t="str">
        <f t="shared" si="58"/>
        <v>J2</v>
      </c>
      <c r="B166" s="154" t="str">
        <f t="shared" si="58"/>
        <v>KQ</v>
      </c>
      <c r="C166" s="154" t="str">
        <f t="shared" si="59"/>
        <v xml:space="preserve"> (独)国際協力機構　円借款</v>
      </c>
      <c r="D166" s="154" t="str">
        <f t="shared" si="60"/>
        <v>201604-201606</v>
      </c>
      <c r="E166" s="166" t="s">
        <v>313</v>
      </c>
      <c r="F166" s="199" t="s">
        <v>918</v>
      </c>
      <c r="G166" s="200" t="s">
        <v>956</v>
      </c>
      <c r="H166" s="200" t="str">
        <f t="shared" si="61"/>
        <v>JA11Q1017P</v>
      </c>
      <c r="I166" s="201" t="s">
        <v>979</v>
      </c>
      <c r="J166" s="202" t="s">
        <v>980</v>
      </c>
      <c r="K166" s="202" t="s">
        <v>496</v>
      </c>
      <c r="L166" s="203" t="s">
        <v>981</v>
      </c>
      <c r="M166" s="204">
        <v>0</v>
      </c>
      <c r="N166" s="205">
        <v>0</v>
      </c>
      <c r="O166" s="206">
        <v>0</v>
      </c>
      <c r="P166" s="204">
        <v>0</v>
      </c>
      <c r="Q166" s="205">
        <v>0</v>
      </c>
      <c r="R166" s="206">
        <v>0</v>
      </c>
      <c r="S166" s="204">
        <v>0</v>
      </c>
      <c r="T166" s="205">
        <v>0</v>
      </c>
      <c r="U166" s="206">
        <v>0</v>
      </c>
      <c r="V166" s="204">
        <v>0</v>
      </c>
      <c r="W166" s="205">
        <v>0</v>
      </c>
      <c r="X166" s="206">
        <v>0</v>
      </c>
      <c r="Y166" s="204">
        <v>0</v>
      </c>
      <c r="Z166" s="205">
        <v>0</v>
      </c>
      <c r="AA166" s="206">
        <v>0</v>
      </c>
      <c r="AB166" s="204">
        <v>0</v>
      </c>
      <c r="AC166" s="205">
        <v>0</v>
      </c>
      <c r="AD166" s="206">
        <v>0</v>
      </c>
      <c r="AE166" s="204">
        <v>0</v>
      </c>
      <c r="AF166" s="205">
        <v>0</v>
      </c>
      <c r="AG166" s="206">
        <v>0</v>
      </c>
      <c r="AH166" s="207">
        <f t="shared" si="65"/>
        <v>0</v>
      </c>
      <c r="AI166" s="208">
        <f t="shared" si="65"/>
        <v>0</v>
      </c>
      <c r="AJ166" s="209">
        <f t="shared" si="65"/>
        <v>0</v>
      </c>
      <c r="AK166" s="204">
        <v>0</v>
      </c>
      <c r="AL166" s="205">
        <v>0</v>
      </c>
      <c r="AM166" s="206">
        <v>0</v>
      </c>
      <c r="AN166" s="210">
        <f t="shared" si="66"/>
        <v>0</v>
      </c>
      <c r="AO166" s="211">
        <f t="shared" si="66"/>
        <v>0</v>
      </c>
      <c r="AP166" s="212">
        <f t="shared" si="66"/>
        <v>0</v>
      </c>
      <c r="AQ166" s="204">
        <v>0</v>
      </c>
      <c r="AR166" s="205">
        <v>0</v>
      </c>
      <c r="AS166" s="206">
        <v>0</v>
      </c>
      <c r="AT166" s="207">
        <f t="shared" si="71"/>
        <v>0</v>
      </c>
      <c r="AU166" s="208">
        <f t="shared" si="71"/>
        <v>0</v>
      </c>
      <c r="AV166" s="209">
        <f t="shared" si="71"/>
        <v>0</v>
      </c>
      <c r="AW166" s="204">
        <f t="shared" si="62"/>
        <v>0</v>
      </c>
      <c r="AX166" s="213">
        <f t="shared" si="62"/>
        <v>241322.72000000003</v>
      </c>
      <c r="AY166" s="214">
        <f t="shared" si="62"/>
        <v>7569085</v>
      </c>
      <c r="AZ166" s="204">
        <v>0</v>
      </c>
      <c r="BA166" s="205">
        <v>241322.72000000003</v>
      </c>
      <c r="BB166" s="206">
        <v>7569085</v>
      </c>
      <c r="BC166" s="215">
        <f t="shared" si="67"/>
        <v>0</v>
      </c>
      <c r="BD166" s="216">
        <f t="shared" si="67"/>
        <v>241322.72000000003</v>
      </c>
      <c r="BE166" s="217">
        <f t="shared" si="67"/>
        <v>7569085</v>
      </c>
      <c r="BF166" s="204">
        <v>0</v>
      </c>
      <c r="BG166" s="205">
        <v>0</v>
      </c>
      <c r="BH166" s="206">
        <v>0</v>
      </c>
      <c r="BI166" s="207">
        <f t="shared" si="68"/>
        <v>0</v>
      </c>
      <c r="BJ166" s="208">
        <f t="shared" si="68"/>
        <v>241322.72000000003</v>
      </c>
      <c r="BK166" s="209">
        <f t="shared" si="68"/>
        <v>7569085</v>
      </c>
      <c r="BL166" s="204">
        <f t="shared" si="72"/>
        <v>0</v>
      </c>
      <c r="BM166" s="213">
        <f t="shared" si="72"/>
        <v>0</v>
      </c>
      <c r="BN166" s="214">
        <f t="shared" si="72"/>
        <v>0</v>
      </c>
      <c r="BO166" s="204">
        <v>0</v>
      </c>
      <c r="BP166" s="205">
        <v>0</v>
      </c>
      <c r="BQ166" s="206">
        <v>0</v>
      </c>
      <c r="BR166" s="218">
        <f t="shared" si="69"/>
        <v>0</v>
      </c>
      <c r="BS166" s="208">
        <f t="shared" si="69"/>
        <v>241322.72000000003</v>
      </c>
      <c r="BT166" s="209">
        <f t="shared" si="69"/>
        <v>7569085</v>
      </c>
      <c r="BU166" s="219">
        <v>0</v>
      </c>
      <c r="BV166" s="205">
        <v>0</v>
      </c>
      <c r="BW166" s="206">
        <v>0</v>
      </c>
      <c r="BX166" s="204">
        <f t="shared" si="73"/>
        <v>0</v>
      </c>
      <c r="BY166" s="213">
        <f t="shared" si="73"/>
        <v>241322.72000000003</v>
      </c>
      <c r="BZ166" s="214">
        <f t="shared" si="73"/>
        <v>7569085</v>
      </c>
      <c r="CA166" s="220" t="s">
        <v>1174</v>
      </c>
      <c r="CB166" s="220" t="s">
        <v>712</v>
      </c>
      <c r="CC166" s="154" t="s">
        <v>1280</v>
      </c>
      <c r="CD166" s="154" t="str">
        <f t="shared" si="63"/>
        <v>OK！</v>
      </c>
      <c r="CE166" s="164" t="str">
        <f t="shared" si="70"/>
        <v>J2</v>
      </c>
      <c r="CF166" s="164" t="str">
        <f t="shared" si="70"/>
        <v>KQ</v>
      </c>
      <c r="CG166" s="164" t="str">
        <f t="shared" si="64"/>
        <v>JICA円借款</v>
      </c>
    </row>
    <row r="167" spans="1:85" ht="20.100000000000001" customHeight="1" x14ac:dyDescent="0.15">
      <c r="A167" s="154" t="str">
        <f t="shared" si="58"/>
        <v>J2</v>
      </c>
      <c r="B167" s="154" t="str">
        <f t="shared" si="58"/>
        <v>KQ</v>
      </c>
      <c r="C167" s="154" t="str">
        <f t="shared" si="59"/>
        <v xml:space="preserve"> (独)国際協力機構　円借款</v>
      </c>
      <c r="D167" s="154" t="str">
        <f t="shared" si="60"/>
        <v>201410-201604</v>
      </c>
      <c r="E167" s="166" t="s">
        <v>314</v>
      </c>
      <c r="F167" s="199" t="s">
        <v>918</v>
      </c>
      <c r="G167" s="200" t="s">
        <v>956</v>
      </c>
      <c r="H167" s="200" t="str">
        <f t="shared" si="61"/>
        <v>JA14Q1003P</v>
      </c>
      <c r="I167" s="201" t="s">
        <v>982</v>
      </c>
      <c r="J167" s="202" t="s">
        <v>962</v>
      </c>
      <c r="K167" s="202" t="s">
        <v>496</v>
      </c>
      <c r="L167" s="203" t="s">
        <v>963</v>
      </c>
      <c r="M167" s="204">
        <v>0</v>
      </c>
      <c r="N167" s="205">
        <v>0</v>
      </c>
      <c r="O167" s="206">
        <v>0</v>
      </c>
      <c r="P167" s="204">
        <v>0</v>
      </c>
      <c r="Q167" s="205">
        <v>0</v>
      </c>
      <c r="R167" s="206">
        <v>0</v>
      </c>
      <c r="S167" s="204">
        <v>0</v>
      </c>
      <c r="T167" s="205">
        <v>0</v>
      </c>
      <c r="U167" s="206">
        <v>0</v>
      </c>
      <c r="V167" s="219">
        <v>0</v>
      </c>
      <c r="W167" s="205">
        <v>0</v>
      </c>
      <c r="X167" s="206">
        <v>0</v>
      </c>
      <c r="Y167" s="204">
        <v>0</v>
      </c>
      <c r="Z167" s="205">
        <v>0</v>
      </c>
      <c r="AA167" s="206">
        <v>0</v>
      </c>
      <c r="AB167" s="204">
        <v>0</v>
      </c>
      <c r="AC167" s="205">
        <v>0</v>
      </c>
      <c r="AD167" s="206">
        <v>0</v>
      </c>
      <c r="AE167" s="204">
        <v>0</v>
      </c>
      <c r="AF167" s="205">
        <v>0</v>
      </c>
      <c r="AG167" s="206">
        <v>0</v>
      </c>
      <c r="AH167" s="207">
        <f t="shared" si="65"/>
        <v>0</v>
      </c>
      <c r="AI167" s="208">
        <f t="shared" si="65"/>
        <v>0</v>
      </c>
      <c r="AJ167" s="209">
        <f t="shared" si="65"/>
        <v>0</v>
      </c>
      <c r="AK167" s="204">
        <v>0</v>
      </c>
      <c r="AL167" s="205">
        <v>696.25</v>
      </c>
      <c r="AM167" s="206">
        <v>9316</v>
      </c>
      <c r="AN167" s="210">
        <f t="shared" si="66"/>
        <v>0</v>
      </c>
      <c r="AO167" s="211">
        <f t="shared" si="66"/>
        <v>696.25</v>
      </c>
      <c r="AP167" s="212">
        <f t="shared" si="66"/>
        <v>9316</v>
      </c>
      <c r="AQ167" s="204">
        <v>0</v>
      </c>
      <c r="AR167" s="205">
        <v>48138</v>
      </c>
      <c r="AS167" s="206">
        <v>590686</v>
      </c>
      <c r="AT167" s="207">
        <f t="shared" si="71"/>
        <v>0</v>
      </c>
      <c r="AU167" s="208">
        <f t="shared" si="71"/>
        <v>48834.25</v>
      </c>
      <c r="AV167" s="209">
        <f t="shared" si="71"/>
        <v>600002</v>
      </c>
      <c r="AW167" s="204">
        <f t="shared" si="62"/>
        <v>0</v>
      </c>
      <c r="AX167" s="213">
        <f t="shared" si="62"/>
        <v>259210</v>
      </c>
      <c r="AY167" s="214">
        <f t="shared" si="62"/>
        <v>3076669</v>
      </c>
      <c r="AZ167" s="204">
        <v>0</v>
      </c>
      <c r="BA167" s="205">
        <v>307348</v>
      </c>
      <c r="BB167" s="206">
        <v>3667355</v>
      </c>
      <c r="BC167" s="215">
        <f t="shared" si="67"/>
        <v>0</v>
      </c>
      <c r="BD167" s="216">
        <f t="shared" si="67"/>
        <v>308044.25</v>
      </c>
      <c r="BE167" s="217">
        <f t="shared" si="67"/>
        <v>3676671</v>
      </c>
      <c r="BF167" s="204">
        <v>0</v>
      </c>
      <c r="BG167" s="205">
        <v>0</v>
      </c>
      <c r="BH167" s="206">
        <v>0</v>
      </c>
      <c r="BI167" s="207">
        <f t="shared" si="68"/>
        <v>0</v>
      </c>
      <c r="BJ167" s="208">
        <f t="shared" si="68"/>
        <v>308044.25</v>
      </c>
      <c r="BK167" s="209">
        <f t="shared" si="68"/>
        <v>3676671</v>
      </c>
      <c r="BL167" s="204">
        <f t="shared" si="72"/>
        <v>0</v>
      </c>
      <c r="BM167" s="213">
        <f t="shared" si="72"/>
        <v>0</v>
      </c>
      <c r="BN167" s="214">
        <f t="shared" si="72"/>
        <v>0</v>
      </c>
      <c r="BO167" s="204">
        <v>0</v>
      </c>
      <c r="BP167" s="205">
        <v>0</v>
      </c>
      <c r="BQ167" s="206">
        <v>0</v>
      </c>
      <c r="BR167" s="218">
        <f t="shared" si="69"/>
        <v>0</v>
      </c>
      <c r="BS167" s="208">
        <f t="shared" si="69"/>
        <v>308044.25</v>
      </c>
      <c r="BT167" s="209">
        <f t="shared" si="69"/>
        <v>3676671</v>
      </c>
      <c r="BU167" s="219">
        <v>0</v>
      </c>
      <c r="BV167" s="205">
        <v>0</v>
      </c>
      <c r="BW167" s="206">
        <v>0</v>
      </c>
      <c r="BX167" s="204">
        <f t="shared" si="73"/>
        <v>0</v>
      </c>
      <c r="BY167" s="213">
        <f t="shared" si="73"/>
        <v>308044.25</v>
      </c>
      <c r="BZ167" s="214">
        <f t="shared" si="73"/>
        <v>3676671</v>
      </c>
      <c r="CA167" s="220" t="s">
        <v>1233</v>
      </c>
      <c r="CB167" s="220" t="s">
        <v>656</v>
      </c>
      <c r="CC167" s="154" t="s">
        <v>1280</v>
      </c>
      <c r="CD167" s="154" t="str">
        <f t="shared" si="63"/>
        <v>OK！</v>
      </c>
      <c r="CE167" s="164" t="str">
        <f t="shared" si="70"/>
        <v>J2</v>
      </c>
      <c r="CF167" s="164" t="str">
        <f t="shared" si="70"/>
        <v>KQ</v>
      </c>
      <c r="CG167" s="164" t="str">
        <f t="shared" si="64"/>
        <v>JICA円借款</v>
      </c>
    </row>
    <row r="168" spans="1:85" ht="20.100000000000001" customHeight="1" x14ac:dyDescent="0.15">
      <c r="A168" s="154" t="str">
        <f t="shared" si="58"/>
        <v>J2</v>
      </c>
      <c r="B168" s="154" t="str">
        <f t="shared" si="58"/>
        <v>KQ</v>
      </c>
      <c r="C168" s="154" t="str">
        <f t="shared" si="59"/>
        <v xml:space="preserve"> (独)国際協力機構　円借款</v>
      </c>
      <c r="D168" s="154" t="str">
        <f t="shared" si="60"/>
        <v>201503-201512</v>
      </c>
      <c r="E168" s="166" t="s">
        <v>315</v>
      </c>
      <c r="F168" s="199" t="s">
        <v>918</v>
      </c>
      <c r="G168" s="200" t="s">
        <v>956</v>
      </c>
      <c r="H168" s="200" t="str">
        <f t="shared" si="61"/>
        <v>JA15Q1012P</v>
      </c>
      <c r="I168" s="201" t="s">
        <v>983</v>
      </c>
      <c r="J168" s="202" t="s">
        <v>984</v>
      </c>
      <c r="K168" s="202" t="s">
        <v>496</v>
      </c>
      <c r="L168" s="203" t="s">
        <v>985</v>
      </c>
      <c r="M168" s="204">
        <v>0</v>
      </c>
      <c r="N168" s="205">
        <v>0</v>
      </c>
      <c r="O168" s="206">
        <v>0</v>
      </c>
      <c r="P168" s="204">
        <v>0</v>
      </c>
      <c r="Q168" s="205">
        <v>0</v>
      </c>
      <c r="R168" s="206">
        <v>0</v>
      </c>
      <c r="S168" s="204">
        <v>0</v>
      </c>
      <c r="T168" s="205">
        <v>0</v>
      </c>
      <c r="U168" s="206">
        <v>0</v>
      </c>
      <c r="V168" s="204">
        <v>0</v>
      </c>
      <c r="W168" s="205">
        <v>0</v>
      </c>
      <c r="X168" s="206">
        <v>0</v>
      </c>
      <c r="Y168" s="204">
        <v>0</v>
      </c>
      <c r="Z168" s="205">
        <v>0</v>
      </c>
      <c r="AA168" s="206">
        <v>0</v>
      </c>
      <c r="AB168" s="204">
        <v>0</v>
      </c>
      <c r="AC168" s="205">
        <v>0</v>
      </c>
      <c r="AD168" s="206">
        <v>0</v>
      </c>
      <c r="AE168" s="204">
        <v>0</v>
      </c>
      <c r="AF168" s="205">
        <v>0</v>
      </c>
      <c r="AG168" s="206">
        <v>0</v>
      </c>
      <c r="AH168" s="207">
        <f t="shared" si="65"/>
        <v>0</v>
      </c>
      <c r="AI168" s="208">
        <f t="shared" si="65"/>
        <v>0</v>
      </c>
      <c r="AJ168" s="209">
        <f t="shared" si="65"/>
        <v>0</v>
      </c>
      <c r="AK168" s="204">
        <v>0</v>
      </c>
      <c r="AL168" s="205">
        <v>2901360</v>
      </c>
      <c r="AM168" s="206">
        <v>3527996</v>
      </c>
      <c r="AN168" s="210">
        <f t="shared" si="66"/>
        <v>0</v>
      </c>
      <c r="AO168" s="211">
        <f t="shared" si="66"/>
        <v>2901360</v>
      </c>
      <c r="AP168" s="212">
        <f t="shared" si="66"/>
        <v>3527996</v>
      </c>
      <c r="AQ168" s="204">
        <v>0</v>
      </c>
      <c r="AR168" s="205">
        <v>4352040</v>
      </c>
      <c r="AS168" s="206">
        <v>5278583</v>
      </c>
      <c r="AT168" s="207">
        <f t="shared" si="71"/>
        <v>0</v>
      </c>
      <c r="AU168" s="208">
        <f t="shared" si="71"/>
        <v>7253400</v>
      </c>
      <c r="AV168" s="209">
        <f t="shared" si="71"/>
        <v>8806579</v>
      </c>
      <c r="AW168" s="204">
        <f t="shared" si="62"/>
        <v>0</v>
      </c>
      <c r="AX168" s="213">
        <f t="shared" si="62"/>
        <v>0</v>
      </c>
      <c r="AY168" s="214">
        <f t="shared" si="62"/>
        <v>0</v>
      </c>
      <c r="AZ168" s="204">
        <v>0</v>
      </c>
      <c r="BA168" s="205">
        <v>4352040</v>
      </c>
      <c r="BB168" s="206">
        <v>5278583</v>
      </c>
      <c r="BC168" s="215">
        <f t="shared" si="67"/>
        <v>0</v>
      </c>
      <c r="BD168" s="216">
        <f t="shared" si="67"/>
        <v>7253400</v>
      </c>
      <c r="BE168" s="217">
        <f t="shared" si="67"/>
        <v>8806579</v>
      </c>
      <c r="BF168" s="204">
        <v>0</v>
      </c>
      <c r="BG168" s="205">
        <v>0</v>
      </c>
      <c r="BH168" s="206">
        <v>0</v>
      </c>
      <c r="BI168" s="207">
        <f t="shared" si="68"/>
        <v>0</v>
      </c>
      <c r="BJ168" s="208">
        <f t="shared" si="68"/>
        <v>7253400</v>
      </c>
      <c r="BK168" s="209">
        <f t="shared" si="68"/>
        <v>8806579</v>
      </c>
      <c r="BL168" s="204">
        <f t="shared" si="72"/>
        <v>0</v>
      </c>
      <c r="BM168" s="213">
        <f t="shared" si="72"/>
        <v>0</v>
      </c>
      <c r="BN168" s="214">
        <f t="shared" si="72"/>
        <v>0</v>
      </c>
      <c r="BO168" s="204">
        <v>0</v>
      </c>
      <c r="BP168" s="205">
        <v>0</v>
      </c>
      <c r="BQ168" s="206">
        <v>0</v>
      </c>
      <c r="BR168" s="218">
        <f t="shared" si="69"/>
        <v>0</v>
      </c>
      <c r="BS168" s="208">
        <f t="shared" si="69"/>
        <v>7253400</v>
      </c>
      <c r="BT168" s="209">
        <f t="shared" si="69"/>
        <v>8806579</v>
      </c>
      <c r="BU168" s="219">
        <v>0</v>
      </c>
      <c r="BV168" s="205">
        <v>0</v>
      </c>
      <c r="BW168" s="206">
        <v>0</v>
      </c>
      <c r="BX168" s="204">
        <f t="shared" si="73"/>
        <v>0</v>
      </c>
      <c r="BY168" s="213">
        <f t="shared" si="73"/>
        <v>7253400</v>
      </c>
      <c r="BZ168" s="214">
        <f t="shared" si="73"/>
        <v>8806579</v>
      </c>
      <c r="CA168" s="220" t="s">
        <v>1234</v>
      </c>
      <c r="CB168" s="220" t="s">
        <v>641</v>
      </c>
      <c r="CC168" s="154" t="s">
        <v>1280</v>
      </c>
      <c r="CD168" s="154" t="str">
        <f t="shared" si="63"/>
        <v>OK！</v>
      </c>
      <c r="CE168" s="164" t="str">
        <f t="shared" si="70"/>
        <v>J2</v>
      </c>
      <c r="CF168" s="164" t="str">
        <f t="shared" si="70"/>
        <v>KQ</v>
      </c>
      <c r="CG168" s="164" t="str">
        <f t="shared" si="64"/>
        <v>JICA円借款</v>
      </c>
    </row>
    <row r="169" spans="1:85" s="172" customFormat="1" ht="20.100000000000001" customHeight="1" x14ac:dyDescent="0.15">
      <c r="A169" s="154" t="str">
        <f t="shared" si="58"/>
        <v>J2</v>
      </c>
      <c r="B169" s="154" t="str">
        <f t="shared" si="58"/>
        <v>KQ</v>
      </c>
      <c r="C169" s="154" t="str">
        <f t="shared" si="59"/>
        <v xml:space="preserve"> (独)国際協力機構　円借款</v>
      </c>
      <c r="D169" s="154" t="str">
        <f t="shared" si="60"/>
        <v>201505-201606</v>
      </c>
      <c r="E169" s="166" t="s">
        <v>316</v>
      </c>
      <c r="F169" s="199" t="s">
        <v>918</v>
      </c>
      <c r="G169" s="200" t="s">
        <v>956</v>
      </c>
      <c r="H169" s="200" t="str">
        <f t="shared" si="61"/>
        <v>JA15Q1012P</v>
      </c>
      <c r="I169" s="201" t="s">
        <v>983</v>
      </c>
      <c r="J169" s="202" t="s">
        <v>984</v>
      </c>
      <c r="K169" s="202" t="s">
        <v>496</v>
      </c>
      <c r="L169" s="203" t="s">
        <v>793</v>
      </c>
      <c r="M169" s="204">
        <v>0</v>
      </c>
      <c r="N169" s="205">
        <v>0</v>
      </c>
      <c r="O169" s="206">
        <v>0</v>
      </c>
      <c r="P169" s="204">
        <v>0</v>
      </c>
      <c r="Q169" s="205">
        <v>0</v>
      </c>
      <c r="R169" s="206">
        <v>0</v>
      </c>
      <c r="S169" s="204">
        <v>0</v>
      </c>
      <c r="T169" s="205">
        <v>0</v>
      </c>
      <c r="U169" s="206">
        <v>0</v>
      </c>
      <c r="V169" s="204">
        <v>0</v>
      </c>
      <c r="W169" s="205">
        <v>0</v>
      </c>
      <c r="X169" s="206">
        <v>0</v>
      </c>
      <c r="Y169" s="204">
        <v>0</v>
      </c>
      <c r="Z169" s="205">
        <v>0</v>
      </c>
      <c r="AA169" s="206">
        <v>0</v>
      </c>
      <c r="AB169" s="204">
        <v>0</v>
      </c>
      <c r="AC169" s="205">
        <v>0</v>
      </c>
      <c r="AD169" s="206">
        <v>0</v>
      </c>
      <c r="AE169" s="204">
        <v>0</v>
      </c>
      <c r="AF169" s="205">
        <v>0</v>
      </c>
      <c r="AG169" s="206">
        <v>0</v>
      </c>
      <c r="AH169" s="207">
        <f t="shared" si="65"/>
        <v>0</v>
      </c>
      <c r="AI169" s="208">
        <f t="shared" si="65"/>
        <v>0</v>
      </c>
      <c r="AJ169" s="209">
        <f t="shared" si="65"/>
        <v>0</v>
      </c>
      <c r="AK169" s="204">
        <v>4777500</v>
      </c>
      <c r="AL169" s="205">
        <v>0</v>
      </c>
      <c r="AM169" s="206">
        <v>4777500</v>
      </c>
      <c r="AN169" s="210">
        <f t="shared" si="66"/>
        <v>4777500</v>
      </c>
      <c r="AO169" s="211">
        <f t="shared" si="66"/>
        <v>0</v>
      </c>
      <c r="AP169" s="212">
        <f t="shared" si="66"/>
        <v>4777500</v>
      </c>
      <c r="AQ169" s="204">
        <v>7566000</v>
      </c>
      <c r="AR169" s="205">
        <v>0</v>
      </c>
      <c r="AS169" s="206">
        <v>7566000</v>
      </c>
      <c r="AT169" s="207">
        <f t="shared" si="71"/>
        <v>12343500</v>
      </c>
      <c r="AU169" s="208">
        <f t="shared" si="71"/>
        <v>0</v>
      </c>
      <c r="AV169" s="209">
        <f t="shared" si="71"/>
        <v>12343500</v>
      </c>
      <c r="AW169" s="204">
        <f t="shared" si="62"/>
        <v>377000</v>
      </c>
      <c r="AX169" s="213">
        <f t="shared" si="62"/>
        <v>0</v>
      </c>
      <c r="AY169" s="214">
        <f t="shared" si="62"/>
        <v>377000</v>
      </c>
      <c r="AZ169" s="204">
        <v>7943000</v>
      </c>
      <c r="BA169" s="205">
        <v>0</v>
      </c>
      <c r="BB169" s="206">
        <v>7943000</v>
      </c>
      <c r="BC169" s="215">
        <f t="shared" si="67"/>
        <v>12720500</v>
      </c>
      <c r="BD169" s="216">
        <f t="shared" si="67"/>
        <v>0</v>
      </c>
      <c r="BE169" s="217">
        <f t="shared" si="67"/>
        <v>12720500</v>
      </c>
      <c r="BF169" s="204">
        <v>0</v>
      </c>
      <c r="BG169" s="205">
        <v>0</v>
      </c>
      <c r="BH169" s="206">
        <v>0</v>
      </c>
      <c r="BI169" s="207">
        <f t="shared" si="68"/>
        <v>12720500</v>
      </c>
      <c r="BJ169" s="208">
        <f t="shared" si="68"/>
        <v>0</v>
      </c>
      <c r="BK169" s="209">
        <f t="shared" si="68"/>
        <v>12720500</v>
      </c>
      <c r="BL169" s="204">
        <f t="shared" si="72"/>
        <v>0</v>
      </c>
      <c r="BM169" s="213">
        <f t="shared" si="72"/>
        <v>0</v>
      </c>
      <c r="BN169" s="214">
        <f t="shared" si="72"/>
        <v>0</v>
      </c>
      <c r="BO169" s="204">
        <v>0</v>
      </c>
      <c r="BP169" s="205">
        <v>0</v>
      </c>
      <c r="BQ169" s="206">
        <v>0</v>
      </c>
      <c r="BR169" s="218">
        <f t="shared" si="69"/>
        <v>12720500</v>
      </c>
      <c r="BS169" s="208">
        <f t="shared" si="69"/>
        <v>0</v>
      </c>
      <c r="BT169" s="209">
        <f t="shared" si="69"/>
        <v>12720500</v>
      </c>
      <c r="BU169" s="219">
        <v>0</v>
      </c>
      <c r="BV169" s="205">
        <v>0</v>
      </c>
      <c r="BW169" s="206">
        <v>0</v>
      </c>
      <c r="BX169" s="204">
        <f t="shared" si="73"/>
        <v>12720500</v>
      </c>
      <c r="BY169" s="213">
        <f t="shared" si="73"/>
        <v>0</v>
      </c>
      <c r="BZ169" s="214">
        <f t="shared" si="73"/>
        <v>12720500</v>
      </c>
      <c r="CA169" s="220" t="s">
        <v>1235</v>
      </c>
      <c r="CB169" s="220" t="s">
        <v>641</v>
      </c>
      <c r="CC169" s="172" t="s">
        <v>1280</v>
      </c>
      <c r="CD169" s="172" t="str">
        <f t="shared" si="63"/>
        <v>OK！</v>
      </c>
      <c r="CE169" s="164" t="str">
        <f t="shared" si="70"/>
        <v>J2</v>
      </c>
      <c r="CF169" s="164" t="str">
        <f t="shared" si="70"/>
        <v>KQ</v>
      </c>
      <c r="CG169" s="164" t="str">
        <f t="shared" si="64"/>
        <v>JICA円借款</v>
      </c>
    </row>
    <row r="170" spans="1:85" ht="20.100000000000001" customHeight="1" x14ac:dyDescent="0.15">
      <c r="A170" s="154" t="str">
        <f t="shared" si="58"/>
        <v>J2</v>
      </c>
      <c r="B170" s="154" t="str">
        <f t="shared" si="58"/>
        <v>KQ</v>
      </c>
      <c r="C170" s="154" t="str">
        <f t="shared" si="59"/>
        <v xml:space="preserve"> (独)国際協力機構　円借款</v>
      </c>
      <c r="D170" s="154" t="str">
        <f t="shared" si="60"/>
        <v>201503-201512</v>
      </c>
      <c r="E170" s="166" t="s">
        <v>317</v>
      </c>
      <c r="F170" s="199" t="s">
        <v>918</v>
      </c>
      <c r="G170" s="200" t="s">
        <v>956</v>
      </c>
      <c r="H170" s="200" t="str">
        <f t="shared" si="61"/>
        <v>JA15Q1012P</v>
      </c>
      <c r="I170" s="201" t="s">
        <v>983</v>
      </c>
      <c r="J170" s="202" t="s">
        <v>984</v>
      </c>
      <c r="K170" s="202" t="s">
        <v>496</v>
      </c>
      <c r="L170" s="203" t="s">
        <v>819</v>
      </c>
      <c r="M170" s="204">
        <v>0</v>
      </c>
      <c r="N170" s="205">
        <v>0</v>
      </c>
      <c r="O170" s="206">
        <v>0</v>
      </c>
      <c r="P170" s="204">
        <v>0</v>
      </c>
      <c r="Q170" s="205">
        <v>0</v>
      </c>
      <c r="R170" s="206">
        <v>0</v>
      </c>
      <c r="S170" s="204">
        <v>0</v>
      </c>
      <c r="T170" s="205">
        <v>0</v>
      </c>
      <c r="U170" s="206">
        <v>0</v>
      </c>
      <c r="V170" s="204">
        <v>0</v>
      </c>
      <c r="W170" s="205">
        <v>0</v>
      </c>
      <c r="X170" s="206">
        <v>0</v>
      </c>
      <c r="Y170" s="204">
        <v>0</v>
      </c>
      <c r="Z170" s="205">
        <v>0</v>
      </c>
      <c r="AA170" s="206">
        <v>0</v>
      </c>
      <c r="AB170" s="204">
        <v>0</v>
      </c>
      <c r="AC170" s="205">
        <v>0</v>
      </c>
      <c r="AD170" s="206">
        <v>0</v>
      </c>
      <c r="AE170" s="204">
        <v>0</v>
      </c>
      <c r="AF170" s="205">
        <v>0</v>
      </c>
      <c r="AG170" s="206">
        <v>0</v>
      </c>
      <c r="AH170" s="207">
        <f t="shared" si="65"/>
        <v>0</v>
      </c>
      <c r="AI170" s="208">
        <f t="shared" si="65"/>
        <v>0</v>
      </c>
      <c r="AJ170" s="209">
        <f t="shared" si="65"/>
        <v>0</v>
      </c>
      <c r="AK170" s="204">
        <v>0</v>
      </c>
      <c r="AL170" s="205">
        <v>90335.9</v>
      </c>
      <c r="AM170" s="206">
        <v>10890866</v>
      </c>
      <c r="AN170" s="210">
        <f t="shared" si="66"/>
        <v>0</v>
      </c>
      <c r="AO170" s="211">
        <f t="shared" si="66"/>
        <v>90335.9</v>
      </c>
      <c r="AP170" s="212">
        <f t="shared" si="66"/>
        <v>10890866</v>
      </c>
      <c r="AQ170" s="204">
        <v>0</v>
      </c>
      <c r="AR170" s="205">
        <v>57070.720000000001</v>
      </c>
      <c r="AS170" s="206">
        <v>6945198</v>
      </c>
      <c r="AT170" s="207">
        <f t="shared" si="71"/>
        <v>0</v>
      </c>
      <c r="AU170" s="208">
        <f t="shared" si="71"/>
        <v>147406.62</v>
      </c>
      <c r="AV170" s="209">
        <f t="shared" si="71"/>
        <v>17836064</v>
      </c>
      <c r="AW170" s="204">
        <f t="shared" si="62"/>
        <v>0</v>
      </c>
      <c r="AX170" s="213">
        <f t="shared" si="62"/>
        <v>0</v>
      </c>
      <c r="AY170" s="214">
        <f t="shared" si="62"/>
        <v>0</v>
      </c>
      <c r="AZ170" s="204">
        <v>0</v>
      </c>
      <c r="BA170" s="205">
        <v>57070.720000000001</v>
      </c>
      <c r="BB170" s="206">
        <v>6945198</v>
      </c>
      <c r="BC170" s="215">
        <f t="shared" si="67"/>
        <v>0</v>
      </c>
      <c r="BD170" s="216">
        <f t="shared" si="67"/>
        <v>147406.62</v>
      </c>
      <c r="BE170" s="217">
        <f t="shared" si="67"/>
        <v>17836064</v>
      </c>
      <c r="BF170" s="204">
        <v>0</v>
      </c>
      <c r="BG170" s="205">
        <v>0</v>
      </c>
      <c r="BH170" s="206">
        <v>0</v>
      </c>
      <c r="BI170" s="207">
        <f t="shared" si="68"/>
        <v>0</v>
      </c>
      <c r="BJ170" s="208">
        <f t="shared" si="68"/>
        <v>147406.62</v>
      </c>
      <c r="BK170" s="209">
        <f t="shared" si="68"/>
        <v>17836064</v>
      </c>
      <c r="BL170" s="204">
        <f t="shared" si="72"/>
        <v>0</v>
      </c>
      <c r="BM170" s="213">
        <f t="shared" si="72"/>
        <v>0</v>
      </c>
      <c r="BN170" s="214">
        <f t="shared" si="72"/>
        <v>0</v>
      </c>
      <c r="BO170" s="204">
        <v>0</v>
      </c>
      <c r="BP170" s="205">
        <v>0</v>
      </c>
      <c r="BQ170" s="206">
        <v>0</v>
      </c>
      <c r="BR170" s="218">
        <f t="shared" si="69"/>
        <v>0</v>
      </c>
      <c r="BS170" s="208">
        <f t="shared" si="69"/>
        <v>147406.62</v>
      </c>
      <c r="BT170" s="209">
        <f t="shared" si="69"/>
        <v>17836064</v>
      </c>
      <c r="BU170" s="219">
        <v>0</v>
      </c>
      <c r="BV170" s="205">
        <v>0</v>
      </c>
      <c r="BW170" s="206">
        <v>0</v>
      </c>
      <c r="BX170" s="204">
        <f t="shared" si="73"/>
        <v>0</v>
      </c>
      <c r="BY170" s="213">
        <f t="shared" si="73"/>
        <v>147406.62</v>
      </c>
      <c r="BZ170" s="214">
        <f t="shared" si="73"/>
        <v>17836064</v>
      </c>
      <c r="CA170" s="220" t="s">
        <v>1234</v>
      </c>
      <c r="CB170" s="220" t="s">
        <v>641</v>
      </c>
      <c r="CC170" s="154" t="s">
        <v>1280</v>
      </c>
      <c r="CD170" s="154" t="str">
        <f t="shared" si="63"/>
        <v>OK！</v>
      </c>
      <c r="CE170" s="164" t="str">
        <f t="shared" si="70"/>
        <v>J2</v>
      </c>
      <c r="CF170" s="164" t="str">
        <f t="shared" si="70"/>
        <v>KQ</v>
      </c>
      <c r="CG170" s="164" t="str">
        <f t="shared" si="64"/>
        <v>JICA円借款</v>
      </c>
    </row>
    <row r="171" spans="1:85" ht="20.100000000000001" customHeight="1" x14ac:dyDescent="0.15">
      <c r="A171" s="154" t="str">
        <f t="shared" si="58"/>
        <v>J2</v>
      </c>
      <c r="B171" s="154" t="str">
        <f t="shared" si="58"/>
        <v>KQ</v>
      </c>
      <c r="C171" s="154" t="str">
        <f t="shared" si="59"/>
        <v xml:space="preserve"> (独)国際協力機構　円借款</v>
      </c>
      <c r="D171" s="154" t="str">
        <f t="shared" si="60"/>
        <v>201603-201606</v>
      </c>
      <c r="E171" s="166" t="s">
        <v>318</v>
      </c>
      <c r="F171" s="199" t="s">
        <v>918</v>
      </c>
      <c r="G171" s="200" t="s">
        <v>956</v>
      </c>
      <c r="H171" s="200" t="str">
        <f t="shared" si="61"/>
        <v>JA16Q1007P</v>
      </c>
      <c r="I171" s="201" t="s">
        <v>986</v>
      </c>
      <c r="J171" s="202" t="s">
        <v>617</v>
      </c>
      <c r="K171" s="202" t="s">
        <v>496</v>
      </c>
      <c r="L171" s="203" t="s">
        <v>793</v>
      </c>
      <c r="M171" s="204">
        <v>0</v>
      </c>
      <c r="N171" s="205">
        <v>0</v>
      </c>
      <c r="O171" s="206">
        <v>0</v>
      </c>
      <c r="P171" s="204">
        <v>0</v>
      </c>
      <c r="Q171" s="205">
        <v>0</v>
      </c>
      <c r="R171" s="206">
        <v>0</v>
      </c>
      <c r="S171" s="204">
        <v>0</v>
      </c>
      <c r="T171" s="205">
        <v>0</v>
      </c>
      <c r="U171" s="206">
        <v>0</v>
      </c>
      <c r="V171" s="204">
        <v>0</v>
      </c>
      <c r="W171" s="205">
        <v>0</v>
      </c>
      <c r="X171" s="206">
        <v>0</v>
      </c>
      <c r="Y171" s="204">
        <v>0</v>
      </c>
      <c r="Z171" s="205">
        <v>0</v>
      </c>
      <c r="AA171" s="206">
        <v>0</v>
      </c>
      <c r="AB171" s="204">
        <v>0</v>
      </c>
      <c r="AC171" s="205">
        <v>0</v>
      </c>
      <c r="AD171" s="206">
        <v>0</v>
      </c>
      <c r="AE171" s="204">
        <v>0</v>
      </c>
      <c r="AF171" s="205">
        <v>0</v>
      </c>
      <c r="AG171" s="206">
        <v>0</v>
      </c>
      <c r="AH171" s="207">
        <f t="shared" si="65"/>
        <v>0</v>
      </c>
      <c r="AI171" s="208">
        <f t="shared" si="65"/>
        <v>0</v>
      </c>
      <c r="AJ171" s="209">
        <f t="shared" si="65"/>
        <v>0</v>
      </c>
      <c r="AK171" s="204">
        <v>0</v>
      </c>
      <c r="AL171" s="205">
        <v>0</v>
      </c>
      <c r="AM171" s="206">
        <v>0</v>
      </c>
      <c r="AN171" s="210">
        <f t="shared" si="66"/>
        <v>0</v>
      </c>
      <c r="AO171" s="211">
        <f t="shared" si="66"/>
        <v>0</v>
      </c>
      <c r="AP171" s="212">
        <f t="shared" si="66"/>
        <v>0</v>
      </c>
      <c r="AQ171" s="204">
        <v>0</v>
      </c>
      <c r="AR171" s="205">
        <v>0</v>
      </c>
      <c r="AS171" s="206">
        <v>0</v>
      </c>
      <c r="AT171" s="207">
        <f t="shared" si="71"/>
        <v>0</v>
      </c>
      <c r="AU171" s="208">
        <f t="shared" si="71"/>
        <v>0</v>
      </c>
      <c r="AV171" s="209">
        <f t="shared" si="71"/>
        <v>0</v>
      </c>
      <c r="AW171" s="204">
        <f t="shared" si="62"/>
        <v>42808743</v>
      </c>
      <c r="AX171" s="213">
        <f t="shared" si="62"/>
        <v>0</v>
      </c>
      <c r="AY171" s="214">
        <f t="shared" si="62"/>
        <v>42808743</v>
      </c>
      <c r="AZ171" s="204">
        <v>42808743</v>
      </c>
      <c r="BA171" s="205">
        <v>0</v>
      </c>
      <c r="BB171" s="206">
        <v>42808743</v>
      </c>
      <c r="BC171" s="215">
        <f t="shared" si="67"/>
        <v>42808743</v>
      </c>
      <c r="BD171" s="216">
        <f t="shared" si="67"/>
        <v>0</v>
      </c>
      <c r="BE171" s="217">
        <f t="shared" si="67"/>
        <v>42808743</v>
      </c>
      <c r="BF171" s="204">
        <v>0</v>
      </c>
      <c r="BG171" s="205">
        <v>0</v>
      </c>
      <c r="BH171" s="206">
        <v>0</v>
      </c>
      <c r="BI171" s="207">
        <f t="shared" si="68"/>
        <v>42808743</v>
      </c>
      <c r="BJ171" s="208">
        <f t="shared" si="68"/>
        <v>0</v>
      </c>
      <c r="BK171" s="209">
        <f t="shared" si="68"/>
        <v>42808743</v>
      </c>
      <c r="BL171" s="204">
        <f t="shared" si="72"/>
        <v>0</v>
      </c>
      <c r="BM171" s="213">
        <f t="shared" si="72"/>
        <v>0</v>
      </c>
      <c r="BN171" s="214">
        <f t="shared" si="72"/>
        <v>0</v>
      </c>
      <c r="BO171" s="204">
        <v>0</v>
      </c>
      <c r="BP171" s="205">
        <v>0</v>
      </c>
      <c r="BQ171" s="206">
        <v>0</v>
      </c>
      <c r="BR171" s="218">
        <f t="shared" si="69"/>
        <v>42808743</v>
      </c>
      <c r="BS171" s="208">
        <f t="shared" si="69"/>
        <v>0</v>
      </c>
      <c r="BT171" s="209">
        <f t="shared" si="69"/>
        <v>42808743</v>
      </c>
      <c r="BU171" s="219">
        <v>0</v>
      </c>
      <c r="BV171" s="205">
        <v>0</v>
      </c>
      <c r="BW171" s="206">
        <v>0</v>
      </c>
      <c r="BX171" s="204">
        <f t="shared" si="73"/>
        <v>42808743</v>
      </c>
      <c r="BY171" s="213">
        <f t="shared" si="73"/>
        <v>0</v>
      </c>
      <c r="BZ171" s="214">
        <f t="shared" si="73"/>
        <v>42808743</v>
      </c>
      <c r="CA171" s="220" t="s">
        <v>1173</v>
      </c>
      <c r="CB171" s="220" t="s">
        <v>577</v>
      </c>
      <c r="CC171" s="154" t="s">
        <v>1280</v>
      </c>
      <c r="CD171" s="154" t="str">
        <f t="shared" si="63"/>
        <v>OK！</v>
      </c>
      <c r="CE171" s="164" t="str">
        <f t="shared" si="70"/>
        <v>J2</v>
      </c>
      <c r="CF171" s="164" t="str">
        <f t="shared" si="70"/>
        <v>KQ</v>
      </c>
      <c r="CG171" s="164" t="str">
        <f t="shared" si="64"/>
        <v>JICA円借款</v>
      </c>
    </row>
    <row r="172" spans="1:85" ht="20.100000000000001" customHeight="1" x14ac:dyDescent="0.15">
      <c r="A172" s="172" t="str">
        <f t="shared" si="58"/>
        <v>J2</v>
      </c>
      <c r="B172" s="172" t="str">
        <f t="shared" si="58"/>
        <v>KQ</v>
      </c>
      <c r="C172" s="172" t="str">
        <f t="shared" si="59"/>
        <v xml:space="preserve"> (独)国際協力機構　円借款</v>
      </c>
      <c r="D172" s="172" t="str">
        <f t="shared" si="60"/>
        <v>201603-201606</v>
      </c>
      <c r="E172" s="221" t="s">
        <v>319</v>
      </c>
      <c r="F172" s="199" t="s">
        <v>918</v>
      </c>
      <c r="G172" s="200" t="s">
        <v>956</v>
      </c>
      <c r="H172" s="200" t="str">
        <f t="shared" si="61"/>
        <v>JA16Q1007P</v>
      </c>
      <c r="I172" s="201" t="s">
        <v>986</v>
      </c>
      <c r="J172" s="202" t="s">
        <v>617</v>
      </c>
      <c r="K172" s="202" t="s">
        <v>496</v>
      </c>
      <c r="L172" s="203" t="s">
        <v>798</v>
      </c>
      <c r="M172" s="204">
        <v>0</v>
      </c>
      <c r="N172" s="205">
        <v>0</v>
      </c>
      <c r="O172" s="206">
        <v>0</v>
      </c>
      <c r="P172" s="204">
        <v>0</v>
      </c>
      <c r="Q172" s="205">
        <v>0</v>
      </c>
      <c r="R172" s="206">
        <v>0</v>
      </c>
      <c r="S172" s="204">
        <v>0</v>
      </c>
      <c r="T172" s="205">
        <v>0</v>
      </c>
      <c r="U172" s="206">
        <v>0</v>
      </c>
      <c r="V172" s="204">
        <v>0</v>
      </c>
      <c r="W172" s="205">
        <v>0</v>
      </c>
      <c r="X172" s="206">
        <v>0</v>
      </c>
      <c r="Y172" s="204">
        <v>0</v>
      </c>
      <c r="Z172" s="205">
        <v>0</v>
      </c>
      <c r="AA172" s="206">
        <v>0</v>
      </c>
      <c r="AB172" s="204">
        <v>0</v>
      </c>
      <c r="AC172" s="205">
        <v>0</v>
      </c>
      <c r="AD172" s="206">
        <v>0</v>
      </c>
      <c r="AE172" s="204">
        <v>0</v>
      </c>
      <c r="AF172" s="205">
        <v>0</v>
      </c>
      <c r="AG172" s="206">
        <v>0</v>
      </c>
      <c r="AH172" s="207">
        <f t="shared" si="65"/>
        <v>0</v>
      </c>
      <c r="AI172" s="208">
        <f t="shared" si="65"/>
        <v>0</v>
      </c>
      <c r="AJ172" s="209">
        <f t="shared" si="65"/>
        <v>0</v>
      </c>
      <c r="AK172" s="204">
        <v>0</v>
      </c>
      <c r="AL172" s="205">
        <v>0</v>
      </c>
      <c r="AM172" s="206">
        <v>0</v>
      </c>
      <c r="AN172" s="210">
        <f t="shared" si="66"/>
        <v>0</v>
      </c>
      <c r="AO172" s="211">
        <f t="shared" si="66"/>
        <v>0</v>
      </c>
      <c r="AP172" s="212">
        <f t="shared" si="66"/>
        <v>0</v>
      </c>
      <c r="AQ172" s="204">
        <v>0</v>
      </c>
      <c r="AR172" s="205">
        <v>0</v>
      </c>
      <c r="AS172" s="206">
        <v>0</v>
      </c>
      <c r="AT172" s="207">
        <f t="shared" si="71"/>
        <v>0</v>
      </c>
      <c r="AU172" s="208">
        <f t="shared" si="71"/>
        <v>0</v>
      </c>
      <c r="AV172" s="209">
        <f t="shared" si="71"/>
        <v>0</v>
      </c>
      <c r="AW172" s="204">
        <f t="shared" si="62"/>
        <v>0</v>
      </c>
      <c r="AX172" s="213">
        <f t="shared" si="62"/>
        <v>873080000</v>
      </c>
      <c r="AY172" s="214">
        <f t="shared" si="62"/>
        <v>4384765</v>
      </c>
      <c r="AZ172" s="204">
        <v>0</v>
      </c>
      <c r="BA172" s="205">
        <v>873080000</v>
      </c>
      <c r="BB172" s="206">
        <v>4384765</v>
      </c>
      <c r="BC172" s="215">
        <f t="shared" si="67"/>
        <v>0</v>
      </c>
      <c r="BD172" s="216">
        <f t="shared" si="67"/>
        <v>873080000</v>
      </c>
      <c r="BE172" s="217">
        <f t="shared" si="67"/>
        <v>4384765</v>
      </c>
      <c r="BF172" s="204">
        <v>0</v>
      </c>
      <c r="BG172" s="205">
        <v>0</v>
      </c>
      <c r="BH172" s="206">
        <v>0</v>
      </c>
      <c r="BI172" s="207">
        <f t="shared" si="68"/>
        <v>0</v>
      </c>
      <c r="BJ172" s="208">
        <f t="shared" si="68"/>
        <v>873080000</v>
      </c>
      <c r="BK172" s="209">
        <f t="shared" si="68"/>
        <v>4384765</v>
      </c>
      <c r="BL172" s="204">
        <f t="shared" si="72"/>
        <v>0</v>
      </c>
      <c r="BM172" s="213">
        <f t="shared" si="72"/>
        <v>0</v>
      </c>
      <c r="BN172" s="214">
        <f t="shared" si="72"/>
        <v>0</v>
      </c>
      <c r="BO172" s="204">
        <v>0</v>
      </c>
      <c r="BP172" s="205">
        <v>0</v>
      </c>
      <c r="BQ172" s="206">
        <v>0</v>
      </c>
      <c r="BR172" s="218">
        <f t="shared" si="69"/>
        <v>0</v>
      </c>
      <c r="BS172" s="208">
        <f t="shared" si="69"/>
        <v>873080000</v>
      </c>
      <c r="BT172" s="209">
        <f t="shared" si="69"/>
        <v>4384765</v>
      </c>
      <c r="BU172" s="219">
        <v>0</v>
      </c>
      <c r="BV172" s="205">
        <v>0</v>
      </c>
      <c r="BW172" s="206">
        <v>0</v>
      </c>
      <c r="BX172" s="204">
        <f t="shared" si="73"/>
        <v>0</v>
      </c>
      <c r="BY172" s="213">
        <f t="shared" si="73"/>
        <v>873080000</v>
      </c>
      <c r="BZ172" s="214">
        <f t="shared" si="73"/>
        <v>4384765</v>
      </c>
      <c r="CA172" s="220" t="s">
        <v>1173</v>
      </c>
      <c r="CB172" s="220" t="s">
        <v>577</v>
      </c>
      <c r="CC172" s="154" t="s">
        <v>1280</v>
      </c>
      <c r="CD172" s="154" t="str">
        <f t="shared" si="63"/>
        <v>OK！</v>
      </c>
      <c r="CE172" s="164" t="str">
        <f t="shared" si="70"/>
        <v>J2</v>
      </c>
      <c r="CF172" s="164" t="str">
        <f t="shared" si="70"/>
        <v>KQ</v>
      </c>
      <c r="CG172" s="164" t="str">
        <f t="shared" si="64"/>
        <v>JICA円借款</v>
      </c>
    </row>
    <row r="173" spans="1:85" ht="20.100000000000001" customHeight="1" x14ac:dyDescent="0.15">
      <c r="A173" s="154" t="str">
        <f t="shared" si="58"/>
        <v>J2</v>
      </c>
      <c r="B173" s="154" t="str">
        <f t="shared" si="58"/>
        <v>KQ</v>
      </c>
      <c r="C173" s="154" t="str">
        <f t="shared" si="59"/>
        <v xml:space="preserve"> (独)国際協力機構　調査</v>
      </c>
      <c r="D173" s="154" t="str">
        <f t="shared" si="60"/>
        <v>201408-201603</v>
      </c>
      <c r="E173" s="166" t="s">
        <v>320</v>
      </c>
      <c r="F173" s="199" t="s">
        <v>918</v>
      </c>
      <c r="G173" s="200" t="s">
        <v>956</v>
      </c>
      <c r="H173" s="200" t="str">
        <f t="shared" si="61"/>
        <v>JA15Q1006P</v>
      </c>
      <c r="I173" s="201" t="s">
        <v>987</v>
      </c>
      <c r="J173" s="202" t="s">
        <v>800</v>
      </c>
      <c r="K173" s="202" t="s">
        <v>501</v>
      </c>
      <c r="L173" s="203" t="s">
        <v>793</v>
      </c>
      <c r="M173" s="204">
        <v>0</v>
      </c>
      <c r="N173" s="205">
        <v>0</v>
      </c>
      <c r="O173" s="206">
        <v>0</v>
      </c>
      <c r="P173" s="204">
        <v>0</v>
      </c>
      <c r="Q173" s="205">
        <v>0</v>
      </c>
      <c r="R173" s="206">
        <v>0</v>
      </c>
      <c r="S173" s="204">
        <v>0</v>
      </c>
      <c r="T173" s="205">
        <v>0</v>
      </c>
      <c r="U173" s="206">
        <v>0</v>
      </c>
      <c r="V173" s="204">
        <v>0</v>
      </c>
      <c r="W173" s="205">
        <v>0</v>
      </c>
      <c r="X173" s="206">
        <v>0</v>
      </c>
      <c r="Y173" s="204">
        <v>0</v>
      </c>
      <c r="Z173" s="205">
        <v>0</v>
      </c>
      <c r="AA173" s="206">
        <v>0</v>
      </c>
      <c r="AB173" s="204">
        <v>0</v>
      </c>
      <c r="AC173" s="205">
        <v>0</v>
      </c>
      <c r="AD173" s="206">
        <v>0</v>
      </c>
      <c r="AE173" s="204">
        <v>0</v>
      </c>
      <c r="AF173" s="205">
        <v>0</v>
      </c>
      <c r="AG173" s="206">
        <v>0</v>
      </c>
      <c r="AH173" s="207">
        <f t="shared" si="65"/>
        <v>0</v>
      </c>
      <c r="AI173" s="208">
        <f t="shared" si="65"/>
        <v>0</v>
      </c>
      <c r="AJ173" s="209">
        <f t="shared" si="65"/>
        <v>0</v>
      </c>
      <c r="AK173" s="204">
        <v>0</v>
      </c>
      <c r="AL173" s="205">
        <v>0</v>
      </c>
      <c r="AM173" s="206">
        <v>0</v>
      </c>
      <c r="AN173" s="210">
        <f t="shared" si="66"/>
        <v>0</v>
      </c>
      <c r="AO173" s="211">
        <f t="shared" si="66"/>
        <v>0</v>
      </c>
      <c r="AP173" s="212">
        <f t="shared" si="66"/>
        <v>0</v>
      </c>
      <c r="AQ173" s="204">
        <v>0</v>
      </c>
      <c r="AR173" s="205">
        <v>0</v>
      </c>
      <c r="AS173" s="206">
        <v>0</v>
      </c>
      <c r="AT173" s="207">
        <f t="shared" si="71"/>
        <v>0</v>
      </c>
      <c r="AU173" s="208">
        <f t="shared" si="71"/>
        <v>0</v>
      </c>
      <c r="AV173" s="209">
        <f t="shared" si="71"/>
        <v>0</v>
      </c>
      <c r="AW173" s="204">
        <f t="shared" si="62"/>
        <v>18790920</v>
      </c>
      <c r="AX173" s="213">
        <f t="shared" si="62"/>
        <v>0</v>
      </c>
      <c r="AY173" s="214">
        <f t="shared" si="62"/>
        <v>18790920</v>
      </c>
      <c r="AZ173" s="204">
        <v>18790920</v>
      </c>
      <c r="BA173" s="205">
        <v>0</v>
      </c>
      <c r="BB173" s="206">
        <v>18790920</v>
      </c>
      <c r="BC173" s="215">
        <f t="shared" si="67"/>
        <v>18790920</v>
      </c>
      <c r="BD173" s="216">
        <f t="shared" si="67"/>
        <v>0</v>
      </c>
      <c r="BE173" s="217">
        <f t="shared" si="67"/>
        <v>18790920</v>
      </c>
      <c r="BF173" s="204">
        <v>0</v>
      </c>
      <c r="BG173" s="205">
        <v>0</v>
      </c>
      <c r="BH173" s="206">
        <v>0</v>
      </c>
      <c r="BI173" s="207">
        <f t="shared" si="68"/>
        <v>18790920</v>
      </c>
      <c r="BJ173" s="208">
        <f t="shared" si="68"/>
        <v>0</v>
      </c>
      <c r="BK173" s="209">
        <f t="shared" si="68"/>
        <v>18790920</v>
      </c>
      <c r="BL173" s="204">
        <f t="shared" si="72"/>
        <v>0</v>
      </c>
      <c r="BM173" s="213">
        <f t="shared" si="72"/>
        <v>0</v>
      </c>
      <c r="BN173" s="214">
        <f t="shared" si="72"/>
        <v>0</v>
      </c>
      <c r="BO173" s="204">
        <v>0</v>
      </c>
      <c r="BP173" s="205">
        <v>0</v>
      </c>
      <c r="BQ173" s="206">
        <v>0</v>
      </c>
      <c r="BR173" s="218">
        <f t="shared" si="69"/>
        <v>18790920</v>
      </c>
      <c r="BS173" s="208">
        <f t="shared" si="69"/>
        <v>0</v>
      </c>
      <c r="BT173" s="209">
        <f t="shared" si="69"/>
        <v>18790920</v>
      </c>
      <c r="BU173" s="219">
        <v>-12097920</v>
      </c>
      <c r="BV173" s="205">
        <v>0</v>
      </c>
      <c r="BW173" s="206">
        <v>-12097920</v>
      </c>
      <c r="BX173" s="204">
        <f t="shared" si="73"/>
        <v>6693000</v>
      </c>
      <c r="BY173" s="213">
        <f t="shared" si="73"/>
        <v>0</v>
      </c>
      <c r="BZ173" s="214">
        <f t="shared" si="73"/>
        <v>6693000</v>
      </c>
      <c r="CA173" s="220" t="s">
        <v>1209</v>
      </c>
      <c r="CB173" s="220" t="s">
        <v>513</v>
      </c>
      <c r="CC173" s="154" t="s">
        <v>1280</v>
      </c>
      <c r="CD173" s="154" t="str">
        <f t="shared" si="63"/>
        <v>OK！</v>
      </c>
      <c r="CE173" s="164" t="str">
        <f t="shared" si="70"/>
        <v>J2</v>
      </c>
      <c r="CF173" s="164" t="str">
        <f t="shared" si="70"/>
        <v>KQ</v>
      </c>
      <c r="CG173" s="164" t="str">
        <f t="shared" si="64"/>
        <v>JICA調査</v>
      </c>
    </row>
    <row r="174" spans="1:85" ht="20.100000000000001" customHeight="1" x14ac:dyDescent="0.15">
      <c r="A174" s="154" t="str">
        <f t="shared" si="58"/>
        <v>J2</v>
      </c>
      <c r="B174" s="154" t="str">
        <f t="shared" si="58"/>
        <v>KQ</v>
      </c>
      <c r="C174" s="154" t="str">
        <f t="shared" si="59"/>
        <v xml:space="preserve"> (独)国際協力機構　調査</v>
      </c>
      <c r="D174" s="154" t="str">
        <f t="shared" si="60"/>
        <v>-</v>
      </c>
      <c r="E174" s="166" t="s">
        <v>321</v>
      </c>
      <c r="F174" s="199" t="s">
        <v>918</v>
      </c>
      <c r="G174" s="200" t="s">
        <v>956</v>
      </c>
      <c r="H174" s="200" t="str">
        <f t="shared" si="61"/>
        <v>JA15Q1016P</v>
      </c>
      <c r="I174" s="201" t="s">
        <v>988</v>
      </c>
      <c r="J174" s="202" t="s">
        <v>800</v>
      </c>
      <c r="K174" s="202" t="s">
        <v>501</v>
      </c>
      <c r="L174" s="203" t="s">
        <v>793</v>
      </c>
      <c r="M174" s="204">
        <v>0</v>
      </c>
      <c r="N174" s="205">
        <v>0</v>
      </c>
      <c r="O174" s="206">
        <v>0</v>
      </c>
      <c r="P174" s="204">
        <v>0</v>
      </c>
      <c r="Q174" s="205">
        <v>0</v>
      </c>
      <c r="R174" s="206">
        <v>0</v>
      </c>
      <c r="S174" s="204">
        <v>0</v>
      </c>
      <c r="T174" s="205">
        <v>0</v>
      </c>
      <c r="U174" s="206">
        <v>0</v>
      </c>
      <c r="V174" s="204">
        <v>0</v>
      </c>
      <c r="W174" s="205">
        <v>0</v>
      </c>
      <c r="X174" s="206">
        <v>0</v>
      </c>
      <c r="Y174" s="204">
        <v>0</v>
      </c>
      <c r="Z174" s="205">
        <v>0</v>
      </c>
      <c r="AA174" s="206">
        <v>0</v>
      </c>
      <c r="AB174" s="204">
        <v>0</v>
      </c>
      <c r="AC174" s="205">
        <v>0</v>
      </c>
      <c r="AD174" s="206">
        <v>0</v>
      </c>
      <c r="AE174" s="204">
        <v>0</v>
      </c>
      <c r="AF174" s="205">
        <v>0</v>
      </c>
      <c r="AG174" s="206">
        <v>0</v>
      </c>
      <c r="AH174" s="207">
        <f t="shared" si="65"/>
        <v>0</v>
      </c>
      <c r="AI174" s="208">
        <f t="shared" si="65"/>
        <v>0</v>
      </c>
      <c r="AJ174" s="209">
        <f t="shared" si="65"/>
        <v>0</v>
      </c>
      <c r="AK174" s="204">
        <v>0</v>
      </c>
      <c r="AL174" s="205">
        <v>0</v>
      </c>
      <c r="AM174" s="206">
        <v>0</v>
      </c>
      <c r="AN174" s="210">
        <f t="shared" si="66"/>
        <v>0</v>
      </c>
      <c r="AO174" s="211">
        <f t="shared" si="66"/>
        <v>0</v>
      </c>
      <c r="AP174" s="212">
        <f t="shared" si="66"/>
        <v>0</v>
      </c>
      <c r="AQ174" s="204">
        <v>0</v>
      </c>
      <c r="AR174" s="205">
        <v>0</v>
      </c>
      <c r="AS174" s="206">
        <v>0</v>
      </c>
      <c r="AT174" s="207">
        <f t="shared" si="71"/>
        <v>0</v>
      </c>
      <c r="AU174" s="208">
        <f t="shared" si="71"/>
        <v>0</v>
      </c>
      <c r="AV174" s="209">
        <f t="shared" si="71"/>
        <v>0</v>
      </c>
      <c r="AW174" s="204">
        <f t="shared" si="62"/>
        <v>0</v>
      </c>
      <c r="AX174" s="213">
        <f t="shared" si="62"/>
        <v>0</v>
      </c>
      <c r="AY174" s="214">
        <f t="shared" si="62"/>
        <v>0</v>
      </c>
      <c r="AZ174" s="204">
        <v>0</v>
      </c>
      <c r="BA174" s="205">
        <v>0</v>
      </c>
      <c r="BB174" s="206">
        <v>0</v>
      </c>
      <c r="BC174" s="215">
        <f t="shared" si="67"/>
        <v>0</v>
      </c>
      <c r="BD174" s="216">
        <f t="shared" si="67"/>
        <v>0</v>
      </c>
      <c r="BE174" s="217">
        <f t="shared" si="67"/>
        <v>0</v>
      </c>
      <c r="BF174" s="204">
        <v>0</v>
      </c>
      <c r="BG174" s="205">
        <v>0</v>
      </c>
      <c r="BH174" s="206">
        <v>0</v>
      </c>
      <c r="BI174" s="207">
        <f t="shared" si="68"/>
        <v>0</v>
      </c>
      <c r="BJ174" s="208">
        <f t="shared" si="68"/>
        <v>0</v>
      </c>
      <c r="BK174" s="209">
        <f t="shared" si="68"/>
        <v>0</v>
      </c>
      <c r="BL174" s="204">
        <f t="shared" si="72"/>
        <v>0</v>
      </c>
      <c r="BM174" s="213">
        <f t="shared" si="72"/>
        <v>0</v>
      </c>
      <c r="BN174" s="214">
        <f t="shared" si="72"/>
        <v>0</v>
      </c>
      <c r="BO174" s="204">
        <v>0</v>
      </c>
      <c r="BP174" s="205">
        <v>0</v>
      </c>
      <c r="BQ174" s="206">
        <v>0</v>
      </c>
      <c r="BR174" s="218">
        <f t="shared" si="69"/>
        <v>0</v>
      </c>
      <c r="BS174" s="208">
        <f t="shared" si="69"/>
        <v>0</v>
      </c>
      <c r="BT174" s="209">
        <f t="shared" si="69"/>
        <v>0</v>
      </c>
      <c r="BU174" s="219">
        <v>-55033000</v>
      </c>
      <c r="BV174" s="205">
        <v>0</v>
      </c>
      <c r="BW174" s="206">
        <v>-55033000</v>
      </c>
      <c r="BX174" s="204">
        <f t="shared" si="73"/>
        <v>-55033000</v>
      </c>
      <c r="BY174" s="213">
        <f t="shared" si="73"/>
        <v>0</v>
      </c>
      <c r="BZ174" s="214">
        <f t="shared" si="73"/>
        <v>-55033000</v>
      </c>
      <c r="CA174" s="220" t="s">
        <v>1156</v>
      </c>
      <c r="CB174" s="220" t="s">
        <v>508</v>
      </c>
      <c r="CC174" s="154" t="s">
        <v>1280</v>
      </c>
      <c r="CD174" s="154" t="str">
        <f t="shared" si="63"/>
        <v>OK！</v>
      </c>
      <c r="CE174" s="164" t="str">
        <f t="shared" si="70"/>
        <v>J2</v>
      </c>
      <c r="CF174" s="164" t="str">
        <f t="shared" si="70"/>
        <v>KQ</v>
      </c>
      <c r="CG174" s="164" t="str">
        <f t="shared" si="64"/>
        <v>JICA調査</v>
      </c>
    </row>
    <row r="175" spans="1:85" ht="20.100000000000001" customHeight="1" x14ac:dyDescent="0.15">
      <c r="A175" s="154" t="str">
        <f t="shared" si="58"/>
        <v>J2</v>
      </c>
      <c r="B175" s="154" t="str">
        <f t="shared" si="58"/>
        <v>KQ</v>
      </c>
      <c r="C175" s="154" t="str">
        <f t="shared" si="59"/>
        <v xml:space="preserve"> (独)国際協力機構　調査</v>
      </c>
      <c r="D175" s="154" t="str">
        <f t="shared" si="60"/>
        <v>-</v>
      </c>
      <c r="E175" s="166" t="s">
        <v>322</v>
      </c>
      <c r="F175" s="199" t="s">
        <v>918</v>
      </c>
      <c r="G175" s="200" t="s">
        <v>956</v>
      </c>
      <c r="H175" s="200" t="str">
        <f t="shared" si="61"/>
        <v>JA15Q1022P</v>
      </c>
      <c r="I175" s="201" t="s">
        <v>989</v>
      </c>
      <c r="J175" s="202" t="s">
        <v>800</v>
      </c>
      <c r="K175" s="202" t="s">
        <v>501</v>
      </c>
      <c r="L175" s="203" t="s">
        <v>793</v>
      </c>
      <c r="M175" s="204">
        <v>0</v>
      </c>
      <c r="N175" s="205">
        <v>0</v>
      </c>
      <c r="O175" s="206">
        <v>0</v>
      </c>
      <c r="P175" s="204">
        <v>0</v>
      </c>
      <c r="Q175" s="205">
        <v>0</v>
      </c>
      <c r="R175" s="206">
        <v>0</v>
      </c>
      <c r="S175" s="204">
        <v>0</v>
      </c>
      <c r="T175" s="205">
        <v>0</v>
      </c>
      <c r="U175" s="206">
        <v>0</v>
      </c>
      <c r="V175" s="204">
        <v>0</v>
      </c>
      <c r="W175" s="205">
        <v>0</v>
      </c>
      <c r="X175" s="206">
        <v>0</v>
      </c>
      <c r="Y175" s="204">
        <v>0</v>
      </c>
      <c r="Z175" s="205">
        <v>0</v>
      </c>
      <c r="AA175" s="206">
        <v>0</v>
      </c>
      <c r="AB175" s="204">
        <v>0</v>
      </c>
      <c r="AC175" s="205">
        <v>0</v>
      </c>
      <c r="AD175" s="206">
        <v>0</v>
      </c>
      <c r="AE175" s="204">
        <v>0</v>
      </c>
      <c r="AF175" s="205">
        <v>0</v>
      </c>
      <c r="AG175" s="206">
        <v>0</v>
      </c>
      <c r="AH175" s="207">
        <f t="shared" si="65"/>
        <v>0</v>
      </c>
      <c r="AI175" s="208">
        <f t="shared" si="65"/>
        <v>0</v>
      </c>
      <c r="AJ175" s="209">
        <f t="shared" si="65"/>
        <v>0</v>
      </c>
      <c r="AK175" s="204">
        <v>0</v>
      </c>
      <c r="AL175" s="205">
        <v>0</v>
      </c>
      <c r="AM175" s="206">
        <v>0</v>
      </c>
      <c r="AN175" s="210">
        <f t="shared" si="66"/>
        <v>0</v>
      </c>
      <c r="AO175" s="211">
        <f t="shared" si="66"/>
        <v>0</v>
      </c>
      <c r="AP175" s="212">
        <f t="shared" si="66"/>
        <v>0</v>
      </c>
      <c r="AQ175" s="204">
        <v>0</v>
      </c>
      <c r="AR175" s="205">
        <v>0</v>
      </c>
      <c r="AS175" s="206">
        <v>0</v>
      </c>
      <c r="AT175" s="207">
        <f t="shared" si="71"/>
        <v>0</v>
      </c>
      <c r="AU175" s="208">
        <f t="shared" si="71"/>
        <v>0</v>
      </c>
      <c r="AV175" s="209">
        <f t="shared" si="71"/>
        <v>0</v>
      </c>
      <c r="AW175" s="204">
        <f t="shared" si="62"/>
        <v>0</v>
      </c>
      <c r="AX175" s="213">
        <f t="shared" si="62"/>
        <v>0</v>
      </c>
      <c r="AY175" s="214">
        <f t="shared" si="62"/>
        <v>0</v>
      </c>
      <c r="AZ175" s="204">
        <v>0</v>
      </c>
      <c r="BA175" s="205">
        <v>0</v>
      </c>
      <c r="BB175" s="206">
        <v>0</v>
      </c>
      <c r="BC175" s="215">
        <f t="shared" si="67"/>
        <v>0</v>
      </c>
      <c r="BD175" s="216">
        <f t="shared" si="67"/>
        <v>0</v>
      </c>
      <c r="BE175" s="217">
        <f t="shared" si="67"/>
        <v>0</v>
      </c>
      <c r="BF175" s="204">
        <v>0</v>
      </c>
      <c r="BG175" s="205">
        <v>0</v>
      </c>
      <c r="BH175" s="206">
        <v>0</v>
      </c>
      <c r="BI175" s="207">
        <f t="shared" si="68"/>
        <v>0</v>
      </c>
      <c r="BJ175" s="208">
        <f t="shared" si="68"/>
        <v>0</v>
      </c>
      <c r="BK175" s="209">
        <f t="shared" si="68"/>
        <v>0</v>
      </c>
      <c r="BL175" s="204">
        <f t="shared" si="72"/>
        <v>0</v>
      </c>
      <c r="BM175" s="213">
        <f t="shared" si="72"/>
        <v>0</v>
      </c>
      <c r="BN175" s="214">
        <f t="shared" si="72"/>
        <v>0</v>
      </c>
      <c r="BO175" s="204">
        <v>0</v>
      </c>
      <c r="BP175" s="205">
        <v>0</v>
      </c>
      <c r="BQ175" s="206">
        <v>0</v>
      </c>
      <c r="BR175" s="218">
        <f t="shared" si="69"/>
        <v>0</v>
      </c>
      <c r="BS175" s="208">
        <f t="shared" si="69"/>
        <v>0</v>
      </c>
      <c r="BT175" s="209">
        <f t="shared" si="69"/>
        <v>0</v>
      </c>
      <c r="BU175" s="219">
        <v>-5199000</v>
      </c>
      <c r="BV175" s="205">
        <v>0</v>
      </c>
      <c r="BW175" s="206">
        <v>-5199000</v>
      </c>
      <c r="BX175" s="204">
        <f t="shared" si="73"/>
        <v>-5199000</v>
      </c>
      <c r="BY175" s="213">
        <f t="shared" si="73"/>
        <v>0</v>
      </c>
      <c r="BZ175" s="214">
        <f t="shared" si="73"/>
        <v>-5199000</v>
      </c>
      <c r="CA175" s="220" t="s">
        <v>1156</v>
      </c>
      <c r="CB175" s="220" t="s">
        <v>531</v>
      </c>
      <c r="CC175" s="154" t="s">
        <v>1280</v>
      </c>
      <c r="CD175" s="154" t="str">
        <f t="shared" si="63"/>
        <v>OK！</v>
      </c>
      <c r="CE175" s="164" t="str">
        <f t="shared" si="70"/>
        <v>J2</v>
      </c>
      <c r="CF175" s="164" t="str">
        <f t="shared" si="70"/>
        <v>KQ</v>
      </c>
      <c r="CG175" s="164" t="str">
        <f t="shared" si="64"/>
        <v>JICA調査</v>
      </c>
    </row>
    <row r="176" spans="1:85" ht="20.100000000000001" customHeight="1" x14ac:dyDescent="0.15">
      <c r="A176" s="154" t="str">
        <f t="shared" si="58"/>
        <v>J2</v>
      </c>
      <c r="B176" s="154" t="str">
        <f t="shared" si="58"/>
        <v>KQ</v>
      </c>
      <c r="C176" s="154" t="str">
        <f t="shared" si="59"/>
        <v xml:space="preserve"> (独)国際協力機構　調査</v>
      </c>
      <c r="D176" s="154" t="str">
        <f t="shared" si="60"/>
        <v>201507-201606</v>
      </c>
      <c r="E176" s="166" t="s">
        <v>323</v>
      </c>
      <c r="F176" s="199" t="s">
        <v>918</v>
      </c>
      <c r="G176" s="200" t="s">
        <v>956</v>
      </c>
      <c r="H176" s="200" t="str">
        <f t="shared" si="61"/>
        <v>JA15Q1025P</v>
      </c>
      <c r="I176" s="201" t="s">
        <v>990</v>
      </c>
      <c r="J176" s="202" t="s">
        <v>800</v>
      </c>
      <c r="K176" s="202" t="s">
        <v>501</v>
      </c>
      <c r="L176" s="203" t="s">
        <v>793</v>
      </c>
      <c r="M176" s="204">
        <v>0</v>
      </c>
      <c r="N176" s="205">
        <v>0</v>
      </c>
      <c r="O176" s="206">
        <v>0</v>
      </c>
      <c r="P176" s="204">
        <v>0</v>
      </c>
      <c r="Q176" s="205">
        <v>0</v>
      </c>
      <c r="R176" s="206">
        <v>0</v>
      </c>
      <c r="S176" s="204">
        <v>0</v>
      </c>
      <c r="T176" s="205">
        <v>0</v>
      </c>
      <c r="U176" s="206">
        <v>0</v>
      </c>
      <c r="V176" s="204">
        <v>0</v>
      </c>
      <c r="W176" s="205">
        <v>0</v>
      </c>
      <c r="X176" s="206">
        <v>0</v>
      </c>
      <c r="Y176" s="204">
        <v>0</v>
      </c>
      <c r="Z176" s="205">
        <v>0</v>
      </c>
      <c r="AA176" s="206">
        <v>0</v>
      </c>
      <c r="AB176" s="204">
        <v>0</v>
      </c>
      <c r="AC176" s="205">
        <v>0</v>
      </c>
      <c r="AD176" s="206">
        <v>0</v>
      </c>
      <c r="AE176" s="204">
        <v>0</v>
      </c>
      <c r="AF176" s="205">
        <v>0</v>
      </c>
      <c r="AG176" s="206">
        <v>0</v>
      </c>
      <c r="AH176" s="207">
        <f t="shared" si="65"/>
        <v>0</v>
      </c>
      <c r="AI176" s="208">
        <f t="shared" si="65"/>
        <v>0</v>
      </c>
      <c r="AJ176" s="209">
        <f t="shared" si="65"/>
        <v>0</v>
      </c>
      <c r="AK176" s="204">
        <v>0</v>
      </c>
      <c r="AL176" s="205">
        <v>0</v>
      </c>
      <c r="AM176" s="206">
        <v>0</v>
      </c>
      <c r="AN176" s="210">
        <f t="shared" si="66"/>
        <v>0</v>
      </c>
      <c r="AO176" s="211">
        <f t="shared" si="66"/>
        <v>0</v>
      </c>
      <c r="AP176" s="212">
        <f t="shared" si="66"/>
        <v>0</v>
      </c>
      <c r="AQ176" s="204">
        <v>0</v>
      </c>
      <c r="AR176" s="205">
        <v>0</v>
      </c>
      <c r="AS176" s="206">
        <v>0</v>
      </c>
      <c r="AT176" s="207">
        <f t="shared" si="71"/>
        <v>0</v>
      </c>
      <c r="AU176" s="208">
        <f t="shared" si="71"/>
        <v>0</v>
      </c>
      <c r="AV176" s="209">
        <f t="shared" si="71"/>
        <v>0</v>
      </c>
      <c r="AW176" s="204">
        <f t="shared" si="62"/>
        <v>12087900</v>
      </c>
      <c r="AX176" s="213">
        <f t="shared" si="62"/>
        <v>0</v>
      </c>
      <c r="AY176" s="214">
        <f t="shared" si="62"/>
        <v>12087900</v>
      </c>
      <c r="AZ176" s="204">
        <v>12087900</v>
      </c>
      <c r="BA176" s="205">
        <v>0</v>
      </c>
      <c r="BB176" s="206">
        <v>12087900</v>
      </c>
      <c r="BC176" s="215">
        <f t="shared" si="67"/>
        <v>12087900</v>
      </c>
      <c r="BD176" s="216">
        <f t="shared" si="67"/>
        <v>0</v>
      </c>
      <c r="BE176" s="217">
        <f t="shared" si="67"/>
        <v>12087900</v>
      </c>
      <c r="BF176" s="204">
        <v>0</v>
      </c>
      <c r="BG176" s="205">
        <v>0</v>
      </c>
      <c r="BH176" s="206">
        <v>0</v>
      </c>
      <c r="BI176" s="207">
        <f t="shared" si="68"/>
        <v>12087900</v>
      </c>
      <c r="BJ176" s="208">
        <f t="shared" si="68"/>
        <v>0</v>
      </c>
      <c r="BK176" s="209">
        <f t="shared" si="68"/>
        <v>12087900</v>
      </c>
      <c r="BL176" s="204">
        <f t="shared" si="72"/>
        <v>0</v>
      </c>
      <c r="BM176" s="213">
        <f t="shared" si="72"/>
        <v>0</v>
      </c>
      <c r="BN176" s="214">
        <f t="shared" si="72"/>
        <v>0</v>
      </c>
      <c r="BO176" s="204">
        <v>0</v>
      </c>
      <c r="BP176" s="205">
        <v>0</v>
      </c>
      <c r="BQ176" s="206">
        <v>0</v>
      </c>
      <c r="BR176" s="218">
        <f t="shared" si="69"/>
        <v>12087900</v>
      </c>
      <c r="BS176" s="208">
        <f t="shared" si="69"/>
        <v>0</v>
      </c>
      <c r="BT176" s="209">
        <f t="shared" si="69"/>
        <v>12087900</v>
      </c>
      <c r="BU176" s="219">
        <v>-6160500</v>
      </c>
      <c r="BV176" s="205">
        <v>0</v>
      </c>
      <c r="BW176" s="206">
        <v>-6160500</v>
      </c>
      <c r="BX176" s="204">
        <f t="shared" si="73"/>
        <v>5927400</v>
      </c>
      <c r="BY176" s="213">
        <f t="shared" si="73"/>
        <v>0</v>
      </c>
      <c r="BZ176" s="214">
        <f t="shared" si="73"/>
        <v>5927400</v>
      </c>
      <c r="CA176" s="220" t="s">
        <v>1152</v>
      </c>
      <c r="CB176" s="220" t="s">
        <v>577</v>
      </c>
      <c r="CC176" s="154" t="s">
        <v>1280</v>
      </c>
      <c r="CD176" s="154" t="str">
        <f t="shared" si="63"/>
        <v>OK！</v>
      </c>
      <c r="CE176" s="164" t="str">
        <f t="shared" si="70"/>
        <v>J2</v>
      </c>
      <c r="CF176" s="164" t="str">
        <f t="shared" si="70"/>
        <v>KQ</v>
      </c>
      <c r="CG176" s="164" t="str">
        <f t="shared" si="64"/>
        <v>JICA調査</v>
      </c>
    </row>
    <row r="177" spans="1:85" ht="20.100000000000001" customHeight="1" x14ac:dyDescent="0.15">
      <c r="A177" s="154" t="str">
        <f t="shared" si="58"/>
        <v>J2</v>
      </c>
      <c r="B177" s="154" t="str">
        <f t="shared" si="58"/>
        <v>KQ</v>
      </c>
      <c r="C177" s="154" t="str">
        <f t="shared" si="59"/>
        <v xml:space="preserve"> (独)国際協力機構　調査</v>
      </c>
      <c r="D177" s="154" t="str">
        <f t="shared" si="60"/>
        <v>-</v>
      </c>
      <c r="E177" s="166" t="s">
        <v>324</v>
      </c>
      <c r="F177" s="199" t="s">
        <v>918</v>
      </c>
      <c r="G177" s="200" t="s">
        <v>956</v>
      </c>
      <c r="H177" s="200" t="str">
        <f t="shared" si="61"/>
        <v>JA15Q1026P</v>
      </c>
      <c r="I177" s="201" t="s">
        <v>991</v>
      </c>
      <c r="J177" s="202" t="s">
        <v>800</v>
      </c>
      <c r="K177" s="202" t="s">
        <v>501</v>
      </c>
      <c r="L177" s="203" t="s">
        <v>793</v>
      </c>
      <c r="M177" s="204">
        <v>0</v>
      </c>
      <c r="N177" s="205">
        <v>0</v>
      </c>
      <c r="O177" s="206">
        <v>0</v>
      </c>
      <c r="P177" s="204">
        <v>0</v>
      </c>
      <c r="Q177" s="205">
        <v>0</v>
      </c>
      <c r="R177" s="206">
        <v>0</v>
      </c>
      <c r="S177" s="204">
        <v>0</v>
      </c>
      <c r="T177" s="205">
        <v>0</v>
      </c>
      <c r="U177" s="206">
        <v>0</v>
      </c>
      <c r="V177" s="204">
        <v>0</v>
      </c>
      <c r="W177" s="205">
        <v>0</v>
      </c>
      <c r="X177" s="206">
        <v>0</v>
      </c>
      <c r="Y177" s="204">
        <v>0</v>
      </c>
      <c r="Z177" s="205">
        <v>0</v>
      </c>
      <c r="AA177" s="206">
        <v>0</v>
      </c>
      <c r="AB177" s="204">
        <v>0</v>
      </c>
      <c r="AC177" s="205">
        <v>0</v>
      </c>
      <c r="AD177" s="206">
        <v>0</v>
      </c>
      <c r="AE177" s="204">
        <v>0</v>
      </c>
      <c r="AF177" s="205">
        <v>0</v>
      </c>
      <c r="AG177" s="206">
        <v>0</v>
      </c>
      <c r="AH177" s="207">
        <f t="shared" si="65"/>
        <v>0</v>
      </c>
      <c r="AI177" s="208">
        <f t="shared" si="65"/>
        <v>0</v>
      </c>
      <c r="AJ177" s="209">
        <f t="shared" si="65"/>
        <v>0</v>
      </c>
      <c r="AK177" s="204">
        <v>0</v>
      </c>
      <c r="AL177" s="205">
        <v>0</v>
      </c>
      <c r="AM177" s="206">
        <v>0</v>
      </c>
      <c r="AN177" s="210">
        <f t="shared" si="66"/>
        <v>0</v>
      </c>
      <c r="AO177" s="211">
        <f t="shared" si="66"/>
        <v>0</v>
      </c>
      <c r="AP177" s="212">
        <f t="shared" si="66"/>
        <v>0</v>
      </c>
      <c r="AQ177" s="204">
        <v>0</v>
      </c>
      <c r="AR177" s="205">
        <v>0</v>
      </c>
      <c r="AS177" s="206">
        <v>0</v>
      </c>
      <c r="AT177" s="207">
        <f t="shared" si="71"/>
        <v>0</v>
      </c>
      <c r="AU177" s="208">
        <f t="shared" si="71"/>
        <v>0</v>
      </c>
      <c r="AV177" s="209">
        <f t="shared" si="71"/>
        <v>0</v>
      </c>
      <c r="AW177" s="204">
        <f t="shared" si="62"/>
        <v>0</v>
      </c>
      <c r="AX177" s="213">
        <f t="shared" si="62"/>
        <v>0</v>
      </c>
      <c r="AY177" s="214">
        <f t="shared" si="62"/>
        <v>0</v>
      </c>
      <c r="AZ177" s="204">
        <v>0</v>
      </c>
      <c r="BA177" s="205">
        <v>0</v>
      </c>
      <c r="BB177" s="206">
        <v>0</v>
      </c>
      <c r="BC177" s="215">
        <f t="shared" si="67"/>
        <v>0</v>
      </c>
      <c r="BD177" s="216">
        <f t="shared" si="67"/>
        <v>0</v>
      </c>
      <c r="BE177" s="217">
        <f t="shared" si="67"/>
        <v>0</v>
      </c>
      <c r="BF177" s="204">
        <v>0</v>
      </c>
      <c r="BG177" s="205">
        <v>0</v>
      </c>
      <c r="BH177" s="206">
        <v>0</v>
      </c>
      <c r="BI177" s="207">
        <f t="shared" si="68"/>
        <v>0</v>
      </c>
      <c r="BJ177" s="208">
        <f t="shared" si="68"/>
        <v>0</v>
      </c>
      <c r="BK177" s="209">
        <f t="shared" si="68"/>
        <v>0</v>
      </c>
      <c r="BL177" s="204">
        <f t="shared" si="72"/>
        <v>0</v>
      </c>
      <c r="BM177" s="213">
        <f t="shared" si="72"/>
        <v>0</v>
      </c>
      <c r="BN177" s="214">
        <f t="shared" si="72"/>
        <v>0</v>
      </c>
      <c r="BO177" s="204">
        <v>0</v>
      </c>
      <c r="BP177" s="205">
        <v>0</v>
      </c>
      <c r="BQ177" s="206">
        <v>0</v>
      </c>
      <c r="BR177" s="218">
        <f t="shared" si="69"/>
        <v>0</v>
      </c>
      <c r="BS177" s="208">
        <f t="shared" si="69"/>
        <v>0</v>
      </c>
      <c r="BT177" s="209">
        <f t="shared" si="69"/>
        <v>0</v>
      </c>
      <c r="BU177" s="219">
        <v>-36849000</v>
      </c>
      <c r="BV177" s="205">
        <v>0</v>
      </c>
      <c r="BW177" s="206">
        <v>-36849000</v>
      </c>
      <c r="BX177" s="204">
        <f t="shared" si="73"/>
        <v>-36849000</v>
      </c>
      <c r="BY177" s="213">
        <f t="shared" si="73"/>
        <v>0</v>
      </c>
      <c r="BZ177" s="214">
        <f t="shared" si="73"/>
        <v>-36849000</v>
      </c>
      <c r="CA177" s="220" t="s">
        <v>1156</v>
      </c>
      <c r="CB177" s="220" t="s">
        <v>1236</v>
      </c>
      <c r="CC177" s="154" t="s">
        <v>1280</v>
      </c>
      <c r="CD177" s="154" t="str">
        <f t="shared" si="63"/>
        <v>OK！</v>
      </c>
      <c r="CE177" s="164" t="str">
        <f t="shared" si="70"/>
        <v>J2</v>
      </c>
      <c r="CF177" s="164" t="str">
        <f t="shared" si="70"/>
        <v>KQ</v>
      </c>
      <c r="CG177" s="164" t="str">
        <f t="shared" si="64"/>
        <v>JICA調査</v>
      </c>
    </row>
    <row r="178" spans="1:85" ht="20.100000000000001" customHeight="1" x14ac:dyDescent="0.15">
      <c r="A178" s="154" t="str">
        <f t="shared" si="58"/>
        <v>J2</v>
      </c>
      <c r="B178" s="154" t="str">
        <f t="shared" si="58"/>
        <v>KQ</v>
      </c>
      <c r="C178" s="154" t="str">
        <f t="shared" si="59"/>
        <v xml:space="preserve"> (独)国際協力機構　調査</v>
      </c>
      <c r="D178" s="154" t="str">
        <f t="shared" si="60"/>
        <v>201510-201605</v>
      </c>
      <c r="E178" s="166" t="s">
        <v>325</v>
      </c>
      <c r="F178" s="199" t="s">
        <v>918</v>
      </c>
      <c r="G178" s="200" t="s">
        <v>956</v>
      </c>
      <c r="H178" s="200" t="str">
        <f t="shared" si="61"/>
        <v>JA15Q1027P</v>
      </c>
      <c r="I178" s="201" t="s">
        <v>992</v>
      </c>
      <c r="J178" s="202" t="s">
        <v>800</v>
      </c>
      <c r="K178" s="202" t="s">
        <v>501</v>
      </c>
      <c r="L178" s="203" t="s">
        <v>793</v>
      </c>
      <c r="M178" s="204">
        <v>0</v>
      </c>
      <c r="N178" s="205">
        <v>0</v>
      </c>
      <c r="O178" s="206">
        <v>0</v>
      </c>
      <c r="P178" s="204">
        <v>0</v>
      </c>
      <c r="Q178" s="205">
        <v>0</v>
      </c>
      <c r="R178" s="206">
        <v>0</v>
      </c>
      <c r="S178" s="204">
        <v>0</v>
      </c>
      <c r="T178" s="205">
        <v>0</v>
      </c>
      <c r="U178" s="206">
        <v>0</v>
      </c>
      <c r="V178" s="204">
        <v>0</v>
      </c>
      <c r="W178" s="205">
        <v>0</v>
      </c>
      <c r="X178" s="206">
        <v>0</v>
      </c>
      <c r="Y178" s="204">
        <v>0</v>
      </c>
      <c r="Z178" s="205">
        <v>0</v>
      </c>
      <c r="AA178" s="206">
        <v>0</v>
      </c>
      <c r="AB178" s="204">
        <v>0</v>
      </c>
      <c r="AC178" s="205">
        <v>0</v>
      </c>
      <c r="AD178" s="206">
        <v>0</v>
      </c>
      <c r="AE178" s="204">
        <v>0</v>
      </c>
      <c r="AF178" s="205">
        <v>0</v>
      </c>
      <c r="AG178" s="206">
        <v>0</v>
      </c>
      <c r="AH178" s="207">
        <f t="shared" si="65"/>
        <v>0</v>
      </c>
      <c r="AI178" s="208">
        <f t="shared" si="65"/>
        <v>0</v>
      </c>
      <c r="AJ178" s="209">
        <f t="shared" si="65"/>
        <v>0</v>
      </c>
      <c r="AK178" s="204">
        <v>0</v>
      </c>
      <c r="AL178" s="205">
        <v>0</v>
      </c>
      <c r="AM178" s="206">
        <v>0</v>
      </c>
      <c r="AN178" s="210">
        <f t="shared" si="66"/>
        <v>0</v>
      </c>
      <c r="AO178" s="211">
        <f t="shared" si="66"/>
        <v>0</v>
      </c>
      <c r="AP178" s="212">
        <f t="shared" si="66"/>
        <v>0</v>
      </c>
      <c r="AQ178" s="204">
        <v>0</v>
      </c>
      <c r="AR178" s="205">
        <v>0</v>
      </c>
      <c r="AS178" s="206">
        <v>0</v>
      </c>
      <c r="AT178" s="207">
        <f t="shared" si="71"/>
        <v>0</v>
      </c>
      <c r="AU178" s="208">
        <f t="shared" si="71"/>
        <v>0</v>
      </c>
      <c r="AV178" s="209">
        <f t="shared" si="71"/>
        <v>0</v>
      </c>
      <c r="AW178" s="204">
        <f t="shared" si="62"/>
        <v>48024360</v>
      </c>
      <c r="AX178" s="213">
        <f t="shared" si="62"/>
        <v>0</v>
      </c>
      <c r="AY178" s="214">
        <f t="shared" si="62"/>
        <v>48024360</v>
      </c>
      <c r="AZ178" s="204">
        <v>48024360</v>
      </c>
      <c r="BA178" s="205">
        <v>0</v>
      </c>
      <c r="BB178" s="206">
        <v>48024360</v>
      </c>
      <c r="BC178" s="215">
        <f t="shared" si="67"/>
        <v>48024360</v>
      </c>
      <c r="BD178" s="216">
        <f t="shared" si="67"/>
        <v>0</v>
      </c>
      <c r="BE178" s="217">
        <f t="shared" si="67"/>
        <v>48024360</v>
      </c>
      <c r="BF178" s="204">
        <v>0</v>
      </c>
      <c r="BG178" s="205">
        <v>0</v>
      </c>
      <c r="BH178" s="206">
        <v>0</v>
      </c>
      <c r="BI178" s="207">
        <f t="shared" si="68"/>
        <v>48024360</v>
      </c>
      <c r="BJ178" s="208">
        <f t="shared" si="68"/>
        <v>0</v>
      </c>
      <c r="BK178" s="209">
        <f t="shared" si="68"/>
        <v>48024360</v>
      </c>
      <c r="BL178" s="204">
        <f t="shared" si="72"/>
        <v>0</v>
      </c>
      <c r="BM178" s="213">
        <f t="shared" si="72"/>
        <v>0</v>
      </c>
      <c r="BN178" s="214">
        <f t="shared" si="72"/>
        <v>0</v>
      </c>
      <c r="BO178" s="204">
        <v>0</v>
      </c>
      <c r="BP178" s="205">
        <v>0</v>
      </c>
      <c r="BQ178" s="206">
        <v>0</v>
      </c>
      <c r="BR178" s="218">
        <f t="shared" si="69"/>
        <v>48024360</v>
      </c>
      <c r="BS178" s="208">
        <f t="shared" si="69"/>
        <v>0</v>
      </c>
      <c r="BT178" s="209">
        <f t="shared" si="69"/>
        <v>48024360</v>
      </c>
      <c r="BU178" s="219">
        <v>-57261000</v>
      </c>
      <c r="BV178" s="205">
        <v>0</v>
      </c>
      <c r="BW178" s="206">
        <v>-57261000</v>
      </c>
      <c r="BX178" s="204">
        <f t="shared" si="73"/>
        <v>-9236640</v>
      </c>
      <c r="BY178" s="213">
        <f t="shared" si="73"/>
        <v>0</v>
      </c>
      <c r="BZ178" s="214">
        <f t="shared" si="73"/>
        <v>-9236640</v>
      </c>
      <c r="CA178" s="220" t="s">
        <v>1212</v>
      </c>
      <c r="CB178" s="220" t="s">
        <v>704</v>
      </c>
      <c r="CC178" s="154" t="s">
        <v>1280</v>
      </c>
      <c r="CD178" s="154" t="str">
        <f t="shared" si="63"/>
        <v>OK！</v>
      </c>
      <c r="CE178" s="164" t="str">
        <f t="shared" si="70"/>
        <v>J2</v>
      </c>
      <c r="CF178" s="164" t="str">
        <f t="shared" si="70"/>
        <v>KQ</v>
      </c>
      <c r="CG178" s="164" t="str">
        <f t="shared" si="64"/>
        <v>JICA調査</v>
      </c>
    </row>
    <row r="179" spans="1:85" ht="20.100000000000001" customHeight="1" x14ac:dyDescent="0.15">
      <c r="A179" s="154" t="str">
        <f t="shared" si="58"/>
        <v>J2</v>
      </c>
      <c r="B179" s="154" t="str">
        <f t="shared" si="58"/>
        <v>KQ</v>
      </c>
      <c r="C179" s="154" t="str">
        <f t="shared" si="59"/>
        <v xml:space="preserve"> (独)国際協力機構　調査</v>
      </c>
      <c r="D179" s="154" t="str">
        <f t="shared" si="60"/>
        <v>-</v>
      </c>
      <c r="E179" s="166" t="s">
        <v>326</v>
      </c>
      <c r="F179" s="199" t="s">
        <v>918</v>
      </c>
      <c r="G179" s="200" t="s">
        <v>956</v>
      </c>
      <c r="H179" s="200" t="str">
        <f t="shared" si="61"/>
        <v>JA16Q1002P</v>
      </c>
      <c r="I179" s="201" t="s">
        <v>993</v>
      </c>
      <c r="J179" s="202" t="s">
        <v>800</v>
      </c>
      <c r="K179" s="202" t="s">
        <v>501</v>
      </c>
      <c r="L179" s="203" t="s">
        <v>793</v>
      </c>
      <c r="M179" s="204">
        <v>0</v>
      </c>
      <c r="N179" s="205">
        <v>0</v>
      </c>
      <c r="O179" s="206">
        <v>0</v>
      </c>
      <c r="P179" s="204">
        <v>0</v>
      </c>
      <c r="Q179" s="205">
        <v>0</v>
      </c>
      <c r="R179" s="206">
        <v>0</v>
      </c>
      <c r="S179" s="204">
        <v>0</v>
      </c>
      <c r="T179" s="205">
        <v>0</v>
      </c>
      <c r="U179" s="206">
        <v>0</v>
      </c>
      <c r="V179" s="204">
        <v>0</v>
      </c>
      <c r="W179" s="205">
        <v>0</v>
      </c>
      <c r="X179" s="206">
        <v>0</v>
      </c>
      <c r="Y179" s="204">
        <v>0</v>
      </c>
      <c r="Z179" s="205">
        <v>0</v>
      </c>
      <c r="AA179" s="206">
        <v>0</v>
      </c>
      <c r="AB179" s="204">
        <v>0</v>
      </c>
      <c r="AC179" s="205">
        <v>0</v>
      </c>
      <c r="AD179" s="206">
        <v>0</v>
      </c>
      <c r="AE179" s="204">
        <v>0</v>
      </c>
      <c r="AF179" s="205">
        <v>0</v>
      </c>
      <c r="AG179" s="206">
        <v>0</v>
      </c>
      <c r="AH179" s="207">
        <f t="shared" si="65"/>
        <v>0</v>
      </c>
      <c r="AI179" s="208">
        <f t="shared" si="65"/>
        <v>0</v>
      </c>
      <c r="AJ179" s="209">
        <f t="shared" si="65"/>
        <v>0</v>
      </c>
      <c r="AK179" s="204">
        <v>0</v>
      </c>
      <c r="AL179" s="205">
        <v>0</v>
      </c>
      <c r="AM179" s="206">
        <v>0</v>
      </c>
      <c r="AN179" s="210">
        <f t="shared" si="66"/>
        <v>0</v>
      </c>
      <c r="AO179" s="211">
        <f t="shared" si="66"/>
        <v>0</v>
      </c>
      <c r="AP179" s="212">
        <f t="shared" si="66"/>
        <v>0</v>
      </c>
      <c r="AQ179" s="204">
        <v>0</v>
      </c>
      <c r="AR179" s="205">
        <v>0</v>
      </c>
      <c r="AS179" s="206">
        <v>0</v>
      </c>
      <c r="AT179" s="207">
        <f t="shared" si="71"/>
        <v>0</v>
      </c>
      <c r="AU179" s="208">
        <f t="shared" si="71"/>
        <v>0</v>
      </c>
      <c r="AV179" s="209">
        <f t="shared" si="71"/>
        <v>0</v>
      </c>
      <c r="AW179" s="204">
        <f t="shared" si="62"/>
        <v>0</v>
      </c>
      <c r="AX179" s="213">
        <f t="shared" si="62"/>
        <v>0</v>
      </c>
      <c r="AY179" s="214">
        <f t="shared" si="62"/>
        <v>0</v>
      </c>
      <c r="AZ179" s="204">
        <v>0</v>
      </c>
      <c r="BA179" s="205">
        <v>0</v>
      </c>
      <c r="BB179" s="206">
        <v>0</v>
      </c>
      <c r="BC179" s="215">
        <f t="shared" si="67"/>
        <v>0</v>
      </c>
      <c r="BD179" s="216">
        <f t="shared" si="67"/>
        <v>0</v>
      </c>
      <c r="BE179" s="217">
        <f t="shared" si="67"/>
        <v>0</v>
      </c>
      <c r="BF179" s="204">
        <v>0</v>
      </c>
      <c r="BG179" s="205">
        <v>0</v>
      </c>
      <c r="BH179" s="206">
        <v>0</v>
      </c>
      <c r="BI179" s="207">
        <f t="shared" si="68"/>
        <v>0</v>
      </c>
      <c r="BJ179" s="208">
        <f t="shared" si="68"/>
        <v>0</v>
      </c>
      <c r="BK179" s="209">
        <f t="shared" si="68"/>
        <v>0</v>
      </c>
      <c r="BL179" s="204">
        <f t="shared" si="72"/>
        <v>0</v>
      </c>
      <c r="BM179" s="213">
        <f t="shared" si="72"/>
        <v>0</v>
      </c>
      <c r="BN179" s="214">
        <f t="shared" si="72"/>
        <v>0</v>
      </c>
      <c r="BO179" s="204">
        <v>0</v>
      </c>
      <c r="BP179" s="205">
        <v>0</v>
      </c>
      <c r="BQ179" s="206">
        <v>0</v>
      </c>
      <c r="BR179" s="218">
        <f t="shared" si="69"/>
        <v>0</v>
      </c>
      <c r="BS179" s="208">
        <f t="shared" si="69"/>
        <v>0</v>
      </c>
      <c r="BT179" s="209">
        <f t="shared" si="69"/>
        <v>0</v>
      </c>
      <c r="BU179" s="219">
        <v>-23704395</v>
      </c>
      <c r="BV179" s="205">
        <v>0</v>
      </c>
      <c r="BW179" s="206">
        <v>-23704395</v>
      </c>
      <c r="BX179" s="204">
        <f t="shared" si="73"/>
        <v>-23704395</v>
      </c>
      <c r="BY179" s="213">
        <f t="shared" si="73"/>
        <v>0</v>
      </c>
      <c r="BZ179" s="214">
        <f t="shared" si="73"/>
        <v>-23704395</v>
      </c>
      <c r="CA179" s="220" t="s">
        <v>1156</v>
      </c>
      <c r="CB179" s="220" t="s">
        <v>508</v>
      </c>
      <c r="CC179" s="154" t="s">
        <v>1280</v>
      </c>
      <c r="CD179" s="154" t="str">
        <f t="shared" si="63"/>
        <v>OK！</v>
      </c>
      <c r="CE179" s="164" t="str">
        <f t="shared" si="70"/>
        <v>J2</v>
      </c>
      <c r="CF179" s="164" t="str">
        <f t="shared" si="70"/>
        <v>KQ</v>
      </c>
      <c r="CG179" s="164" t="str">
        <f t="shared" si="64"/>
        <v>JICA調査</v>
      </c>
    </row>
    <row r="180" spans="1:85" ht="20.100000000000001" customHeight="1" x14ac:dyDescent="0.15">
      <c r="A180" s="154" t="str">
        <f t="shared" si="58"/>
        <v>J2</v>
      </c>
      <c r="B180" s="154" t="str">
        <f t="shared" si="58"/>
        <v>KQ</v>
      </c>
      <c r="C180" s="154" t="str">
        <f t="shared" si="59"/>
        <v xml:space="preserve"> (独)国際協力機構　調査</v>
      </c>
      <c r="D180" s="154" t="str">
        <f t="shared" si="60"/>
        <v>201511-201606</v>
      </c>
      <c r="E180" s="166" t="s">
        <v>327</v>
      </c>
      <c r="F180" s="199" t="s">
        <v>918</v>
      </c>
      <c r="G180" s="200" t="s">
        <v>956</v>
      </c>
      <c r="H180" s="200" t="str">
        <f t="shared" si="61"/>
        <v>JA16Q1006P</v>
      </c>
      <c r="I180" s="201" t="s">
        <v>994</v>
      </c>
      <c r="J180" s="202" t="s">
        <v>800</v>
      </c>
      <c r="K180" s="202" t="s">
        <v>501</v>
      </c>
      <c r="L180" s="203" t="s">
        <v>793</v>
      </c>
      <c r="M180" s="204">
        <v>0</v>
      </c>
      <c r="N180" s="205">
        <v>0</v>
      </c>
      <c r="O180" s="206">
        <v>0</v>
      </c>
      <c r="P180" s="204">
        <v>0</v>
      </c>
      <c r="Q180" s="205">
        <v>0</v>
      </c>
      <c r="R180" s="206">
        <v>0</v>
      </c>
      <c r="S180" s="204">
        <v>0</v>
      </c>
      <c r="T180" s="205">
        <v>0</v>
      </c>
      <c r="U180" s="206">
        <v>0</v>
      </c>
      <c r="V180" s="204">
        <v>0</v>
      </c>
      <c r="W180" s="205">
        <v>0</v>
      </c>
      <c r="X180" s="206">
        <v>0</v>
      </c>
      <c r="Y180" s="204">
        <v>0</v>
      </c>
      <c r="Z180" s="205">
        <v>0</v>
      </c>
      <c r="AA180" s="206">
        <v>0</v>
      </c>
      <c r="AB180" s="204">
        <v>0</v>
      </c>
      <c r="AC180" s="205">
        <v>0</v>
      </c>
      <c r="AD180" s="206">
        <v>0</v>
      </c>
      <c r="AE180" s="204">
        <v>0</v>
      </c>
      <c r="AF180" s="205">
        <v>0</v>
      </c>
      <c r="AG180" s="206">
        <v>0</v>
      </c>
      <c r="AH180" s="207">
        <f t="shared" si="65"/>
        <v>0</v>
      </c>
      <c r="AI180" s="208">
        <f t="shared" si="65"/>
        <v>0</v>
      </c>
      <c r="AJ180" s="209">
        <f t="shared" si="65"/>
        <v>0</v>
      </c>
      <c r="AK180" s="204">
        <v>0</v>
      </c>
      <c r="AL180" s="205">
        <v>0</v>
      </c>
      <c r="AM180" s="206">
        <v>0</v>
      </c>
      <c r="AN180" s="210">
        <f t="shared" si="66"/>
        <v>0</v>
      </c>
      <c r="AO180" s="211">
        <f t="shared" si="66"/>
        <v>0</v>
      </c>
      <c r="AP180" s="212">
        <f t="shared" si="66"/>
        <v>0</v>
      </c>
      <c r="AQ180" s="204">
        <v>0</v>
      </c>
      <c r="AR180" s="205">
        <v>0</v>
      </c>
      <c r="AS180" s="206">
        <v>0</v>
      </c>
      <c r="AT180" s="207">
        <f t="shared" si="71"/>
        <v>0</v>
      </c>
      <c r="AU180" s="208">
        <f t="shared" si="71"/>
        <v>0</v>
      </c>
      <c r="AV180" s="209">
        <f t="shared" si="71"/>
        <v>0</v>
      </c>
      <c r="AW180" s="204">
        <f t="shared" si="62"/>
        <v>39258000</v>
      </c>
      <c r="AX180" s="213">
        <f t="shared" si="62"/>
        <v>0</v>
      </c>
      <c r="AY180" s="214">
        <f t="shared" si="62"/>
        <v>39258000</v>
      </c>
      <c r="AZ180" s="204">
        <v>39258000</v>
      </c>
      <c r="BA180" s="205">
        <v>0</v>
      </c>
      <c r="BB180" s="206">
        <v>39258000</v>
      </c>
      <c r="BC180" s="215">
        <f t="shared" si="67"/>
        <v>39258000</v>
      </c>
      <c r="BD180" s="216">
        <f t="shared" si="67"/>
        <v>0</v>
      </c>
      <c r="BE180" s="217">
        <f t="shared" si="67"/>
        <v>39258000</v>
      </c>
      <c r="BF180" s="204">
        <v>0</v>
      </c>
      <c r="BG180" s="205">
        <v>0</v>
      </c>
      <c r="BH180" s="206">
        <v>0</v>
      </c>
      <c r="BI180" s="207">
        <f t="shared" si="68"/>
        <v>39258000</v>
      </c>
      <c r="BJ180" s="208">
        <f t="shared" si="68"/>
        <v>0</v>
      </c>
      <c r="BK180" s="209">
        <f t="shared" si="68"/>
        <v>39258000</v>
      </c>
      <c r="BL180" s="204">
        <f t="shared" si="72"/>
        <v>0</v>
      </c>
      <c r="BM180" s="213">
        <f t="shared" si="72"/>
        <v>0</v>
      </c>
      <c r="BN180" s="214">
        <f t="shared" si="72"/>
        <v>0</v>
      </c>
      <c r="BO180" s="204">
        <v>0</v>
      </c>
      <c r="BP180" s="205">
        <v>0</v>
      </c>
      <c r="BQ180" s="206">
        <v>0</v>
      </c>
      <c r="BR180" s="218">
        <f t="shared" si="69"/>
        <v>39258000</v>
      </c>
      <c r="BS180" s="208">
        <f t="shared" si="69"/>
        <v>0</v>
      </c>
      <c r="BT180" s="209">
        <f t="shared" si="69"/>
        <v>39258000</v>
      </c>
      <c r="BU180" s="219">
        <v>-17253000</v>
      </c>
      <c r="BV180" s="205">
        <v>0</v>
      </c>
      <c r="BW180" s="206">
        <v>-17253000</v>
      </c>
      <c r="BX180" s="204">
        <f t="shared" si="73"/>
        <v>22005000</v>
      </c>
      <c r="BY180" s="213">
        <f t="shared" si="73"/>
        <v>0</v>
      </c>
      <c r="BZ180" s="214">
        <f t="shared" si="73"/>
        <v>22005000</v>
      </c>
      <c r="CA180" s="220" t="s">
        <v>1158</v>
      </c>
      <c r="CB180" s="220" t="s">
        <v>1221</v>
      </c>
      <c r="CC180" s="154" t="s">
        <v>1280</v>
      </c>
      <c r="CD180" s="154" t="str">
        <f t="shared" si="63"/>
        <v>OK！</v>
      </c>
      <c r="CE180" s="164" t="str">
        <f t="shared" si="70"/>
        <v>J2</v>
      </c>
      <c r="CF180" s="164" t="str">
        <f t="shared" si="70"/>
        <v>KQ</v>
      </c>
      <c r="CG180" s="164" t="str">
        <f t="shared" si="64"/>
        <v>JICA調査</v>
      </c>
    </row>
    <row r="181" spans="1:85" ht="20.100000000000001" customHeight="1" x14ac:dyDescent="0.15">
      <c r="A181" s="154" t="str">
        <f t="shared" si="58"/>
        <v>J2</v>
      </c>
      <c r="B181" s="154" t="str">
        <f t="shared" si="58"/>
        <v>KQ</v>
      </c>
      <c r="C181" s="154" t="str">
        <f t="shared" si="59"/>
        <v xml:space="preserve"> (独)国際協力機構　調査</v>
      </c>
      <c r="D181" s="154" t="str">
        <f t="shared" si="60"/>
        <v>-</v>
      </c>
      <c r="E181" s="166" t="s">
        <v>328</v>
      </c>
      <c r="F181" s="199" t="s">
        <v>918</v>
      </c>
      <c r="G181" s="200" t="s">
        <v>956</v>
      </c>
      <c r="H181" s="200" t="str">
        <f t="shared" si="61"/>
        <v>JA16Q1008P</v>
      </c>
      <c r="I181" s="201" t="s">
        <v>995</v>
      </c>
      <c r="J181" s="202" t="s">
        <v>800</v>
      </c>
      <c r="K181" s="202" t="s">
        <v>501</v>
      </c>
      <c r="L181" s="203" t="s">
        <v>793</v>
      </c>
      <c r="M181" s="204">
        <v>0</v>
      </c>
      <c r="N181" s="205">
        <v>0</v>
      </c>
      <c r="O181" s="206">
        <v>0</v>
      </c>
      <c r="P181" s="204">
        <v>0</v>
      </c>
      <c r="Q181" s="205">
        <v>0</v>
      </c>
      <c r="R181" s="206">
        <v>0</v>
      </c>
      <c r="S181" s="204">
        <v>0</v>
      </c>
      <c r="T181" s="205">
        <v>0</v>
      </c>
      <c r="U181" s="206">
        <v>0</v>
      </c>
      <c r="V181" s="204">
        <v>0</v>
      </c>
      <c r="W181" s="205">
        <v>0</v>
      </c>
      <c r="X181" s="206">
        <v>0</v>
      </c>
      <c r="Y181" s="204">
        <v>0</v>
      </c>
      <c r="Z181" s="205">
        <v>0</v>
      </c>
      <c r="AA181" s="206">
        <v>0</v>
      </c>
      <c r="AB181" s="204">
        <v>0</v>
      </c>
      <c r="AC181" s="205">
        <v>0</v>
      </c>
      <c r="AD181" s="206">
        <v>0</v>
      </c>
      <c r="AE181" s="204">
        <v>0</v>
      </c>
      <c r="AF181" s="205">
        <v>0</v>
      </c>
      <c r="AG181" s="206">
        <v>0</v>
      </c>
      <c r="AH181" s="207">
        <f t="shared" si="65"/>
        <v>0</v>
      </c>
      <c r="AI181" s="208">
        <f t="shared" si="65"/>
        <v>0</v>
      </c>
      <c r="AJ181" s="209">
        <f t="shared" si="65"/>
        <v>0</v>
      </c>
      <c r="AK181" s="204">
        <v>0</v>
      </c>
      <c r="AL181" s="205">
        <v>0</v>
      </c>
      <c r="AM181" s="206">
        <v>0</v>
      </c>
      <c r="AN181" s="210">
        <f t="shared" si="66"/>
        <v>0</v>
      </c>
      <c r="AO181" s="211">
        <f t="shared" si="66"/>
        <v>0</v>
      </c>
      <c r="AP181" s="212">
        <f t="shared" si="66"/>
        <v>0</v>
      </c>
      <c r="AQ181" s="204">
        <v>0</v>
      </c>
      <c r="AR181" s="205">
        <v>0</v>
      </c>
      <c r="AS181" s="206">
        <v>0</v>
      </c>
      <c r="AT181" s="207">
        <f t="shared" si="71"/>
        <v>0</v>
      </c>
      <c r="AU181" s="208">
        <f t="shared" si="71"/>
        <v>0</v>
      </c>
      <c r="AV181" s="209">
        <f t="shared" si="71"/>
        <v>0</v>
      </c>
      <c r="AW181" s="204">
        <f t="shared" si="62"/>
        <v>0</v>
      </c>
      <c r="AX181" s="213">
        <f t="shared" si="62"/>
        <v>0</v>
      </c>
      <c r="AY181" s="214">
        <f t="shared" si="62"/>
        <v>0</v>
      </c>
      <c r="AZ181" s="204">
        <v>0</v>
      </c>
      <c r="BA181" s="205">
        <v>0</v>
      </c>
      <c r="BB181" s="206">
        <v>0</v>
      </c>
      <c r="BC181" s="215">
        <f t="shared" si="67"/>
        <v>0</v>
      </c>
      <c r="BD181" s="216">
        <f t="shared" si="67"/>
        <v>0</v>
      </c>
      <c r="BE181" s="217">
        <f t="shared" si="67"/>
        <v>0</v>
      </c>
      <c r="BF181" s="204">
        <v>0</v>
      </c>
      <c r="BG181" s="205">
        <v>0</v>
      </c>
      <c r="BH181" s="206">
        <v>0</v>
      </c>
      <c r="BI181" s="207">
        <f t="shared" si="68"/>
        <v>0</v>
      </c>
      <c r="BJ181" s="208">
        <f t="shared" si="68"/>
        <v>0</v>
      </c>
      <c r="BK181" s="209">
        <f t="shared" si="68"/>
        <v>0</v>
      </c>
      <c r="BL181" s="204">
        <f t="shared" si="72"/>
        <v>0</v>
      </c>
      <c r="BM181" s="213">
        <f t="shared" si="72"/>
        <v>0</v>
      </c>
      <c r="BN181" s="214">
        <f t="shared" si="72"/>
        <v>0</v>
      </c>
      <c r="BO181" s="204">
        <v>0</v>
      </c>
      <c r="BP181" s="205">
        <v>0</v>
      </c>
      <c r="BQ181" s="206">
        <v>0</v>
      </c>
      <c r="BR181" s="218">
        <f t="shared" si="69"/>
        <v>0</v>
      </c>
      <c r="BS181" s="208">
        <f t="shared" si="69"/>
        <v>0</v>
      </c>
      <c r="BT181" s="209">
        <f t="shared" si="69"/>
        <v>0</v>
      </c>
      <c r="BU181" s="219">
        <v>-14744000</v>
      </c>
      <c r="BV181" s="205">
        <v>0</v>
      </c>
      <c r="BW181" s="206">
        <v>-14744000</v>
      </c>
      <c r="BX181" s="204">
        <f t="shared" si="73"/>
        <v>-14744000</v>
      </c>
      <c r="BY181" s="213">
        <f t="shared" si="73"/>
        <v>0</v>
      </c>
      <c r="BZ181" s="214">
        <f t="shared" si="73"/>
        <v>-14744000</v>
      </c>
      <c r="CA181" s="220" t="s">
        <v>1156</v>
      </c>
      <c r="CB181" s="220" t="s">
        <v>554</v>
      </c>
      <c r="CC181" s="154" t="s">
        <v>1280</v>
      </c>
      <c r="CD181" s="154" t="str">
        <f t="shared" si="63"/>
        <v>OK！</v>
      </c>
      <c r="CE181" s="164" t="str">
        <f t="shared" si="70"/>
        <v>J2</v>
      </c>
      <c r="CF181" s="164" t="str">
        <f t="shared" si="70"/>
        <v>KQ</v>
      </c>
      <c r="CG181" s="164" t="str">
        <f t="shared" si="64"/>
        <v>JICA調査</v>
      </c>
    </row>
    <row r="182" spans="1:85" ht="20.100000000000001" customHeight="1" x14ac:dyDescent="0.15">
      <c r="A182" s="154" t="str">
        <f t="shared" si="58"/>
        <v>J2</v>
      </c>
      <c r="B182" s="154" t="str">
        <f t="shared" si="58"/>
        <v>KQ</v>
      </c>
      <c r="C182" s="154" t="str">
        <f t="shared" si="59"/>
        <v xml:space="preserve"> アジア開発銀行</v>
      </c>
      <c r="D182" s="154" t="str">
        <f t="shared" si="60"/>
        <v>201509-201606</v>
      </c>
      <c r="E182" s="166" t="s">
        <v>329</v>
      </c>
      <c r="F182" s="199" t="s">
        <v>918</v>
      </c>
      <c r="G182" s="200" t="s">
        <v>956</v>
      </c>
      <c r="H182" s="200" t="str">
        <f t="shared" si="61"/>
        <v>JA15Q1024P</v>
      </c>
      <c r="I182" s="201" t="s">
        <v>996</v>
      </c>
      <c r="J182" s="202" t="s">
        <v>879</v>
      </c>
      <c r="K182" s="202" t="s">
        <v>534</v>
      </c>
      <c r="L182" s="203" t="s">
        <v>819</v>
      </c>
      <c r="M182" s="204">
        <v>0</v>
      </c>
      <c r="N182" s="205">
        <v>0</v>
      </c>
      <c r="O182" s="206">
        <v>0</v>
      </c>
      <c r="P182" s="204">
        <v>0</v>
      </c>
      <c r="Q182" s="205">
        <v>0</v>
      </c>
      <c r="R182" s="206">
        <v>0</v>
      </c>
      <c r="S182" s="204">
        <v>0</v>
      </c>
      <c r="T182" s="205">
        <v>0</v>
      </c>
      <c r="U182" s="206">
        <v>0</v>
      </c>
      <c r="V182" s="204">
        <v>0</v>
      </c>
      <c r="W182" s="205">
        <v>0</v>
      </c>
      <c r="X182" s="206">
        <v>0</v>
      </c>
      <c r="Y182" s="204">
        <v>0</v>
      </c>
      <c r="Z182" s="205">
        <v>0</v>
      </c>
      <c r="AA182" s="206">
        <v>0</v>
      </c>
      <c r="AB182" s="204">
        <v>0</v>
      </c>
      <c r="AC182" s="205">
        <v>0</v>
      </c>
      <c r="AD182" s="206">
        <v>0</v>
      </c>
      <c r="AE182" s="204">
        <v>0</v>
      </c>
      <c r="AF182" s="205">
        <v>0</v>
      </c>
      <c r="AG182" s="206">
        <v>0</v>
      </c>
      <c r="AH182" s="207">
        <f t="shared" si="65"/>
        <v>0</v>
      </c>
      <c r="AI182" s="208">
        <f t="shared" si="65"/>
        <v>0</v>
      </c>
      <c r="AJ182" s="209">
        <f t="shared" si="65"/>
        <v>0</v>
      </c>
      <c r="AK182" s="204">
        <v>0</v>
      </c>
      <c r="AL182" s="205">
        <v>0</v>
      </c>
      <c r="AM182" s="206">
        <v>0</v>
      </c>
      <c r="AN182" s="210">
        <f t="shared" si="66"/>
        <v>0</v>
      </c>
      <c r="AO182" s="211">
        <f t="shared" si="66"/>
        <v>0</v>
      </c>
      <c r="AP182" s="212">
        <f t="shared" si="66"/>
        <v>0</v>
      </c>
      <c r="AQ182" s="204">
        <v>0</v>
      </c>
      <c r="AR182" s="205">
        <v>103426</v>
      </c>
      <c r="AS182" s="206">
        <v>12534624</v>
      </c>
      <c r="AT182" s="207">
        <f t="shared" si="71"/>
        <v>0</v>
      </c>
      <c r="AU182" s="208">
        <f t="shared" si="71"/>
        <v>103426</v>
      </c>
      <c r="AV182" s="209">
        <f t="shared" si="71"/>
        <v>12534624</v>
      </c>
      <c r="AW182" s="204">
        <f t="shared" si="62"/>
        <v>0</v>
      </c>
      <c r="AX182" s="213">
        <f t="shared" si="62"/>
        <v>129783</v>
      </c>
      <c r="AY182" s="214">
        <f t="shared" si="62"/>
        <v>14864065</v>
      </c>
      <c r="AZ182" s="204">
        <v>0</v>
      </c>
      <c r="BA182" s="205">
        <v>233209</v>
      </c>
      <c r="BB182" s="206">
        <v>27398689</v>
      </c>
      <c r="BC182" s="215">
        <f t="shared" si="67"/>
        <v>0</v>
      </c>
      <c r="BD182" s="216">
        <f t="shared" si="67"/>
        <v>233209</v>
      </c>
      <c r="BE182" s="217">
        <f t="shared" si="67"/>
        <v>27398689</v>
      </c>
      <c r="BF182" s="204">
        <v>0</v>
      </c>
      <c r="BG182" s="205">
        <v>0</v>
      </c>
      <c r="BH182" s="206">
        <v>0</v>
      </c>
      <c r="BI182" s="207">
        <f t="shared" si="68"/>
        <v>0</v>
      </c>
      <c r="BJ182" s="208">
        <f t="shared" si="68"/>
        <v>233209</v>
      </c>
      <c r="BK182" s="209">
        <f t="shared" si="68"/>
        <v>27398689</v>
      </c>
      <c r="BL182" s="204">
        <f t="shared" si="72"/>
        <v>0</v>
      </c>
      <c r="BM182" s="213">
        <f t="shared" si="72"/>
        <v>0</v>
      </c>
      <c r="BN182" s="214">
        <f t="shared" si="72"/>
        <v>0</v>
      </c>
      <c r="BO182" s="204">
        <v>0</v>
      </c>
      <c r="BP182" s="205">
        <v>0</v>
      </c>
      <c r="BQ182" s="206">
        <v>0</v>
      </c>
      <c r="BR182" s="218">
        <f t="shared" si="69"/>
        <v>0</v>
      </c>
      <c r="BS182" s="208">
        <f t="shared" si="69"/>
        <v>233209</v>
      </c>
      <c r="BT182" s="209">
        <f t="shared" si="69"/>
        <v>27398689</v>
      </c>
      <c r="BU182" s="219">
        <v>0</v>
      </c>
      <c r="BV182" s="205">
        <v>-96520</v>
      </c>
      <c r="BW182" s="206">
        <v>-11682781</v>
      </c>
      <c r="BX182" s="204">
        <f t="shared" si="73"/>
        <v>0</v>
      </c>
      <c r="BY182" s="213">
        <f t="shared" si="73"/>
        <v>136689</v>
      </c>
      <c r="BZ182" s="214">
        <f t="shared" si="73"/>
        <v>15715908</v>
      </c>
      <c r="CA182" s="220" t="s">
        <v>1188</v>
      </c>
      <c r="CB182" s="220" t="s">
        <v>522</v>
      </c>
      <c r="CC182" s="154" t="s">
        <v>1280</v>
      </c>
      <c r="CD182" s="154" t="str">
        <f t="shared" si="63"/>
        <v>OK！</v>
      </c>
      <c r="CE182" s="164" t="str">
        <f t="shared" si="70"/>
        <v>J2</v>
      </c>
      <c r="CF182" s="164" t="str">
        <f t="shared" si="70"/>
        <v>KQ</v>
      </c>
      <c r="CG182" s="164" t="str">
        <f t="shared" si="64"/>
        <v>ｱｼﾞｱ開発銀行</v>
      </c>
    </row>
    <row r="183" spans="1:85" ht="20.100000000000001" customHeight="1" x14ac:dyDescent="0.15">
      <c r="A183" s="154" t="str">
        <f t="shared" si="58"/>
        <v>J2</v>
      </c>
      <c r="B183" s="154" t="str">
        <f t="shared" si="58"/>
        <v>KQ</v>
      </c>
      <c r="C183" s="154" t="str">
        <f t="shared" si="59"/>
        <v xml:space="preserve"> パナマ政府</v>
      </c>
      <c r="D183" s="154" t="str">
        <f t="shared" si="60"/>
        <v>201505-201512</v>
      </c>
      <c r="E183" s="166" t="s">
        <v>330</v>
      </c>
      <c r="F183" s="199" t="s">
        <v>918</v>
      </c>
      <c r="G183" s="200" t="s">
        <v>956</v>
      </c>
      <c r="H183" s="200" t="str">
        <f t="shared" si="61"/>
        <v>JA15Q1019P</v>
      </c>
      <c r="I183" s="201" t="s">
        <v>997</v>
      </c>
      <c r="J183" s="202" t="s">
        <v>965</v>
      </c>
      <c r="K183" s="202" t="s">
        <v>598</v>
      </c>
      <c r="L183" s="203" t="s">
        <v>819</v>
      </c>
      <c r="M183" s="204">
        <v>0</v>
      </c>
      <c r="N183" s="205">
        <v>0</v>
      </c>
      <c r="O183" s="206">
        <v>0</v>
      </c>
      <c r="P183" s="204">
        <v>0</v>
      </c>
      <c r="Q183" s="205">
        <v>0</v>
      </c>
      <c r="R183" s="206">
        <v>0</v>
      </c>
      <c r="S183" s="204">
        <v>0</v>
      </c>
      <c r="T183" s="205">
        <v>0</v>
      </c>
      <c r="U183" s="206">
        <v>0</v>
      </c>
      <c r="V183" s="204">
        <v>0</v>
      </c>
      <c r="W183" s="205">
        <v>0</v>
      </c>
      <c r="X183" s="206">
        <v>0</v>
      </c>
      <c r="Y183" s="204">
        <v>0</v>
      </c>
      <c r="Z183" s="205">
        <v>0</v>
      </c>
      <c r="AA183" s="206">
        <v>0</v>
      </c>
      <c r="AB183" s="204">
        <v>0</v>
      </c>
      <c r="AC183" s="205">
        <v>0</v>
      </c>
      <c r="AD183" s="206">
        <v>0</v>
      </c>
      <c r="AE183" s="204">
        <v>0</v>
      </c>
      <c r="AF183" s="205">
        <v>0</v>
      </c>
      <c r="AG183" s="206">
        <v>0</v>
      </c>
      <c r="AH183" s="207">
        <f t="shared" si="65"/>
        <v>0</v>
      </c>
      <c r="AI183" s="208">
        <f t="shared" si="65"/>
        <v>0</v>
      </c>
      <c r="AJ183" s="209">
        <f t="shared" si="65"/>
        <v>0</v>
      </c>
      <c r="AK183" s="204">
        <v>0</v>
      </c>
      <c r="AL183" s="205">
        <v>33280</v>
      </c>
      <c r="AM183" s="206">
        <v>4021123</v>
      </c>
      <c r="AN183" s="210">
        <f t="shared" si="66"/>
        <v>0</v>
      </c>
      <c r="AO183" s="211">
        <f t="shared" si="66"/>
        <v>33280</v>
      </c>
      <c r="AP183" s="212">
        <f t="shared" si="66"/>
        <v>4021123</v>
      </c>
      <c r="AQ183" s="204">
        <v>0</v>
      </c>
      <c r="AR183" s="205">
        <v>26565.33</v>
      </c>
      <c r="AS183" s="206">
        <v>3245968</v>
      </c>
      <c r="AT183" s="207">
        <f t="shared" si="71"/>
        <v>0</v>
      </c>
      <c r="AU183" s="208">
        <f t="shared" si="71"/>
        <v>59845.33</v>
      </c>
      <c r="AV183" s="209">
        <f t="shared" si="71"/>
        <v>7267091</v>
      </c>
      <c r="AW183" s="204">
        <f t="shared" si="62"/>
        <v>0</v>
      </c>
      <c r="AX183" s="213">
        <f t="shared" si="62"/>
        <v>0</v>
      </c>
      <c r="AY183" s="214">
        <f t="shared" si="62"/>
        <v>0</v>
      </c>
      <c r="AZ183" s="204">
        <v>0</v>
      </c>
      <c r="BA183" s="205">
        <v>26565.33</v>
      </c>
      <c r="BB183" s="206">
        <v>3245968</v>
      </c>
      <c r="BC183" s="215">
        <f t="shared" si="67"/>
        <v>0</v>
      </c>
      <c r="BD183" s="216">
        <f t="shared" si="67"/>
        <v>59845.33</v>
      </c>
      <c r="BE183" s="217">
        <f t="shared" si="67"/>
        <v>7267091</v>
      </c>
      <c r="BF183" s="204">
        <v>0</v>
      </c>
      <c r="BG183" s="205">
        <v>0</v>
      </c>
      <c r="BH183" s="206">
        <v>0</v>
      </c>
      <c r="BI183" s="207">
        <f t="shared" si="68"/>
        <v>0</v>
      </c>
      <c r="BJ183" s="208">
        <f t="shared" si="68"/>
        <v>59845.33</v>
      </c>
      <c r="BK183" s="209">
        <f t="shared" si="68"/>
        <v>7267091</v>
      </c>
      <c r="BL183" s="204">
        <f t="shared" si="72"/>
        <v>0</v>
      </c>
      <c r="BM183" s="213">
        <f t="shared" si="72"/>
        <v>0</v>
      </c>
      <c r="BN183" s="214">
        <f t="shared" si="72"/>
        <v>0</v>
      </c>
      <c r="BO183" s="204">
        <v>0</v>
      </c>
      <c r="BP183" s="205">
        <v>0</v>
      </c>
      <c r="BQ183" s="206">
        <v>0</v>
      </c>
      <c r="BR183" s="218">
        <f t="shared" si="69"/>
        <v>0</v>
      </c>
      <c r="BS183" s="208">
        <f t="shared" si="69"/>
        <v>59845.33</v>
      </c>
      <c r="BT183" s="209">
        <f t="shared" si="69"/>
        <v>7267091</v>
      </c>
      <c r="BU183" s="219">
        <v>0</v>
      </c>
      <c r="BV183" s="205">
        <v>0</v>
      </c>
      <c r="BW183" s="206">
        <v>0</v>
      </c>
      <c r="BX183" s="204">
        <f t="shared" si="73"/>
        <v>0</v>
      </c>
      <c r="BY183" s="213">
        <f t="shared" si="73"/>
        <v>59845.33</v>
      </c>
      <c r="BZ183" s="214">
        <f t="shared" si="73"/>
        <v>7267091</v>
      </c>
      <c r="CA183" s="220" t="s">
        <v>1220</v>
      </c>
      <c r="CB183" s="220" t="s">
        <v>739</v>
      </c>
      <c r="CC183" s="154" t="s">
        <v>1280</v>
      </c>
      <c r="CD183" s="154" t="str">
        <f t="shared" si="63"/>
        <v>OK！</v>
      </c>
      <c r="CE183" s="164" t="str">
        <f t="shared" si="70"/>
        <v>J2</v>
      </c>
      <c r="CF183" s="164" t="str">
        <f t="shared" si="70"/>
        <v>KQ</v>
      </c>
      <c r="CG183" s="164" t="str">
        <f t="shared" si="64"/>
        <v>ﾊﾟﾅﾏ政府</v>
      </c>
    </row>
    <row r="184" spans="1:85" ht="20.100000000000001" customHeight="1" x14ac:dyDescent="0.15">
      <c r="A184" s="154" t="str">
        <f t="shared" si="58"/>
        <v>J2</v>
      </c>
      <c r="B184" s="154" t="str">
        <f t="shared" si="58"/>
        <v>KQ</v>
      </c>
      <c r="C184" s="154" t="str">
        <f t="shared" si="59"/>
        <v xml:space="preserve"> 世界銀行</v>
      </c>
      <c r="D184" s="154" t="str">
        <f t="shared" si="60"/>
        <v>-</v>
      </c>
      <c r="E184" s="166" t="s">
        <v>331</v>
      </c>
      <c r="F184" s="199" t="s">
        <v>918</v>
      </c>
      <c r="G184" s="200" t="s">
        <v>956</v>
      </c>
      <c r="H184" s="200" t="str">
        <f t="shared" si="61"/>
        <v>JA16Q1009P</v>
      </c>
      <c r="I184" s="201" t="s">
        <v>998</v>
      </c>
      <c r="J184" s="202" t="s">
        <v>617</v>
      </c>
      <c r="K184" s="202" t="s">
        <v>525</v>
      </c>
      <c r="L184" s="203" t="s">
        <v>819</v>
      </c>
      <c r="M184" s="204">
        <v>0</v>
      </c>
      <c r="N184" s="205">
        <v>0</v>
      </c>
      <c r="O184" s="206">
        <v>0</v>
      </c>
      <c r="P184" s="204">
        <v>0</v>
      </c>
      <c r="Q184" s="205">
        <v>0</v>
      </c>
      <c r="R184" s="206">
        <v>0</v>
      </c>
      <c r="S184" s="204">
        <v>0</v>
      </c>
      <c r="T184" s="205">
        <v>0</v>
      </c>
      <c r="U184" s="206">
        <v>0</v>
      </c>
      <c r="V184" s="204">
        <v>0</v>
      </c>
      <c r="W184" s="205">
        <v>0</v>
      </c>
      <c r="X184" s="206">
        <v>0</v>
      </c>
      <c r="Y184" s="204">
        <v>0</v>
      </c>
      <c r="Z184" s="205">
        <v>0</v>
      </c>
      <c r="AA184" s="206">
        <v>0</v>
      </c>
      <c r="AB184" s="204">
        <v>0</v>
      </c>
      <c r="AC184" s="205">
        <v>0</v>
      </c>
      <c r="AD184" s="206">
        <v>0</v>
      </c>
      <c r="AE184" s="204">
        <v>0</v>
      </c>
      <c r="AF184" s="205">
        <v>0</v>
      </c>
      <c r="AG184" s="206">
        <v>0</v>
      </c>
      <c r="AH184" s="207">
        <f t="shared" si="65"/>
        <v>0</v>
      </c>
      <c r="AI184" s="208">
        <f t="shared" si="65"/>
        <v>0</v>
      </c>
      <c r="AJ184" s="209">
        <f t="shared" si="65"/>
        <v>0</v>
      </c>
      <c r="AK184" s="204">
        <v>0</v>
      </c>
      <c r="AL184" s="205">
        <v>0</v>
      </c>
      <c r="AM184" s="206">
        <v>0</v>
      </c>
      <c r="AN184" s="210">
        <f t="shared" si="66"/>
        <v>0</v>
      </c>
      <c r="AO184" s="211">
        <f t="shared" si="66"/>
        <v>0</v>
      </c>
      <c r="AP184" s="212">
        <f t="shared" si="66"/>
        <v>0</v>
      </c>
      <c r="AQ184" s="204">
        <v>0</v>
      </c>
      <c r="AR184" s="205">
        <v>0</v>
      </c>
      <c r="AS184" s="206">
        <v>0</v>
      </c>
      <c r="AT184" s="207">
        <f t="shared" si="71"/>
        <v>0</v>
      </c>
      <c r="AU184" s="208">
        <f t="shared" si="71"/>
        <v>0</v>
      </c>
      <c r="AV184" s="209">
        <f t="shared" si="71"/>
        <v>0</v>
      </c>
      <c r="AW184" s="204">
        <f t="shared" si="62"/>
        <v>0</v>
      </c>
      <c r="AX184" s="213">
        <f t="shared" si="62"/>
        <v>0</v>
      </c>
      <c r="AY184" s="214">
        <f t="shared" si="62"/>
        <v>0</v>
      </c>
      <c r="AZ184" s="204">
        <v>0</v>
      </c>
      <c r="BA184" s="205">
        <v>0</v>
      </c>
      <c r="BB184" s="206">
        <v>0</v>
      </c>
      <c r="BC184" s="215">
        <f t="shared" si="67"/>
        <v>0</v>
      </c>
      <c r="BD184" s="216">
        <f t="shared" si="67"/>
        <v>0</v>
      </c>
      <c r="BE184" s="217">
        <f t="shared" si="67"/>
        <v>0</v>
      </c>
      <c r="BF184" s="204">
        <v>0</v>
      </c>
      <c r="BG184" s="205">
        <v>0</v>
      </c>
      <c r="BH184" s="206">
        <v>0</v>
      </c>
      <c r="BI184" s="207">
        <f t="shared" si="68"/>
        <v>0</v>
      </c>
      <c r="BJ184" s="208">
        <f t="shared" si="68"/>
        <v>0</v>
      </c>
      <c r="BK184" s="209">
        <f t="shared" si="68"/>
        <v>0</v>
      </c>
      <c r="BL184" s="204">
        <f t="shared" si="72"/>
        <v>0</v>
      </c>
      <c r="BM184" s="213">
        <f t="shared" si="72"/>
        <v>0</v>
      </c>
      <c r="BN184" s="214">
        <f t="shared" si="72"/>
        <v>0</v>
      </c>
      <c r="BO184" s="204">
        <v>0</v>
      </c>
      <c r="BP184" s="205">
        <v>0</v>
      </c>
      <c r="BQ184" s="206">
        <v>0</v>
      </c>
      <c r="BR184" s="218">
        <f t="shared" si="69"/>
        <v>0</v>
      </c>
      <c r="BS184" s="208">
        <f t="shared" si="69"/>
        <v>0</v>
      </c>
      <c r="BT184" s="209">
        <f t="shared" si="69"/>
        <v>0</v>
      </c>
      <c r="BU184" s="219">
        <v>0</v>
      </c>
      <c r="BV184" s="205">
        <v>-1900</v>
      </c>
      <c r="BW184" s="206">
        <v>-203832</v>
      </c>
      <c r="BX184" s="204">
        <f t="shared" si="73"/>
        <v>0</v>
      </c>
      <c r="BY184" s="213">
        <f t="shared" si="73"/>
        <v>-1900</v>
      </c>
      <c r="BZ184" s="214">
        <f t="shared" si="73"/>
        <v>-203832</v>
      </c>
      <c r="CA184" s="220" t="s">
        <v>1156</v>
      </c>
      <c r="CB184" s="220" t="s">
        <v>577</v>
      </c>
      <c r="CC184" s="154" t="s">
        <v>1280</v>
      </c>
      <c r="CD184" s="154" t="str">
        <f t="shared" si="63"/>
        <v>OK！</v>
      </c>
      <c r="CE184" s="164" t="str">
        <f t="shared" si="70"/>
        <v>J2</v>
      </c>
      <c r="CF184" s="164" t="str">
        <f t="shared" si="70"/>
        <v>KQ</v>
      </c>
      <c r="CG184" s="164" t="str">
        <f t="shared" si="64"/>
        <v>世界銀行</v>
      </c>
    </row>
    <row r="185" spans="1:85" ht="20.100000000000001" customHeight="1" x14ac:dyDescent="0.15">
      <c r="A185" s="154" t="str">
        <f t="shared" si="58"/>
        <v>J2</v>
      </c>
      <c r="B185" s="154" t="str">
        <f t="shared" si="58"/>
        <v>KQ</v>
      </c>
      <c r="C185" s="154" t="str">
        <f t="shared" si="59"/>
        <v xml:space="preserve"> 中南米工営(株)</v>
      </c>
      <c r="D185" s="154" t="str">
        <f t="shared" si="60"/>
        <v>201601-201606</v>
      </c>
      <c r="E185" s="166" t="s">
        <v>332</v>
      </c>
      <c r="F185" s="199" t="s">
        <v>918</v>
      </c>
      <c r="G185" s="200" t="s">
        <v>956</v>
      </c>
      <c r="H185" s="200" t="str">
        <f t="shared" si="61"/>
        <v>JA16Q1016P</v>
      </c>
      <c r="I185" s="201" t="s">
        <v>999</v>
      </c>
      <c r="J185" s="202" t="s">
        <v>917</v>
      </c>
      <c r="K185" s="202" t="s">
        <v>788</v>
      </c>
      <c r="L185" s="203" t="s">
        <v>819</v>
      </c>
      <c r="M185" s="204">
        <v>0</v>
      </c>
      <c r="N185" s="205">
        <v>0</v>
      </c>
      <c r="O185" s="206">
        <v>0</v>
      </c>
      <c r="P185" s="204">
        <v>0</v>
      </c>
      <c r="Q185" s="205">
        <v>0</v>
      </c>
      <c r="R185" s="206">
        <v>0</v>
      </c>
      <c r="S185" s="204">
        <v>0</v>
      </c>
      <c r="T185" s="205">
        <v>0</v>
      </c>
      <c r="U185" s="206">
        <v>0</v>
      </c>
      <c r="V185" s="204">
        <v>0</v>
      </c>
      <c r="W185" s="205">
        <v>0</v>
      </c>
      <c r="X185" s="206">
        <v>0</v>
      </c>
      <c r="Y185" s="204">
        <v>0</v>
      </c>
      <c r="Z185" s="205">
        <v>0</v>
      </c>
      <c r="AA185" s="206">
        <v>0</v>
      </c>
      <c r="AB185" s="204">
        <v>0</v>
      </c>
      <c r="AC185" s="205">
        <v>0</v>
      </c>
      <c r="AD185" s="206">
        <v>0</v>
      </c>
      <c r="AE185" s="204">
        <v>0</v>
      </c>
      <c r="AF185" s="205">
        <v>0</v>
      </c>
      <c r="AG185" s="206">
        <v>0</v>
      </c>
      <c r="AH185" s="207">
        <f t="shared" si="65"/>
        <v>0</v>
      </c>
      <c r="AI185" s="208">
        <f t="shared" si="65"/>
        <v>0</v>
      </c>
      <c r="AJ185" s="209">
        <f t="shared" si="65"/>
        <v>0</v>
      </c>
      <c r="AK185" s="204">
        <v>0</v>
      </c>
      <c r="AL185" s="205">
        <v>0</v>
      </c>
      <c r="AM185" s="206">
        <v>0</v>
      </c>
      <c r="AN185" s="210">
        <f t="shared" si="66"/>
        <v>0</v>
      </c>
      <c r="AO185" s="211">
        <f t="shared" si="66"/>
        <v>0</v>
      </c>
      <c r="AP185" s="212">
        <f t="shared" si="66"/>
        <v>0</v>
      </c>
      <c r="AQ185" s="204">
        <v>0</v>
      </c>
      <c r="AR185" s="205">
        <v>0</v>
      </c>
      <c r="AS185" s="206">
        <v>0</v>
      </c>
      <c r="AT185" s="207">
        <f t="shared" si="71"/>
        <v>0</v>
      </c>
      <c r="AU185" s="208">
        <f t="shared" si="71"/>
        <v>0</v>
      </c>
      <c r="AV185" s="209">
        <f t="shared" si="71"/>
        <v>0</v>
      </c>
      <c r="AW185" s="204">
        <f t="shared" si="62"/>
        <v>0</v>
      </c>
      <c r="AX185" s="213">
        <f t="shared" si="62"/>
        <v>16656.78</v>
      </c>
      <c r="AY185" s="214">
        <f t="shared" si="62"/>
        <v>1851068</v>
      </c>
      <c r="AZ185" s="204">
        <v>0</v>
      </c>
      <c r="BA185" s="205">
        <v>16656.78</v>
      </c>
      <c r="BB185" s="206">
        <v>1851068</v>
      </c>
      <c r="BC185" s="215">
        <f t="shared" si="67"/>
        <v>0</v>
      </c>
      <c r="BD185" s="216">
        <f t="shared" si="67"/>
        <v>16656.78</v>
      </c>
      <c r="BE185" s="217">
        <f t="shared" si="67"/>
        <v>1851068</v>
      </c>
      <c r="BF185" s="204">
        <v>0</v>
      </c>
      <c r="BG185" s="205">
        <v>0</v>
      </c>
      <c r="BH185" s="206">
        <v>0</v>
      </c>
      <c r="BI185" s="207">
        <f t="shared" si="68"/>
        <v>0</v>
      </c>
      <c r="BJ185" s="208">
        <f t="shared" si="68"/>
        <v>16656.78</v>
      </c>
      <c r="BK185" s="209">
        <f t="shared" si="68"/>
        <v>1851068</v>
      </c>
      <c r="BL185" s="204">
        <f t="shared" si="72"/>
        <v>0</v>
      </c>
      <c r="BM185" s="213">
        <f t="shared" si="72"/>
        <v>0</v>
      </c>
      <c r="BN185" s="214">
        <f t="shared" si="72"/>
        <v>0</v>
      </c>
      <c r="BO185" s="204">
        <v>0</v>
      </c>
      <c r="BP185" s="205">
        <v>0</v>
      </c>
      <c r="BQ185" s="206">
        <v>0</v>
      </c>
      <c r="BR185" s="218">
        <f t="shared" si="69"/>
        <v>0</v>
      </c>
      <c r="BS185" s="208">
        <f t="shared" si="69"/>
        <v>16656.78</v>
      </c>
      <c r="BT185" s="209">
        <f t="shared" si="69"/>
        <v>1851068</v>
      </c>
      <c r="BU185" s="219">
        <v>0</v>
      </c>
      <c r="BV185" s="205">
        <v>0</v>
      </c>
      <c r="BW185" s="206">
        <v>0</v>
      </c>
      <c r="BX185" s="204">
        <f t="shared" si="73"/>
        <v>0</v>
      </c>
      <c r="BY185" s="213">
        <f t="shared" si="73"/>
        <v>16656.78</v>
      </c>
      <c r="BZ185" s="214">
        <f t="shared" si="73"/>
        <v>1851068</v>
      </c>
      <c r="CA185" s="220" t="s">
        <v>1149</v>
      </c>
      <c r="CB185" s="220" t="s">
        <v>641</v>
      </c>
      <c r="CC185" s="154" t="s">
        <v>1280</v>
      </c>
      <c r="CD185" s="154" t="str">
        <f t="shared" si="63"/>
        <v>OK！</v>
      </c>
      <c r="CE185" s="164" t="str">
        <f t="shared" si="70"/>
        <v>J2</v>
      </c>
      <c r="CF185" s="164" t="str">
        <f t="shared" si="70"/>
        <v>KQ</v>
      </c>
      <c r="CG185" s="164" t="str">
        <f t="shared" si="64"/>
        <v>民間</v>
      </c>
    </row>
    <row r="186" spans="1:85" ht="20.100000000000001" customHeight="1" x14ac:dyDescent="0.15">
      <c r="A186" s="154" t="str">
        <f t="shared" si="58"/>
        <v>J2</v>
      </c>
      <c r="B186" s="154" t="str">
        <f t="shared" si="58"/>
        <v>KQ</v>
      </c>
      <c r="C186" s="154" t="str">
        <f t="shared" si="59"/>
        <v xml:space="preserve"> 中南米工営(株)</v>
      </c>
      <c r="D186" s="154" t="str">
        <f t="shared" si="60"/>
        <v>201601-201606</v>
      </c>
      <c r="E186" s="166" t="s">
        <v>333</v>
      </c>
      <c r="F186" s="199" t="s">
        <v>918</v>
      </c>
      <c r="G186" s="200" t="s">
        <v>956</v>
      </c>
      <c r="H186" s="200" t="str">
        <f t="shared" si="61"/>
        <v>JA16Q1017P</v>
      </c>
      <c r="I186" s="201" t="s">
        <v>1000</v>
      </c>
      <c r="J186" s="202" t="s">
        <v>917</v>
      </c>
      <c r="K186" s="202" t="s">
        <v>788</v>
      </c>
      <c r="L186" s="203" t="s">
        <v>819</v>
      </c>
      <c r="M186" s="204">
        <v>0</v>
      </c>
      <c r="N186" s="205">
        <v>0</v>
      </c>
      <c r="O186" s="206">
        <v>0</v>
      </c>
      <c r="P186" s="204">
        <v>0</v>
      </c>
      <c r="Q186" s="205">
        <v>0</v>
      </c>
      <c r="R186" s="206">
        <v>0</v>
      </c>
      <c r="S186" s="204">
        <v>0</v>
      </c>
      <c r="T186" s="205">
        <v>0</v>
      </c>
      <c r="U186" s="206">
        <v>0</v>
      </c>
      <c r="V186" s="204">
        <v>0</v>
      </c>
      <c r="W186" s="205">
        <v>0</v>
      </c>
      <c r="X186" s="206">
        <v>0</v>
      </c>
      <c r="Y186" s="204">
        <v>0</v>
      </c>
      <c r="Z186" s="205">
        <v>0</v>
      </c>
      <c r="AA186" s="206">
        <v>0</v>
      </c>
      <c r="AB186" s="204">
        <v>0</v>
      </c>
      <c r="AC186" s="205">
        <v>0</v>
      </c>
      <c r="AD186" s="206">
        <v>0</v>
      </c>
      <c r="AE186" s="204">
        <v>0</v>
      </c>
      <c r="AF186" s="205">
        <v>0</v>
      </c>
      <c r="AG186" s="206">
        <v>0</v>
      </c>
      <c r="AH186" s="207">
        <f t="shared" si="65"/>
        <v>0</v>
      </c>
      <c r="AI186" s="208">
        <f t="shared" si="65"/>
        <v>0</v>
      </c>
      <c r="AJ186" s="209">
        <f t="shared" si="65"/>
        <v>0</v>
      </c>
      <c r="AK186" s="204">
        <v>0</v>
      </c>
      <c r="AL186" s="205">
        <v>0</v>
      </c>
      <c r="AM186" s="206">
        <v>0</v>
      </c>
      <c r="AN186" s="210">
        <f t="shared" si="66"/>
        <v>0</v>
      </c>
      <c r="AO186" s="211">
        <f t="shared" si="66"/>
        <v>0</v>
      </c>
      <c r="AP186" s="212">
        <f t="shared" si="66"/>
        <v>0</v>
      </c>
      <c r="AQ186" s="204">
        <v>0</v>
      </c>
      <c r="AR186" s="205">
        <v>0</v>
      </c>
      <c r="AS186" s="206">
        <v>0</v>
      </c>
      <c r="AT186" s="207">
        <f t="shared" si="71"/>
        <v>0</v>
      </c>
      <c r="AU186" s="208">
        <f t="shared" si="71"/>
        <v>0</v>
      </c>
      <c r="AV186" s="209">
        <f t="shared" si="71"/>
        <v>0</v>
      </c>
      <c r="AW186" s="204">
        <f t="shared" si="62"/>
        <v>0</v>
      </c>
      <c r="AX186" s="213">
        <f t="shared" si="62"/>
        <v>32604.9</v>
      </c>
      <c r="AY186" s="214">
        <f t="shared" si="62"/>
        <v>3623383</v>
      </c>
      <c r="AZ186" s="204">
        <v>0</v>
      </c>
      <c r="BA186" s="205">
        <v>32604.9</v>
      </c>
      <c r="BB186" s="206">
        <v>3623383</v>
      </c>
      <c r="BC186" s="215">
        <f t="shared" si="67"/>
        <v>0</v>
      </c>
      <c r="BD186" s="216">
        <f t="shared" si="67"/>
        <v>32604.9</v>
      </c>
      <c r="BE186" s="217">
        <f t="shared" si="67"/>
        <v>3623383</v>
      </c>
      <c r="BF186" s="204">
        <v>0</v>
      </c>
      <c r="BG186" s="205">
        <v>0</v>
      </c>
      <c r="BH186" s="206">
        <v>0</v>
      </c>
      <c r="BI186" s="207">
        <f t="shared" si="68"/>
        <v>0</v>
      </c>
      <c r="BJ186" s="208">
        <f t="shared" si="68"/>
        <v>32604.9</v>
      </c>
      <c r="BK186" s="209">
        <f t="shared" si="68"/>
        <v>3623383</v>
      </c>
      <c r="BL186" s="204">
        <f t="shared" si="72"/>
        <v>0</v>
      </c>
      <c r="BM186" s="213">
        <f t="shared" si="72"/>
        <v>0</v>
      </c>
      <c r="BN186" s="214">
        <f t="shared" si="72"/>
        <v>0</v>
      </c>
      <c r="BO186" s="204">
        <v>0</v>
      </c>
      <c r="BP186" s="205">
        <v>0</v>
      </c>
      <c r="BQ186" s="206">
        <v>0</v>
      </c>
      <c r="BR186" s="218">
        <f t="shared" si="69"/>
        <v>0</v>
      </c>
      <c r="BS186" s="208">
        <f t="shared" si="69"/>
        <v>32604.9</v>
      </c>
      <c r="BT186" s="209">
        <f t="shared" si="69"/>
        <v>3623383</v>
      </c>
      <c r="BU186" s="219">
        <v>0</v>
      </c>
      <c r="BV186" s="205">
        <v>0</v>
      </c>
      <c r="BW186" s="206">
        <v>0</v>
      </c>
      <c r="BX186" s="204">
        <f t="shared" si="73"/>
        <v>0</v>
      </c>
      <c r="BY186" s="213">
        <f t="shared" si="73"/>
        <v>32604.9</v>
      </c>
      <c r="BZ186" s="214">
        <f t="shared" si="73"/>
        <v>3623383</v>
      </c>
      <c r="CA186" s="220" t="s">
        <v>1149</v>
      </c>
      <c r="CB186" s="220" t="s">
        <v>739</v>
      </c>
      <c r="CC186" s="154" t="s">
        <v>1280</v>
      </c>
      <c r="CD186" s="154" t="str">
        <f t="shared" si="63"/>
        <v>OK！</v>
      </c>
      <c r="CE186" s="164" t="str">
        <f t="shared" si="70"/>
        <v>J2</v>
      </c>
      <c r="CF186" s="164" t="str">
        <f t="shared" si="70"/>
        <v>KQ</v>
      </c>
      <c r="CG186" s="164" t="str">
        <f t="shared" si="64"/>
        <v>民間</v>
      </c>
    </row>
    <row r="187" spans="1:85" ht="20.100000000000001" customHeight="1" x14ac:dyDescent="0.15">
      <c r="A187" s="154" t="str">
        <f t="shared" si="58"/>
        <v>J2</v>
      </c>
      <c r="B187" s="154" t="str">
        <f t="shared" si="58"/>
        <v>KQ</v>
      </c>
      <c r="C187" s="154" t="str">
        <f t="shared" si="59"/>
        <v xml:space="preserve"> 中南米工営(株)</v>
      </c>
      <c r="D187" s="154" t="str">
        <f t="shared" si="60"/>
        <v>201604-201606</v>
      </c>
      <c r="E187" s="166" t="s">
        <v>334</v>
      </c>
      <c r="F187" s="199" t="s">
        <v>918</v>
      </c>
      <c r="G187" s="200" t="s">
        <v>956</v>
      </c>
      <c r="H187" s="200" t="str">
        <f t="shared" si="61"/>
        <v>JA16Q1019P</v>
      </c>
      <c r="I187" s="201" t="s">
        <v>1001</v>
      </c>
      <c r="J187" s="202" t="s">
        <v>917</v>
      </c>
      <c r="K187" s="202" t="s">
        <v>788</v>
      </c>
      <c r="L187" s="203" t="s">
        <v>793</v>
      </c>
      <c r="M187" s="204">
        <v>0</v>
      </c>
      <c r="N187" s="205">
        <v>0</v>
      </c>
      <c r="O187" s="206">
        <v>0</v>
      </c>
      <c r="P187" s="204">
        <v>0</v>
      </c>
      <c r="Q187" s="205">
        <v>0</v>
      </c>
      <c r="R187" s="206">
        <v>0</v>
      </c>
      <c r="S187" s="204">
        <v>0</v>
      </c>
      <c r="T187" s="205">
        <v>0</v>
      </c>
      <c r="U187" s="206">
        <v>0</v>
      </c>
      <c r="V187" s="204">
        <v>0</v>
      </c>
      <c r="W187" s="205">
        <v>0</v>
      </c>
      <c r="X187" s="206">
        <v>0</v>
      </c>
      <c r="Y187" s="204">
        <v>0</v>
      </c>
      <c r="Z187" s="205">
        <v>0</v>
      </c>
      <c r="AA187" s="206">
        <v>0</v>
      </c>
      <c r="AB187" s="204">
        <v>0</v>
      </c>
      <c r="AC187" s="205">
        <v>0</v>
      </c>
      <c r="AD187" s="206">
        <v>0</v>
      </c>
      <c r="AE187" s="204">
        <v>0</v>
      </c>
      <c r="AF187" s="205">
        <v>0</v>
      </c>
      <c r="AG187" s="206">
        <v>0</v>
      </c>
      <c r="AH187" s="207">
        <f t="shared" si="65"/>
        <v>0</v>
      </c>
      <c r="AI187" s="208">
        <f t="shared" si="65"/>
        <v>0</v>
      </c>
      <c r="AJ187" s="209">
        <f t="shared" si="65"/>
        <v>0</v>
      </c>
      <c r="AK187" s="204">
        <v>0</v>
      </c>
      <c r="AL187" s="205">
        <v>0</v>
      </c>
      <c r="AM187" s="206">
        <v>0</v>
      </c>
      <c r="AN187" s="210">
        <f t="shared" si="66"/>
        <v>0</v>
      </c>
      <c r="AO187" s="211">
        <f t="shared" si="66"/>
        <v>0</v>
      </c>
      <c r="AP187" s="212">
        <f t="shared" si="66"/>
        <v>0</v>
      </c>
      <c r="AQ187" s="204">
        <v>0</v>
      </c>
      <c r="AR187" s="205">
        <v>0</v>
      </c>
      <c r="AS187" s="206">
        <v>0</v>
      </c>
      <c r="AT187" s="207">
        <f t="shared" si="71"/>
        <v>0</v>
      </c>
      <c r="AU187" s="208">
        <f t="shared" si="71"/>
        <v>0</v>
      </c>
      <c r="AV187" s="209">
        <f t="shared" si="71"/>
        <v>0</v>
      </c>
      <c r="AW187" s="204">
        <f t="shared" si="62"/>
        <v>3022875</v>
      </c>
      <c r="AX187" s="213">
        <f t="shared" si="62"/>
        <v>0</v>
      </c>
      <c r="AY187" s="214">
        <f t="shared" si="62"/>
        <v>3022875</v>
      </c>
      <c r="AZ187" s="204">
        <v>3022875</v>
      </c>
      <c r="BA187" s="205">
        <v>0</v>
      </c>
      <c r="BB187" s="206">
        <v>3022875</v>
      </c>
      <c r="BC187" s="215">
        <f t="shared" si="67"/>
        <v>3022875</v>
      </c>
      <c r="BD187" s="216">
        <f t="shared" si="67"/>
        <v>0</v>
      </c>
      <c r="BE187" s="217">
        <f t="shared" si="67"/>
        <v>3022875</v>
      </c>
      <c r="BF187" s="204">
        <v>0</v>
      </c>
      <c r="BG187" s="205">
        <v>0</v>
      </c>
      <c r="BH187" s="206">
        <v>0</v>
      </c>
      <c r="BI187" s="207">
        <f t="shared" si="68"/>
        <v>3022875</v>
      </c>
      <c r="BJ187" s="208">
        <f t="shared" si="68"/>
        <v>0</v>
      </c>
      <c r="BK187" s="209">
        <f t="shared" si="68"/>
        <v>3022875</v>
      </c>
      <c r="BL187" s="204">
        <f t="shared" si="72"/>
        <v>0</v>
      </c>
      <c r="BM187" s="213">
        <f t="shared" si="72"/>
        <v>0</v>
      </c>
      <c r="BN187" s="214">
        <f t="shared" si="72"/>
        <v>0</v>
      </c>
      <c r="BO187" s="204">
        <v>0</v>
      </c>
      <c r="BP187" s="205">
        <v>0</v>
      </c>
      <c r="BQ187" s="206">
        <v>0</v>
      </c>
      <c r="BR187" s="218">
        <f t="shared" si="69"/>
        <v>3022875</v>
      </c>
      <c r="BS187" s="208">
        <f t="shared" si="69"/>
        <v>0</v>
      </c>
      <c r="BT187" s="209">
        <f t="shared" si="69"/>
        <v>3022875</v>
      </c>
      <c r="BU187" s="219">
        <v>0</v>
      </c>
      <c r="BV187" s="205">
        <v>0</v>
      </c>
      <c r="BW187" s="206">
        <v>0</v>
      </c>
      <c r="BX187" s="204">
        <f t="shared" si="73"/>
        <v>3022875</v>
      </c>
      <c r="BY187" s="213">
        <f t="shared" si="73"/>
        <v>0</v>
      </c>
      <c r="BZ187" s="214">
        <f t="shared" si="73"/>
        <v>3022875</v>
      </c>
      <c r="CA187" s="220" t="s">
        <v>1174</v>
      </c>
      <c r="CB187" s="220" t="s">
        <v>641</v>
      </c>
      <c r="CC187" s="154" t="s">
        <v>1280</v>
      </c>
      <c r="CD187" s="154" t="str">
        <f t="shared" si="63"/>
        <v>OK！</v>
      </c>
      <c r="CE187" s="164" t="str">
        <f t="shared" si="70"/>
        <v>J2</v>
      </c>
      <c r="CF187" s="164" t="str">
        <f t="shared" si="70"/>
        <v>KQ</v>
      </c>
      <c r="CG187" s="164" t="str">
        <f t="shared" si="64"/>
        <v>民間</v>
      </c>
    </row>
    <row r="188" spans="1:85" ht="20.100000000000001" customHeight="1" x14ac:dyDescent="0.15">
      <c r="A188" s="154" t="str">
        <f t="shared" si="58"/>
        <v>J2</v>
      </c>
      <c r="B188" s="154" t="str">
        <f t="shared" si="58"/>
        <v>KR</v>
      </c>
      <c r="C188" s="154" t="str">
        <f t="shared" si="59"/>
        <v xml:space="preserve"> (独)国際協力機構　円借款</v>
      </c>
      <c r="D188" s="154" t="str">
        <f t="shared" si="60"/>
        <v>201307-201404</v>
      </c>
      <c r="E188" s="166" t="s">
        <v>335</v>
      </c>
      <c r="F188" s="199" t="s">
        <v>918</v>
      </c>
      <c r="G188" s="200" t="s">
        <v>1002</v>
      </c>
      <c r="H188" s="200" t="str">
        <f t="shared" si="61"/>
        <v>JA02O1013P</v>
      </c>
      <c r="I188" s="201" t="s">
        <v>1003</v>
      </c>
      <c r="J188" s="202" t="s">
        <v>617</v>
      </c>
      <c r="K188" s="202" t="s">
        <v>496</v>
      </c>
      <c r="L188" s="203" t="s">
        <v>793</v>
      </c>
      <c r="M188" s="204">
        <v>0</v>
      </c>
      <c r="N188" s="205">
        <v>0</v>
      </c>
      <c r="O188" s="206">
        <v>0</v>
      </c>
      <c r="P188" s="204">
        <v>0</v>
      </c>
      <c r="Q188" s="205">
        <v>0</v>
      </c>
      <c r="R188" s="206">
        <v>0</v>
      </c>
      <c r="S188" s="204">
        <v>0</v>
      </c>
      <c r="T188" s="205">
        <v>0</v>
      </c>
      <c r="U188" s="206">
        <v>0</v>
      </c>
      <c r="V188" s="204">
        <v>0</v>
      </c>
      <c r="W188" s="205">
        <v>0</v>
      </c>
      <c r="X188" s="206">
        <v>0</v>
      </c>
      <c r="Y188" s="204">
        <v>0</v>
      </c>
      <c r="Z188" s="205">
        <v>0</v>
      </c>
      <c r="AA188" s="206">
        <v>0</v>
      </c>
      <c r="AB188" s="204">
        <v>0</v>
      </c>
      <c r="AC188" s="205">
        <v>0</v>
      </c>
      <c r="AD188" s="206">
        <v>0</v>
      </c>
      <c r="AE188" s="204">
        <v>5112410</v>
      </c>
      <c r="AF188" s="205">
        <v>0</v>
      </c>
      <c r="AG188" s="206">
        <v>5112410</v>
      </c>
      <c r="AH188" s="207">
        <f t="shared" si="65"/>
        <v>5112410</v>
      </c>
      <c r="AI188" s="208">
        <f t="shared" si="65"/>
        <v>0</v>
      </c>
      <c r="AJ188" s="209">
        <f t="shared" si="65"/>
        <v>5112410</v>
      </c>
      <c r="AK188" s="204">
        <v>0</v>
      </c>
      <c r="AL188" s="205">
        <v>0</v>
      </c>
      <c r="AM188" s="206">
        <v>0</v>
      </c>
      <c r="AN188" s="210">
        <f t="shared" si="66"/>
        <v>5112410</v>
      </c>
      <c r="AO188" s="211">
        <f t="shared" si="66"/>
        <v>0</v>
      </c>
      <c r="AP188" s="212">
        <f t="shared" si="66"/>
        <v>5112410</v>
      </c>
      <c r="AQ188" s="204">
        <v>0</v>
      </c>
      <c r="AR188" s="205">
        <v>0</v>
      </c>
      <c r="AS188" s="206">
        <v>0</v>
      </c>
      <c r="AT188" s="207">
        <f t="shared" si="71"/>
        <v>5112410</v>
      </c>
      <c r="AU188" s="208">
        <f t="shared" si="71"/>
        <v>0</v>
      </c>
      <c r="AV188" s="209">
        <f t="shared" si="71"/>
        <v>5112410</v>
      </c>
      <c r="AW188" s="204">
        <f t="shared" si="62"/>
        <v>0</v>
      </c>
      <c r="AX188" s="213">
        <f t="shared" si="62"/>
        <v>0</v>
      </c>
      <c r="AY188" s="214">
        <f t="shared" si="62"/>
        <v>0</v>
      </c>
      <c r="AZ188" s="204">
        <v>0</v>
      </c>
      <c r="BA188" s="205">
        <v>0</v>
      </c>
      <c r="BB188" s="206">
        <v>0</v>
      </c>
      <c r="BC188" s="215">
        <f t="shared" si="67"/>
        <v>5112410</v>
      </c>
      <c r="BD188" s="216">
        <f t="shared" si="67"/>
        <v>0</v>
      </c>
      <c r="BE188" s="217">
        <f t="shared" si="67"/>
        <v>5112410</v>
      </c>
      <c r="BF188" s="204">
        <v>0</v>
      </c>
      <c r="BG188" s="205">
        <v>0</v>
      </c>
      <c r="BH188" s="206">
        <v>0</v>
      </c>
      <c r="BI188" s="207">
        <f t="shared" si="68"/>
        <v>5112410</v>
      </c>
      <c r="BJ188" s="208">
        <f t="shared" si="68"/>
        <v>0</v>
      </c>
      <c r="BK188" s="209">
        <f t="shared" si="68"/>
        <v>5112410</v>
      </c>
      <c r="BL188" s="204">
        <f t="shared" si="72"/>
        <v>0</v>
      </c>
      <c r="BM188" s="213">
        <f t="shared" si="72"/>
        <v>0</v>
      </c>
      <c r="BN188" s="214">
        <f t="shared" si="72"/>
        <v>0</v>
      </c>
      <c r="BO188" s="204">
        <v>0</v>
      </c>
      <c r="BP188" s="205">
        <v>0</v>
      </c>
      <c r="BQ188" s="206">
        <v>0</v>
      </c>
      <c r="BR188" s="218">
        <f t="shared" si="69"/>
        <v>5112410</v>
      </c>
      <c r="BS188" s="208">
        <f t="shared" si="69"/>
        <v>0</v>
      </c>
      <c r="BT188" s="209">
        <f t="shared" si="69"/>
        <v>5112410</v>
      </c>
      <c r="BU188" s="219">
        <v>0</v>
      </c>
      <c r="BV188" s="205">
        <v>0</v>
      </c>
      <c r="BW188" s="206">
        <v>0</v>
      </c>
      <c r="BX188" s="204">
        <f t="shared" si="73"/>
        <v>5112410</v>
      </c>
      <c r="BY188" s="213">
        <f t="shared" si="73"/>
        <v>0</v>
      </c>
      <c r="BZ188" s="214">
        <f t="shared" si="73"/>
        <v>5112410</v>
      </c>
      <c r="CA188" s="220" t="s">
        <v>1237</v>
      </c>
      <c r="CB188" s="220" t="s">
        <v>577</v>
      </c>
      <c r="CC188" s="154" t="s">
        <v>1280</v>
      </c>
      <c r="CD188" s="154" t="str">
        <f t="shared" si="63"/>
        <v>OK！</v>
      </c>
      <c r="CE188" s="164" t="str">
        <f t="shared" si="70"/>
        <v>J2</v>
      </c>
      <c r="CF188" s="164" t="str">
        <f t="shared" si="70"/>
        <v>KR</v>
      </c>
      <c r="CG188" s="164" t="str">
        <f t="shared" si="64"/>
        <v>JICA円借款</v>
      </c>
    </row>
    <row r="189" spans="1:85" ht="20.100000000000001" customHeight="1" x14ac:dyDescent="0.15">
      <c r="A189" s="154" t="str">
        <f t="shared" si="58"/>
        <v>J2</v>
      </c>
      <c r="B189" s="154" t="str">
        <f t="shared" si="58"/>
        <v>KR</v>
      </c>
      <c r="C189" s="154" t="str">
        <f t="shared" si="59"/>
        <v xml:space="preserve"> (独)国際協力機構　円借款</v>
      </c>
      <c r="D189" s="154" t="str">
        <f t="shared" si="60"/>
        <v>201307-201606</v>
      </c>
      <c r="E189" s="166" t="s">
        <v>336</v>
      </c>
      <c r="F189" s="199" t="s">
        <v>918</v>
      </c>
      <c r="G189" s="200" t="s">
        <v>1002</v>
      </c>
      <c r="H189" s="200" t="str">
        <f t="shared" si="61"/>
        <v>JA02O1013P</v>
      </c>
      <c r="I189" s="201" t="s">
        <v>1003</v>
      </c>
      <c r="J189" s="202" t="s">
        <v>617</v>
      </c>
      <c r="K189" s="202" t="s">
        <v>496</v>
      </c>
      <c r="L189" s="203" t="s">
        <v>798</v>
      </c>
      <c r="M189" s="204">
        <v>0</v>
      </c>
      <c r="N189" s="205">
        <v>0</v>
      </c>
      <c r="O189" s="206">
        <v>0</v>
      </c>
      <c r="P189" s="204">
        <v>0</v>
      </c>
      <c r="Q189" s="205">
        <v>0</v>
      </c>
      <c r="R189" s="206">
        <v>0</v>
      </c>
      <c r="S189" s="204">
        <v>0</v>
      </c>
      <c r="T189" s="205">
        <v>0</v>
      </c>
      <c r="U189" s="206">
        <v>0</v>
      </c>
      <c r="V189" s="204">
        <v>0</v>
      </c>
      <c r="W189" s="205">
        <v>0</v>
      </c>
      <c r="X189" s="206">
        <v>0</v>
      </c>
      <c r="Y189" s="204">
        <v>0</v>
      </c>
      <c r="Z189" s="205">
        <v>0</v>
      </c>
      <c r="AA189" s="206">
        <v>0</v>
      </c>
      <c r="AB189" s="204">
        <v>0</v>
      </c>
      <c r="AC189" s="205">
        <v>0</v>
      </c>
      <c r="AD189" s="206">
        <v>0</v>
      </c>
      <c r="AE189" s="204">
        <v>0</v>
      </c>
      <c r="AF189" s="205">
        <v>3271741047</v>
      </c>
      <c r="AG189" s="206">
        <v>15966096</v>
      </c>
      <c r="AH189" s="207">
        <f t="shared" si="65"/>
        <v>0</v>
      </c>
      <c r="AI189" s="208">
        <f t="shared" si="65"/>
        <v>3271741047</v>
      </c>
      <c r="AJ189" s="209">
        <f t="shared" si="65"/>
        <v>15966096</v>
      </c>
      <c r="AK189" s="204">
        <v>0</v>
      </c>
      <c r="AL189" s="205">
        <v>0</v>
      </c>
      <c r="AM189" s="206">
        <v>0</v>
      </c>
      <c r="AN189" s="210">
        <f t="shared" si="66"/>
        <v>0</v>
      </c>
      <c r="AO189" s="211">
        <f t="shared" si="66"/>
        <v>3271741047</v>
      </c>
      <c r="AP189" s="212">
        <f t="shared" si="66"/>
        <v>15966096</v>
      </c>
      <c r="AQ189" s="204">
        <v>0</v>
      </c>
      <c r="AR189" s="205">
        <v>1196757</v>
      </c>
      <c r="AS189" s="206">
        <v>6513</v>
      </c>
      <c r="AT189" s="207">
        <f t="shared" si="71"/>
        <v>0</v>
      </c>
      <c r="AU189" s="208">
        <f t="shared" si="71"/>
        <v>3272937804</v>
      </c>
      <c r="AV189" s="209">
        <f t="shared" si="71"/>
        <v>15972609</v>
      </c>
      <c r="AW189" s="204">
        <f t="shared" si="62"/>
        <v>0</v>
      </c>
      <c r="AX189" s="213">
        <f t="shared" si="62"/>
        <v>2788064</v>
      </c>
      <c r="AY189" s="214">
        <f t="shared" si="62"/>
        <v>14265</v>
      </c>
      <c r="AZ189" s="204">
        <v>0</v>
      </c>
      <c r="BA189" s="205">
        <v>3984821</v>
      </c>
      <c r="BB189" s="206">
        <v>20778</v>
      </c>
      <c r="BC189" s="215">
        <f t="shared" si="67"/>
        <v>0</v>
      </c>
      <c r="BD189" s="216">
        <f t="shared" si="67"/>
        <v>3275725868</v>
      </c>
      <c r="BE189" s="217">
        <f t="shared" si="67"/>
        <v>15986874</v>
      </c>
      <c r="BF189" s="204">
        <v>0</v>
      </c>
      <c r="BG189" s="205">
        <v>0</v>
      </c>
      <c r="BH189" s="206">
        <v>0</v>
      </c>
      <c r="BI189" s="207">
        <f t="shared" si="68"/>
        <v>0</v>
      </c>
      <c r="BJ189" s="208">
        <f t="shared" si="68"/>
        <v>3275725868</v>
      </c>
      <c r="BK189" s="209">
        <f t="shared" si="68"/>
        <v>15986874</v>
      </c>
      <c r="BL189" s="204">
        <f t="shared" si="72"/>
        <v>0</v>
      </c>
      <c r="BM189" s="213">
        <f t="shared" si="72"/>
        <v>0</v>
      </c>
      <c r="BN189" s="214">
        <f t="shared" si="72"/>
        <v>0</v>
      </c>
      <c r="BO189" s="204">
        <v>0</v>
      </c>
      <c r="BP189" s="205">
        <v>0</v>
      </c>
      <c r="BQ189" s="206">
        <v>0</v>
      </c>
      <c r="BR189" s="218">
        <f t="shared" si="69"/>
        <v>0</v>
      </c>
      <c r="BS189" s="208">
        <f t="shared" si="69"/>
        <v>3275725868</v>
      </c>
      <c r="BT189" s="209">
        <f t="shared" si="69"/>
        <v>15986874</v>
      </c>
      <c r="BU189" s="219">
        <v>0</v>
      </c>
      <c r="BV189" s="205">
        <v>0</v>
      </c>
      <c r="BW189" s="206">
        <v>0</v>
      </c>
      <c r="BX189" s="204">
        <f t="shared" si="73"/>
        <v>0</v>
      </c>
      <c r="BY189" s="213">
        <f t="shared" si="73"/>
        <v>3275725868</v>
      </c>
      <c r="BZ189" s="214">
        <f t="shared" si="73"/>
        <v>15986874</v>
      </c>
      <c r="CA189" s="220" t="s">
        <v>1205</v>
      </c>
      <c r="CB189" s="220" t="s">
        <v>577</v>
      </c>
      <c r="CC189" s="154" t="s">
        <v>1280</v>
      </c>
      <c r="CD189" s="154" t="str">
        <f t="shared" si="63"/>
        <v>OK！</v>
      </c>
      <c r="CE189" s="164" t="str">
        <f t="shared" si="70"/>
        <v>J2</v>
      </c>
      <c r="CF189" s="164" t="str">
        <f t="shared" si="70"/>
        <v>KR</v>
      </c>
      <c r="CG189" s="164" t="str">
        <f t="shared" si="64"/>
        <v>JICA円借款</v>
      </c>
    </row>
    <row r="190" spans="1:85" ht="20.100000000000001" customHeight="1" x14ac:dyDescent="0.15">
      <c r="A190" s="154" t="str">
        <f t="shared" si="58"/>
        <v>J2</v>
      </c>
      <c r="B190" s="154" t="str">
        <f t="shared" si="58"/>
        <v>KR</v>
      </c>
      <c r="C190" s="154" t="str">
        <f t="shared" si="59"/>
        <v xml:space="preserve"> (独)国際協力機構　円借款</v>
      </c>
      <c r="D190" s="154" t="str">
        <f t="shared" si="60"/>
        <v>201311-201311</v>
      </c>
      <c r="E190" s="166" t="s">
        <v>337</v>
      </c>
      <c r="F190" s="199" t="s">
        <v>918</v>
      </c>
      <c r="G190" s="200" t="s">
        <v>1002</v>
      </c>
      <c r="H190" s="200" t="str">
        <f t="shared" si="61"/>
        <v>JA02O1017P</v>
      </c>
      <c r="I190" s="201" t="s">
        <v>1004</v>
      </c>
      <c r="J190" s="202" t="s">
        <v>962</v>
      </c>
      <c r="K190" s="202" t="s">
        <v>496</v>
      </c>
      <c r="L190" s="203" t="s">
        <v>793</v>
      </c>
      <c r="M190" s="204">
        <v>0</v>
      </c>
      <c r="N190" s="205">
        <v>0</v>
      </c>
      <c r="O190" s="206">
        <v>0</v>
      </c>
      <c r="P190" s="204">
        <v>0</v>
      </c>
      <c r="Q190" s="205">
        <v>0</v>
      </c>
      <c r="R190" s="206">
        <v>0</v>
      </c>
      <c r="S190" s="204">
        <v>0</v>
      </c>
      <c r="T190" s="205">
        <v>0</v>
      </c>
      <c r="U190" s="206">
        <v>0</v>
      </c>
      <c r="V190" s="204">
        <v>0</v>
      </c>
      <c r="W190" s="205">
        <v>0</v>
      </c>
      <c r="X190" s="206">
        <v>0</v>
      </c>
      <c r="Y190" s="204">
        <v>0</v>
      </c>
      <c r="Z190" s="205">
        <v>0</v>
      </c>
      <c r="AA190" s="206">
        <v>0</v>
      </c>
      <c r="AB190" s="204">
        <v>0</v>
      </c>
      <c r="AC190" s="205">
        <v>0</v>
      </c>
      <c r="AD190" s="206">
        <v>0</v>
      </c>
      <c r="AE190" s="204">
        <v>2648545</v>
      </c>
      <c r="AF190" s="205">
        <v>0</v>
      </c>
      <c r="AG190" s="206">
        <v>2648545</v>
      </c>
      <c r="AH190" s="207">
        <f t="shared" si="65"/>
        <v>2648545</v>
      </c>
      <c r="AI190" s="208">
        <f t="shared" si="65"/>
        <v>0</v>
      </c>
      <c r="AJ190" s="209">
        <f t="shared" si="65"/>
        <v>2648545</v>
      </c>
      <c r="AK190" s="204">
        <v>0</v>
      </c>
      <c r="AL190" s="205">
        <v>0</v>
      </c>
      <c r="AM190" s="206">
        <v>0</v>
      </c>
      <c r="AN190" s="210">
        <f t="shared" si="66"/>
        <v>2648545</v>
      </c>
      <c r="AO190" s="211">
        <f t="shared" si="66"/>
        <v>0</v>
      </c>
      <c r="AP190" s="212">
        <f t="shared" si="66"/>
        <v>2648545</v>
      </c>
      <c r="AQ190" s="204">
        <v>0</v>
      </c>
      <c r="AR190" s="205">
        <v>0</v>
      </c>
      <c r="AS190" s="206">
        <v>0</v>
      </c>
      <c r="AT190" s="207">
        <f t="shared" si="71"/>
        <v>2648545</v>
      </c>
      <c r="AU190" s="208">
        <f t="shared" si="71"/>
        <v>0</v>
      </c>
      <c r="AV190" s="209">
        <f t="shared" si="71"/>
        <v>2648545</v>
      </c>
      <c r="AW190" s="204">
        <f t="shared" si="62"/>
        <v>0</v>
      </c>
      <c r="AX190" s="213">
        <f t="shared" si="62"/>
        <v>0</v>
      </c>
      <c r="AY190" s="214">
        <f t="shared" si="62"/>
        <v>0</v>
      </c>
      <c r="AZ190" s="204">
        <v>0</v>
      </c>
      <c r="BA190" s="205">
        <v>0</v>
      </c>
      <c r="BB190" s="206">
        <v>0</v>
      </c>
      <c r="BC190" s="215">
        <f t="shared" si="67"/>
        <v>2648545</v>
      </c>
      <c r="BD190" s="216">
        <f t="shared" si="67"/>
        <v>0</v>
      </c>
      <c r="BE190" s="217">
        <f t="shared" si="67"/>
        <v>2648545</v>
      </c>
      <c r="BF190" s="204">
        <v>0</v>
      </c>
      <c r="BG190" s="205">
        <v>0</v>
      </c>
      <c r="BH190" s="206">
        <v>0</v>
      </c>
      <c r="BI190" s="207">
        <f t="shared" si="68"/>
        <v>2648545</v>
      </c>
      <c r="BJ190" s="208">
        <f t="shared" si="68"/>
        <v>0</v>
      </c>
      <c r="BK190" s="209">
        <f t="shared" si="68"/>
        <v>2648545</v>
      </c>
      <c r="BL190" s="204">
        <f t="shared" si="72"/>
        <v>0</v>
      </c>
      <c r="BM190" s="213">
        <f t="shared" si="72"/>
        <v>0</v>
      </c>
      <c r="BN190" s="214">
        <f t="shared" si="72"/>
        <v>0</v>
      </c>
      <c r="BO190" s="204">
        <v>0</v>
      </c>
      <c r="BP190" s="205">
        <v>0</v>
      </c>
      <c r="BQ190" s="206">
        <v>0</v>
      </c>
      <c r="BR190" s="218">
        <f t="shared" si="69"/>
        <v>2648545</v>
      </c>
      <c r="BS190" s="208">
        <f t="shared" si="69"/>
        <v>0</v>
      </c>
      <c r="BT190" s="209">
        <f t="shared" si="69"/>
        <v>2648545</v>
      </c>
      <c r="BU190" s="219">
        <v>0</v>
      </c>
      <c r="BV190" s="205">
        <v>0</v>
      </c>
      <c r="BW190" s="206">
        <v>0</v>
      </c>
      <c r="BX190" s="204">
        <f t="shared" si="73"/>
        <v>2648545</v>
      </c>
      <c r="BY190" s="213">
        <f t="shared" si="73"/>
        <v>0</v>
      </c>
      <c r="BZ190" s="214">
        <f t="shared" si="73"/>
        <v>2648545</v>
      </c>
      <c r="CA190" s="220" t="s">
        <v>1238</v>
      </c>
      <c r="CB190" s="220" t="s">
        <v>656</v>
      </c>
      <c r="CC190" s="154" t="s">
        <v>1280</v>
      </c>
      <c r="CD190" s="154" t="str">
        <f t="shared" si="63"/>
        <v>OK！</v>
      </c>
      <c r="CE190" s="164" t="str">
        <f t="shared" si="70"/>
        <v>J2</v>
      </c>
      <c r="CF190" s="164" t="str">
        <f t="shared" si="70"/>
        <v>KR</v>
      </c>
      <c r="CG190" s="164" t="str">
        <f t="shared" si="64"/>
        <v>JICA円借款</v>
      </c>
    </row>
    <row r="191" spans="1:85" ht="20.100000000000001" customHeight="1" x14ac:dyDescent="0.15">
      <c r="A191" s="154" t="str">
        <f t="shared" si="58"/>
        <v>J2</v>
      </c>
      <c r="B191" s="154" t="str">
        <f t="shared" si="58"/>
        <v>KR</v>
      </c>
      <c r="C191" s="154" t="str">
        <f t="shared" si="59"/>
        <v xml:space="preserve"> (独)国際協力機構　円借款</v>
      </c>
      <c r="D191" s="154" t="str">
        <f t="shared" si="60"/>
        <v>201311-201311</v>
      </c>
      <c r="E191" s="166" t="s">
        <v>338</v>
      </c>
      <c r="F191" s="199" t="s">
        <v>918</v>
      </c>
      <c r="G191" s="200" t="s">
        <v>1002</v>
      </c>
      <c r="H191" s="200" t="str">
        <f t="shared" si="61"/>
        <v>JA02O1017P</v>
      </c>
      <c r="I191" s="201" t="s">
        <v>1004</v>
      </c>
      <c r="J191" s="202" t="s">
        <v>962</v>
      </c>
      <c r="K191" s="202" t="s">
        <v>496</v>
      </c>
      <c r="L191" s="203" t="s">
        <v>963</v>
      </c>
      <c r="M191" s="204">
        <v>0</v>
      </c>
      <c r="N191" s="205">
        <v>0</v>
      </c>
      <c r="O191" s="206">
        <v>0</v>
      </c>
      <c r="P191" s="204">
        <v>0</v>
      </c>
      <c r="Q191" s="205">
        <v>0</v>
      </c>
      <c r="R191" s="206">
        <v>0</v>
      </c>
      <c r="S191" s="204">
        <v>0</v>
      </c>
      <c r="T191" s="205">
        <v>0</v>
      </c>
      <c r="U191" s="206">
        <v>0</v>
      </c>
      <c r="V191" s="204">
        <v>0</v>
      </c>
      <c r="W191" s="205">
        <v>0</v>
      </c>
      <c r="X191" s="206">
        <v>0</v>
      </c>
      <c r="Y191" s="204">
        <v>0</v>
      </c>
      <c r="Z191" s="205">
        <v>0</v>
      </c>
      <c r="AA191" s="206">
        <v>0</v>
      </c>
      <c r="AB191" s="204">
        <v>0</v>
      </c>
      <c r="AC191" s="205">
        <v>0</v>
      </c>
      <c r="AD191" s="206">
        <v>0</v>
      </c>
      <c r="AE191" s="204">
        <v>0</v>
      </c>
      <c r="AF191" s="205">
        <v>321774</v>
      </c>
      <c r="AG191" s="206">
        <v>3866359</v>
      </c>
      <c r="AH191" s="207">
        <f t="shared" si="65"/>
        <v>0</v>
      </c>
      <c r="AI191" s="208">
        <f t="shared" si="65"/>
        <v>321774</v>
      </c>
      <c r="AJ191" s="209">
        <f t="shared" si="65"/>
        <v>3866359</v>
      </c>
      <c r="AK191" s="204">
        <v>0</v>
      </c>
      <c r="AL191" s="205">
        <v>0</v>
      </c>
      <c r="AM191" s="206">
        <v>0</v>
      </c>
      <c r="AN191" s="210">
        <f t="shared" si="66"/>
        <v>0</v>
      </c>
      <c r="AO191" s="211">
        <f t="shared" si="66"/>
        <v>321774</v>
      </c>
      <c r="AP191" s="212">
        <f t="shared" si="66"/>
        <v>3866359</v>
      </c>
      <c r="AQ191" s="204">
        <v>0</v>
      </c>
      <c r="AR191" s="205">
        <v>0</v>
      </c>
      <c r="AS191" s="206">
        <v>0</v>
      </c>
      <c r="AT191" s="207">
        <f t="shared" si="71"/>
        <v>0</v>
      </c>
      <c r="AU191" s="208">
        <f t="shared" si="71"/>
        <v>321774</v>
      </c>
      <c r="AV191" s="209">
        <f t="shared" si="71"/>
        <v>3866359</v>
      </c>
      <c r="AW191" s="204">
        <f t="shared" si="62"/>
        <v>0</v>
      </c>
      <c r="AX191" s="213">
        <f t="shared" si="62"/>
        <v>0</v>
      </c>
      <c r="AY191" s="214">
        <f t="shared" si="62"/>
        <v>0</v>
      </c>
      <c r="AZ191" s="204">
        <v>0</v>
      </c>
      <c r="BA191" s="205">
        <v>0</v>
      </c>
      <c r="BB191" s="206">
        <v>0</v>
      </c>
      <c r="BC191" s="215">
        <f t="shared" si="67"/>
        <v>0</v>
      </c>
      <c r="BD191" s="216">
        <f t="shared" si="67"/>
        <v>321774</v>
      </c>
      <c r="BE191" s="217">
        <f t="shared" si="67"/>
        <v>3866359</v>
      </c>
      <c r="BF191" s="204">
        <v>0</v>
      </c>
      <c r="BG191" s="205">
        <v>0</v>
      </c>
      <c r="BH191" s="206">
        <v>0</v>
      </c>
      <c r="BI191" s="207">
        <f t="shared" si="68"/>
        <v>0</v>
      </c>
      <c r="BJ191" s="208">
        <f t="shared" si="68"/>
        <v>321774</v>
      </c>
      <c r="BK191" s="209">
        <f t="shared" si="68"/>
        <v>3866359</v>
      </c>
      <c r="BL191" s="204">
        <f t="shared" si="72"/>
        <v>0</v>
      </c>
      <c r="BM191" s="213">
        <f t="shared" si="72"/>
        <v>0</v>
      </c>
      <c r="BN191" s="214">
        <f t="shared" si="72"/>
        <v>0</v>
      </c>
      <c r="BO191" s="204">
        <v>0</v>
      </c>
      <c r="BP191" s="205">
        <v>0</v>
      </c>
      <c r="BQ191" s="206">
        <v>0</v>
      </c>
      <c r="BR191" s="218">
        <f t="shared" si="69"/>
        <v>0</v>
      </c>
      <c r="BS191" s="208">
        <f t="shared" si="69"/>
        <v>321774</v>
      </c>
      <c r="BT191" s="209">
        <f t="shared" si="69"/>
        <v>3866359</v>
      </c>
      <c r="BU191" s="219">
        <v>0</v>
      </c>
      <c r="BV191" s="205">
        <v>0</v>
      </c>
      <c r="BW191" s="206">
        <v>0</v>
      </c>
      <c r="BX191" s="204">
        <f t="shared" si="73"/>
        <v>0</v>
      </c>
      <c r="BY191" s="213">
        <f t="shared" si="73"/>
        <v>321774</v>
      </c>
      <c r="BZ191" s="214">
        <f t="shared" si="73"/>
        <v>3866359</v>
      </c>
      <c r="CA191" s="220" t="s">
        <v>1238</v>
      </c>
      <c r="CB191" s="220" t="s">
        <v>656</v>
      </c>
      <c r="CC191" s="154" t="s">
        <v>1280</v>
      </c>
      <c r="CD191" s="154" t="str">
        <f t="shared" si="63"/>
        <v>OK！</v>
      </c>
      <c r="CE191" s="164" t="str">
        <f t="shared" si="70"/>
        <v>J2</v>
      </c>
      <c r="CF191" s="164" t="str">
        <f t="shared" si="70"/>
        <v>KR</v>
      </c>
      <c r="CG191" s="164" t="str">
        <f t="shared" si="64"/>
        <v>JICA円借款</v>
      </c>
    </row>
    <row r="192" spans="1:85" ht="20.100000000000001" customHeight="1" x14ac:dyDescent="0.15">
      <c r="A192" s="154" t="str">
        <f t="shared" si="58"/>
        <v>J2</v>
      </c>
      <c r="B192" s="154" t="str">
        <f t="shared" si="58"/>
        <v>KR</v>
      </c>
      <c r="C192" s="154" t="str">
        <f t="shared" si="59"/>
        <v xml:space="preserve"> (独)国際協力機構　円借款</v>
      </c>
      <c r="D192" s="154" t="str">
        <f t="shared" si="60"/>
        <v>201507-201512</v>
      </c>
      <c r="E192" s="166" t="s">
        <v>339</v>
      </c>
      <c r="F192" s="199" t="s">
        <v>918</v>
      </c>
      <c r="G192" s="200" t="s">
        <v>1002</v>
      </c>
      <c r="H192" s="200" t="str">
        <f t="shared" si="61"/>
        <v>JA04O1048P</v>
      </c>
      <c r="I192" s="201" t="s">
        <v>1005</v>
      </c>
      <c r="J192" s="202" t="s">
        <v>617</v>
      </c>
      <c r="K192" s="202" t="s">
        <v>496</v>
      </c>
      <c r="L192" s="203" t="s">
        <v>793</v>
      </c>
      <c r="M192" s="204">
        <v>0</v>
      </c>
      <c r="N192" s="205">
        <v>0</v>
      </c>
      <c r="O192" s="206">
        <v>0</v>
      </c>
      <c r="P192" s="204">
        <v>0</v>
      </c>
      <c r="Q192" s="205">
        <v>0</v>
      </c>
      <c r="R192" s="206">
        <v>0</v>
      </c>
      <c r="S192" s="204">
        <v>0</v>
      </c>
      <c r="T192" s="205">
        <v>0</v>
      </c>
      <c r="U192" s="206">
        <v>0</v>
      </c>
      <c r="V192" s="204">
        <v>0</v>
      </c>
      <c r="W192" s="205">
        <v>0</v>
      </c>
      <c r="X192" s="206">
        <v>0</v>
      </c>
      <c r="Y192" s="204">
        <v>0</v>
      </c>
      <c r="Z192" s="205">
        <v>0</v>
      </c>
      <c r="AA192" s="206">
        <v>0</v>
      </c>
      <c r="AB192" s="204">
        <v>0</v>
      </c>
      <c r="AC192" s="205">
        <v>0</v>
      </c>
      <c r="AD192" s="206">
        <v>0</v>
      </c>
      <c r="AE192" s="204">
        <v>0</v>
      </c>
      <c r="AF192" s="205">
        <v>0</v>
      </c>
      <c r="AG192" s="206">
        <v>0</v>
      </c>
      <c r="AH192" s="207">
        <f t="shared" si="65"/>
        <v>0</v>
      </c>
      <c r="AI192" s="208">
        <f t="shared" si="65"/>
        <v>0</v>
      </c>
      <c r="AJ192" s="209">
        <f t="shared" si="65"/>
        <v>0</v>
      </c>
      <c r="AK192" s="204">
        <v>0</v>
      </c>
      <c r="AL192" s="205">
        <v>0</v>
      </c>
      <c r="AM192" s="206">
        <v>0</v>
      </c>
      <c r="AN192" s="210">
        <f t="shared" si="66"/>
        <v>0</v>
      </c>
      <c r="AO192" s="211">
        <f t="shared" si="66"/>
        <v>0</v>
      </c>
      <c r="AP192" s="212">
        <f t="shared" si="66"/>
        <v>0</v>
      </c>
      <c r="AQ192" s="204">
        <v>11324225</v>
      </c>
      <c r="AR192" s="205">
        <v>0</v>
      </c>
      <c r="AS192" s="206">
        <v>11324225</v>
      </c>
      <c r="AT192" s="207">
        <f t="shared" si="71"/>
        <v>11324225</v>
      </c>
      <c r="AU192" s="208">
        <f t="shared" si="71"/>
        <v>0</v>
      </c>
      <c r="AV192" s="209">
        <f t="shared" si="71"/>
        <v>11324225</v>
      </c>
      <c r="AW192" s="204">
        <f t="shared" si="62"/>
        <v>0</v>
      </c>
      <c r="AX192" s="213">
        <f t="shared" si="62"/>
        <v>0</v>
      </c>
      <c r="AY192" s="214">
        <f t="shared" si="62"/>
        <v>0</v>
      </c>
      <c r="AZ192" s="204">
        <v>11324225</v>
      </c>
      <c r="BA192" s="205">
        <v>0</v>
      </c>
      <c r="BB192" s="206">
        <v>11324225</v>
      </c>
      <c r="BC192" s="215">
        <f t="shared" si="67"/>
        <v>11324225</v>
      </c>
      <c r="BD192" s="216">
        <f t="shared" si="67"/>
        <v>0</v>
      </c>
      <c r="BE192" s="217">
        <f t="shared" si="67"/>
        <v>11324225</v>
      </c>
      <c r="BF192" s="204">
        <v>0</v>
      </c>
      <c r="BG192" s="205">
        <v>0</v>
      </c>
      <c r="BH192" s="206">
        <v>0</v>
      </c>
      <c r="BI192" s="207">
        <f t="shared" si="68"/>
        <v>11324225</v>
      </c>
      <c r="BJ192" s="208">
        <f t="shared" si="68"/>
        <v>0</v>
      </c>
      <c r="BK192" s="209">
        <f t="shared" si="68"/>
        <v>11324225</v>
      </c>
      <c r="BL192" s="204">
        <f t="shared" si="72"/>
        <v>0</v>
      </c>
      <c r="BM192" s="213">
        <f t="shared" si="72"/>
        <v>0</v>
      </c>
      <c r="BN192" s="214">
        <f t="shared" si="72"/>
        <v>0</v>
      </c>
      <c r="BO192" s="204">
        <v>0</v>
      </c>
      <c r="BP192" s="205">
        <v>0</v>
      </c>
      <c r="BQ192" s="206">
        <v>0</v>
      </c>
      <c r="BR192" s="218">
        <f t="shared" si="69"/>
        <v>11324225</v>
      </c>
      <c r="BS192" s="208">
        <f t="shared" si="69"/>
        <v>0</v>
      </c>
      <c r="BT192" s="209">
        <f t="shared" si="69"/>
        <v>11324225</v>
      </c>
      <c r="BU192" s="219">
        <v>0</v>
      </c>
      <c r="BV192" s="205">
        <v>0</v>
      </c>
      <c r="BW192" s="206">
        <v>0</v>
      </c>
      <c r="BX192" s="204">
        <f t="shared" si="73"/>
        <v>11324225</v>
      </c>
      <c r="BY192" s="213">
        <f t="shared" si="73"/>
        <v>0</v>
      </c>
      <c r="BZ192" s="214">
        <f t="shared" si="73"/>
        <v>11324225</v>
      </c>
      <c r="CA192" s="220" t="s">
        <v>1239</v>
      </c>
      <c r="CB192" s="220" t="s">
        <v>577</v>
      </c>
      <c r="CC192" s="154" t="s">
        <v>1280</v>
      </c>
      <c r="CD192" s="154" t="str">
        <f t="shared" si="63"/>
        <v>OK！</v>
      </c>
      <c r="CE192" s="164" t="str">
        <f t="shared" si="70"/>
        <v>J2</v>
      </c>
      <c r="CF192" s="164" t="str">
        <f t="shared" si="70"/>
        <v>KR</v>
      </c>
      <c r="CG192" s="164" t="str">
        <f t="shared" si="64"/>
        <v>JICA円借款</v>
      </c>
    </row>
    <row r="193" spans="1:85" ht="20.100000000000001" customHeight="1" x14ac:dyDescent="0.15">
      <c r="A193" s="154" t="str">
        <f t="shared" si="58"/>
        <v>J2</v>
      </c>
      <c r="B193" s="154" t="str">
        <f t="shared" si="58"/>
        <v>KR</v>
      </c>
      <c r="C193" s="154" t="str">
        <f t="shared" si="59"/>
        <v xml:space="preserve"> (独)国際協力機構　円借款</v>
      </c>
      <c r="D193" s="154" t="str">
        <f t="shared" si="60"/>
        <v>201512-201512</v>
      </c>
      <c r="E193" s="166" t="s">
        <v>340</v>
      </c>
      <c r="F193" s="199" t="s">
        <v>918</v>
      </c>
      <c r="G193" s="200" t="s">
        <v>1002</v>
      </c>
      <c r="H193" s="200" t="str">
        <f t="shared" si="61"/>
        <v>JA05O1010P</v>
      </c>
      <c r="I193" s="201" t="s">
        <v>1006</v>
      </c>
      <c r="J193" s="202" t="s">
        <v>846</v>
      </c>
      <c r="K193" s="202" t="s">
        <v>496</v>
      </c>
      <c r="L193" s="203" t="s">
        <v>847</v>
      </c>
      <c r="M193" s="204">
        <v>0</v>
      </c>
      <c r="N193" s="205">
        <v>0</v>
      </c>
      <c r="O193" s="206">
        <v>0</v>
      </c>
      <c r="P193" s="204">
        <v>0</v>
      </c>
      <c r="Q193" s="205">
        <v>0</v>
      </c>
      <c r="R193" s="206">
        <v>0</v>
      </c>
      <c r="S193" s="204">
        <v>0</v>
      </c>
      <c r="T193" s="205">
        <v>0</v>
      </c>
      <c r="U193" s="206">
        <v>0</v>
      </c>
      <c r="V193" s="204">
        <v>0</v>
      </c>
      <c r="W193" s="205">
        <v>0</v>
      </c>
      <c r="X193" s="206">
        <v>0</v>
      </c>
      <c r="Y193" s="204">
        <v>0</v>
      </c>
      <c r="Z193" s="205">
        <v>0</v>
      </c>
      <c r="AA193" s="206">
        <v>0</v>
      </c>
      <c r="AB193" s="204">
        <v>0</v>
      </c>
      <c r="AC193" s="205">
        <v>0</v>
      </c>
      <c r="AD193" s="206">
        <v>0</v>
      </c>
      <c r="AE193" s="204">
        <v>0</v>
      </c>
      <c r="AF193" s="205">
        <v>0</v>
      </c>
      <c r="AG193" s="206">
        <v>0</v>
      </c>
      <c r="AH193" s="207">
        <f t="shared" si="65"/>
        <v>0</v>
      </c>
      <c r="AI193" s="208">
        <f t="shared" si="65"/>
        <v>0</v>
      </c>
      <c r="AJ193" s="209">
        <f t="shared" si="65"/>
        <v>0</v>
      </c>
      <c r="AK193" s="204">
        <v>0</v>
      </c>
      <c r="AL193" s="205">
        <v>0</v>
      </c>
      <c r="AM193" s="206">
        <v>0</v>
      </c>
      <c r="AN193" s="210">
        <f t="shared" si="66"/>
        <v>0</v>
      </c>
      <c r="AO193" s="211">
        <f t="shared" si="66"/>
        <v>0</v>
      </c>
      <c r="AP193" s="212">
        <f t="shared" si="66"/>
        <v>0</v>
      </c>
      <c r="AQ193" s="204">
        <v>0</v>
      </c>
      <c r="AR193" s="205">
        <v>189830002</v>
      </c>
      <c r="AS193" s="206">
        <v>1693284</v>
      </c>
      <c r="AT193" s="207">
        <f t="shared" si="71"/>
        <v>0</v>
      </c>
      <c r="AU193" s="208">
        <f t="shared" si="71"/>
        <v>189830002</v>
      </c>
      <c r="AV193" s="209">
        <f t="shared" si="71"/>
        <v>1693284</v>
      </c>
      <c r="AW193" s="204">
        <f t="shared" si="62"/>
        <v>0</v>
      </c>
      <c r="AX193" s="213">
        <f t="shared" si="62"/>
        <v>0</v>
      </c>
      <c r="AY193" s="214">
        <f t="shared" si="62"/>
        <v>0</v>
      </c>
      <c r="AZ193" s="204">
        <v>0</v>
      </c>
      <c r="BA193" s="205">
        <v>189830002</v>
      </c>
      <c r="BB193" s="206">
        <v>1693284</v>
      </c>
      <c r="BC193" s="215">
        <f t="shared" si="67"/>
        <v>0</v>
      </c>
      <c r="BD193" s="216">
        <f t="shared" si="67"/>
        <v>189830002</v>
      </c>
      <c r="BE193" s="217">
        <f t="shared" si="67"/>
        <v>1693284</v>
      </c>
      <c r="BF193" s="204">
        <v>0</v>
      </c>
      <c r="BG193" s="205">
        <v>0</v>
      </c>
      <c r="BH193" s="206">
        <v>0</v>
      </c>
      <c r="BI193" s="207">
        <f t="shared" si="68"/>
        <v>0</v>
      </c>
      <c r="BJ193" s="208">
        <f t="shared" si="68"/>
        <v>189830002</v>
      </c>
      <c r="BK193" s="209">
        <f t="shared" si="68"/>
        <v>1693284</v>
      </c>
      <c r="BL193" s="204">
        <f t="shared" si="72"/>
        <v>0</v>
      </c>
      <c r="BM193" s="213">
        <f t="shared" si="72"/>
        <v>0</v>
      </c>
      <c r="BN193" s="214">
        <f t="shared" si="72"/>
        <v>0</v>
      </c>
      <c r="BO193" s="204">
        <v>0</v>
      </c>
      <c r="BP193" s="205">
        <v>0</v>
      </c>
      <c r="BQ193" s="206">
        <v>0</v>
      </c>
      <c r="BR193" s="218">
        <f t="shared" si="69"/>
        <v>0</v>
      </c>
      <c r="BS193" s="208">
        <f t="shared" si="69"/>
        <v>189830002</v>
      </c>
      <c r="BT193" s="209">
        <f t="shared" si="69"/>
        <v>1693284</v>
      </c>
      <c r="BU193" s="219">
        <v>0</v>
      </c>
      <c r="BV193" s="205">
        <v>0</v>
      </c>
      <c r="BW193" s="206">
        <v>0</v>
      </c>
      <c r="BX193" s="204">
        <f t="shared" si="73"/>
        <v>0</v>
      </c>
      <c r="BY193" s="213">
        <f t="shared" si="73"/>
        <v>189830002</v>
      </c>
      <c r="BZ193" s="214">
        <f t="shared" si="73"/>
        <v>1693284</v>
      </c>
      <c r="CA193" s="220" t="s">
        <v>1240</v>
      </c>
      <c r="CB193" s="220" t="s">
        <v>503</v>
      </c>
      <c r="CC193" s="154" t="s">
        <v>1280</v>
      </c>
      <c r="CD193" s="154" t="str">
        <f t="shared" si="63"/>
        <v>OK！</v>
      </c>
      <c r="CE193" s="164" t="str">
        <f t="shared" si="70"/>
        <v>J2</v>
      </c>
      <c r="CF193" s="164" t="str">
        <f t="shared" si="70"/>
        <v>KR</v>
      </c>
      <c r="CG193" s="164" t="str">
        <f t="shared" si="64"/>
        <v>JICA円借款</v>
      </c>
    </row>
    <row r="194" spans="1:85" ht="20.100000000000001" customHeight="1" x14ac:dyDescent="0.15">
      <c r="A194" s="154" t="str">
        <f t="shared" si="58"/>
        <v>J2</v>
      </c>
      <c r="B194" s="154" t="str">
        <f t="shared" si="58"/>
        <v>KR</v>
      </c>
      <c r="C194" s="154" t="str">
        <f t="shared" si="59"/>
        <v xml:space="preserve"> (独)国際協力機構　円借款</v>
      </c>
      <c r="D194" s="154" t="str">
        <f t="shared" si="60"/>
        <v>201512-201512</v>
      </c>
      <c r="E194" s="166" t="s">
        <v>341</v>
      </c>
      <c r="F194" s="199" t="s">
        <v>918</v>
      </c>
      <c r="G194" s="200" t="s">
        <v>1002</v>
      </c>
      <c r="H194" s="200" t="str">
        <f t="shared" si="61"/>
        <v>JA05O1010P</v>
      </c>
      <c r="I194" s="201" t="s">
        <v>1006</v>
      </c>
      <c r="J194" s="202" t="s">
        <v>846</v>
      </c>
      <c r="K194" s="202" t="s">
        <v>496</v>
      </c>
      <c r="L194" s="203" t="s">
        <v>793</v>
      </c>
      <c r="M194" s="204">
        <v>0</v>
      </c>
      <c r="N194" s="205">
        <v>0</v>
      </c>
      <c r="O194" s="206">
        <v>0</v>
      </c>
      <c r="P194" s="204">
        <v>0</v>
      </c>
      <c r="Q194" s="205">
        <v>0</v>
      </c>
      <c r="R194" s="206">
        <v>0</v>
      </c>
      <c r="S194" s="204">
        <v>0</v>
      </c>
      <c r="T194" s="205">
        <v>0</v>
      </c>
      <c r="U194" s="206">
        <v>0</v>
      </c>
      <c r="V194" s="204">
        <v>0</v>
      </c>
      <c r="W194" s="205">
        <v>0</v>
      </c>
      <c r="X194" s="206">
        <v>0</v>
      </c>
      <c r="Y194" s="204">
        <v>0</v>
      </c>
      <c r="Z194" s="205">
        <v>0</v>
      </c>
      <c r="AA194" s="206">
        <v>0</v>
      </c>
      <c r="AB194" s="204">
        <v>0</v>
      </c>
      <c r="AC194" s="205">
        <v>0</v>
      </c>
      <c r="AD194" s="206">
        <v>0</v>
      </c>
      <c r="AE194" s="204">
        <v>0</v>
      </c>
      <c r="AF194" s="205">
        <v>0</v>
      </c>
      <c r="AG194" s="206">
        <v>0</v>
      </c>
      <c r="AH194" s="207">
        <f t="shared" si="65"/>
        <v>0</v>
      </c>
      <c r="AI194" s="208">
        <f t="shared" si="65"/>
        <v>0</v>
      </c>
      <c r="AJ194" s="209">
        <f t="shared" si="65"/>
        <v>0</v>
      </c>
      <c r="AK194" s="204">
        <v>0</v>
      </c>
      <c r="AL194" s="205">
        <v>0</v>
      </c>
      <c r="AM194" s="206">
        <v>0</v>
      </c>
      <c r="AN194" s="210">
        <f t="shared" si="66"/>
        <v>0</v>
      </c>
      <c r="AO194" s="211">
        <f t="shared" si="66"/>
        <v>0</v>
      </c>
      <c r="AP194" s="212">
        <f t="shared" si="66"/>
        <v>0</v>
      </c>
      <c r="AQ194" s="204">
        <v>4137870</v>
      </c>
      <c r="AR194" s="205">
        <v>0</v>
      </c>
      <c r="AS194" s="206">
        <v>4137870</v>
      </c>
      <c r="AT194" s="207">
        <f t="shared" si="71"/>
        <v>4137870</v>
      </c>
      <c r="AU194" s="208">
        <f t="shared" si="71"/>
        <v>0</v>
      </c>
      <c r="AV194" s="209">
        <f t="shared" si="71"/>
        <v>4137870</v>
      </c>
      <c r="AW194" s="204">
        <f t="shared" si="62"/>
        <v>0</v>
      </c>
      <c r="AX194" s="213">
        <f t="shared" si="62"/>
        <v>0</v>
      </c>
      <c r="AY194" s="214">
        <f t="shared" si="62"/>
        <v>0</v>
      </c>
      <c r="AZ194" s="204">
        <v>4137870</v>
      </c>
      <c r="BA194" s="205">
        <v>0</v>
      </c>
      <c r="BB194" s="206">
        <v>4137870</v>
      </c>
      <c r="BC194" s="215">
        <f t="shared" si="67"/>
        <v>4137870</v>
      </c>
      <c r="BD194" s="216">
        <f t="shared" si="67"/>
        <v>0</v>
      </c>
      <c r="BE194" s="217">
        <f t="shared" si="67"/>
        <v>4137870</v>
      </c>
      <c r="BF194" s="204">
        <v>0</v>
      </c>
      <c r="BG194" s="205">
        <v>0</v>
      </c>
      <c r="BH194" s="206">
        <v>0</v>
      </c>
      <c r="BI194" s="207">
        <f t="shared" si="68"/>
        <v>4137870</v>
      </c>
      <c r="BJ194" s="208">
        <f t="shared" si="68"/>
        <v>0</v>
      </c>
      <c r="BK194" s="209">
        <f t="shared" si="68"/>
        <v>4137870</v>
      </c>
      <c r="BL194" s="204">
        <f t="shared" si="72"/>
        <v>0</v>
      </c>
      <c r="BM194" s="213">
        <f t="shared" si="72"/>
        <v>0</v>
      </c>
      <c r="BN194" s="214">
        <f t="shared" si="72"/>
        <v>0</v>
      </c>
      <c r="BO194" s="204">
        <v>0</v>
      </c>
      <c r="BP194" s="205">
        <v>0</v>
      </c>
      <c r="BQ194" s="206">
        <v>0</v>
      </c>
      <c r="BR194" s="218">
        <f t="shared" si="69"/>
        <v>4137870</v>
      </c>
      <c r="BS194" s="208">
        <f t="shared" si="69"/>
        <v>0</v>
      </c>
      <c r="BT194" s="209">
        <f t="shared" si="69"/>
        <v>4137870</v>
      </c>
      <c r="BU194" s="219">
        <v>0</v>
      </c>
      <c r="BV194" s="205">
        <v>0</v>
      </c>
      <c r="BW194" s="206">
        <v>0</v>
      </c>
      <c r="BX194" s="204">
        <f t="shared" si="73"/>
        <v>4137870</v>
      </c>
      <c r="BY194" s="213">
        <f t="shared" si="73"/>
        <v>0</v>
      </c>
      <c r="BZ194" s="214">
        <f t="shared" si="73"/>
        <v>4137870</v>
      </c>
      <c r="CA194" s="220" t="s">
        <v>1240</v>
      </c>
      <c r="CB194" s="220" t="s">
        <v>503</v>
      </c>
      <c r="CC194" s="154" t="s">
        <v>1280</v>
      </c>
      <c r="CD194" s="154" t="str">
        <f t="shared" si="63"/>
        <v>OK！</v>
      </c>
      <c r="CE194" s="164" t="str">
        <f t="shared" si="70"/>
        <v>J2</v>
      </c>
      <c r="CF194" s="164" t="str">
        <f t="shared" si="70"/>
        <v>KR</v>
      </c>
      <c r="CG194" s="164" t="str">
        <f t="shared" si="64"/>
        <v>JICA円借款</v>
      </c>
    </row>
    <row r="195" spans="1:85" ht="20.100000000000001" customHeight="1" x14ac:dyDescent="0.15">
      <c r="A195" s="154" t="str">
        <f t="shared" si="58"/>
        <v>J2</v>
      </c>
      <c r="B195" s="154" t="str">
        <f t="shared" si="58"/>
        <v>KR</v>
      </c>
      <c r="C195" s="154" t="str">
        <f t="shared" si="59"/>
        <v xml:space="preserve"> (独)国際協力機構　円借款</v>
      </c>
      <c r="D195" s="154" t="str">
        <f t="shared" si="60"/>
        <v>201606-201606</v>
      </c>
      <c r="E195" s="166" t="s">
        <v>342</v>
      </c>
      <c r="F195" s="199" t="s">
        <v>918</v>
      </c>
      <c r="G195" s="200" t="s">
        <v>1002</v>
      </c>
      <c r="H195" s="200" t="str">
        <f t="shared" si="61"/>
        <v>JA07O1037P</v>
      </c>
      <c r="I195" s="201" t="s">
        <v>1007</v>
      </c>
      <c r="J195" s="202" t="s">
        <v>795</v>
      </c>
      <c r="K195" s="202" t="s">
        <v>496</v>
      </c>
      <c r="L195" s="203" t="s">
        <v>796</v>
      </c>
      <c r="M195" s="204">
        <v>0</v>
      </c>
      <c r="N195" s="205">
        <v>0</v>
      </c>
      <c r="O195" s="206">
        <v>0</v>
      </c>
      <c r="P195" s="204">
        <v>0</v>
      </c>
      <c r="Q195" s="205">
        <v>0</v>
      </c>
      <c r="R195" s="206">
        <v>0</v>
      </c>
      <c r="S195" s="204">
        <v>0</v>
      </c>
      <c r="T195" s="205">
        <v>0</v>
      </c>
      <c r="U195" s="206">
        <v>0</v>
      </c>
      <c r="V195" s="204">
        <v>0</v>
      </c>
      <c r="W195" s="205">
        <v>0</v>
      </c>
      <c r="X195" s="206">
        <v>0</v>
      </c>
      <c r="Y195" s="204">
        <v>0</v>
      </c>
      <c r="Z195" s="205">
        <v>0</v>
      </c>
      <c r="AA195" s="206">
        <v>0</v>
      </c>
      <c r="AB195" s="204">
        <v>0</v>
      </c>
      <c r="AC195" s="205">
        <v>0</v>
      </c>
      <c r="AD195" s="206">
        <v>0</v>
      </c>
      <c r="AE195" s="204">
        <v>0</v>
      </c>
      <c r="AF195" s="205">
        <v>0</v>
      </c>
      <c r="AG195" s="206">
        <v>0</v>
      </c>
      <c r="AH195" s="207">
        <f t="shared" si="65"/>
        <v>0</v>
      </c>
      <c r="AI195" s="208">
        <f t="shared" si="65"/>
        <v>0</v>
      </c>
      <c r="AJ195" s="209">
        <f t="shared" si="65"/>
        <v>0</v>
      </c>
      <c r="AK195" s="204">
        <v>0</v>
      </c>
      <c r="AL195" s="205">
        <v>0</v>
      </c>
      <c r="AM195" s="206">
        <v>0</v>
      </c>
      <c r="AN195" s="210">
        <f t="shared" si="66"/>
        <v>0</v>
      </c>
      <c r="AO195" s="211">
        <f t="shared" si="66"/>
        <v>0</v>
      </c>
      <c r="AP195" s="212">
        <f t="shared" si="66"/>
        <v>0</v>
      </c>
      <c r="AQ195" s="204">
        <v>0</v>
      </c>
      <c r="AR195" s="205">
        <v>0</v>
      </c>
      <c r="AS195" s="206">
        <v>0</v>
      </c>
      <c r="AT195" s="207">
        <f t="shared" si="71"/>
        <v>0</v>
      </c>
      <c r="AU195" s="208">
        <f t="shared" si="71"/>
        <v>0</v>
      </c>
      <c r="AV195" s="209">
        <f t="shared" si="71"/>
        <v>0</v>
      </c>
      <c r="AW195" s="204">
        <f t="shared" si="62"/>
        <v>0</v>
      </c>
      <c r="AX195" s="213">
        <f t="shared" si="62"/>
        <v>49500</v>
      </c>
      <c r="AY195" s="214">
        <f t="shared" si="62"/>
        <v>81895</v>
      </c>
      <c r="AZ195" s="204">
        <v>0</v>
      </c>
      <c r="BA195" s="205">
        <v>49500</v>
      </c>
      <c r="BB195" s="206">
        <v>81895</v>
      </c>
      <c r="BC195" s="215">
        <f t="shared" si="67"/>
        <v>0</v>
      </c>
      <c r="BD195" s="216">
        <f t="shared" si="67"/>
        <v>49500</v>
      </c>
      <c r="BE195" s="217">
        <f t="shared" si="67"/>
        <v>81895</v>
      </c>
      <c r="BF195" s="204">
        <v>0</v>
      </c>
      <c r="BG195" s="205">
        <v>0</v>
      </c>
      <c r="BH195" s="206">
        <v>0</v>
      </c>
      <c r="BI195" s="207">
        <f t="shared" si="68"/>
        <v>0</v>
      </c>
      <c r="BJ195" s="208">
        <f t="shared" si="68"/>
        <v>49500</v>
      </c>
      <c r="BK195" s="209">
        <f t="shared" si="68"/>
        <v>81895</v>
      </c>
      <c r="BL195" s="204">
        <f t="shared" si="72"/>
        <v>0</v>
      </c>
      <c r="BM195" s="213">
        <f t="shared" si="72"/>
        <v>0</v>
      </c>
      <c r="BN195" s="214">
        <f t="shared" si="72"/>
        <v>0</v>
      </c>
      <c r="BO195" s="204">
        <v>0</v>
      </c>
      <c r="BP195" s="205">
        <v>0</v>
      </c>
      <c r="BQ195" s="206">
        <v>0</v>
      </c>
      <c r="BR195" s="218">
        <f t="shared" si="69"/>
        <v>0</v>
      </c>
      <c r="BS195" s="224">
        <f t="shared" si="69"/>
        <v>49500</v>
      </c>
      <c r="BT195" s="209">
        <f t="shared" si="69"/>
        <v>81895</v>
      </c>
      <c r="BU195" s="219">
        <v>0</v>
      </c>
      <c r="BV195" s="205">
        <v>0</v>
      </c>
      <c r="BW195" s="206">
        <v>0</v>
      </c>
      <c r="BX195" s="204">
        <f t="shared" si="73"/>
        <v>0</v>
      </c>
      <c r="BY195" s="213">
        <f t="shared" si="73"/>
        <v>49500</v>
      </c>
      <c r="BZ195" s="214">
        <f t="shared" si="73"/>
        <v>81895</v>
      </c>
      <c r="CA195" s="220" t="s">
        <v>1176</v>
      </c>
      <c r="CB195" s="220" t="s">
        <v>508</v>
      </c>
      <c r="CC195" s="154" t="s">
        <v>1280</v>
      </c>
      <c r="CD195" s="154" t="str">
        <f t="shared" si="63"/>
        <v>OK！</v>
      </c>
      <c r="CE195" s="164" t="str">
        <f t="shared" si="70"/>
        <v>J2</v>
      </c>
      <c r="CF195" s="164" t="str">
        <f t="shared" si="70"/>
        <v>KR</v>
      </c>
      <c r="CG195" s="164" t="str">
        <f t="shared" si="64"/>
        <v>JICA円借款</v>
      </c>
    </row>
    <row r="196" spans="1:85" ht="20.100000000000001" customHeight="1" x14ac:dyDescent="0.15">
      <c r="A196" s="154" t="str">
        <f t="shared" si="58"/>
        <v>J2</v>
      </c>
      <c r="B196" s="154" t="str">
        <f t="shared" si="58"/>
        <v>KR</v>
      </c>
      <c r="C196" s="154" t="str">
        <f t="shared" si="59"/>
        <v xml:space="preserve"> (独)国際協力機構　円借款</v>
      </c>
      <c r="D196" s="154" t="str">
        <f t="shared" si="60"/>
        <v>201606-201606</v>
      </c>
      <c r="E196" s="166" t="s">
        <v>343</v>
      </c>
      <c r="F196" s="199" t="s">
        <v>918</v>
      </c>
      <c r="G196" s="200" t="s">
        <v>1002</v>
      </c>
      <c r="H196" s="200" t="str">
        <f t="shared" si="61"/>
        <v>JA07O1037P</v>
      </c>
      <c r="I196" s="201" t="s">
        <v>1007</v>
      </c>
      <c r="J196" s="202" t="s">
        <v>795</v>
      </c>
      <c r="K196" s="202" t="s">
        <v>496</v>
      </c>
      <c r="L196" s="203" t="s">
        <v>819</v>
      </c>
      <c r="M196" s="204">
        <v>0</v>
      </c>
      <c r="N196" s="205">
        <v>0</v>
      </c>
      <c r="O196" s="206">
        <v>0</v>
      </c>
      <c r="P196" s="204">
        <v>0</v>
      </c>
      <c r="Q196" s="205">
        <v>0</v>
      </c>
      <c r="R196" s="206">
        <v>0</v>
      </c>
      <c r="S196" s="204">
        <v>0</v>
      </c>
      <c r="T196" s="205">
        <v>0</v>
      </c>
      <c r="U196" s="206">
        <v>0</v>
      </c>
      <c r="V196" s="204">
        <v>0</v>
      </c>
      <c r="W196" s="205">
        <v>0</v>
      </c>
      <c r="X196" s="206">
        <v>0</v>
      </c>
      <c r="Y196" s="204">
        <v>0</v>
      </c>
      <c r="Z196" s="205">
        <v>0</v>
      </c>
      <c r="AA196" s="206">
        <v>0</v>
      </c>
      <c r="AB196" s="204">
        <v>0</v>
      </c>
      <c r="AC196" s="205">
        <v>0</v>
      </c>
      <c r="AD196" s="206">
        <v>0</v>
      </c>
      <c r="AE196" s="204">
        <v>0</v>
      </c>
      <c r="AF196" s="205">
        <v>0</v>
      </c>
      <c r="AG196" s="206">
        <v>0</v>
      </c>
      <c r="AH196" s="207">
        <f t="shared" si="65"/>
        <v>0</v>
      </c>
      <c r="AI196" s="208">
        <f t="shared" si="65"/>
        <v>0</v>
      </c>
      <c r="AJ196" s="209">
        <f t="shared" si="65"/>
        <v>0</v>
      </c>
      <c r="AK196" s="204">
        <v>0</v>
      </c>
      <c r="AL196" s="205">
        <v>0</v>
      </c>
      <c r="AM196" s="206">
        <v>0</v>
      </c>
      <c r="AN196" s="210">
        <f t="shared" si="66"/>
        <v>0</v>
      </c>
      <c r="AO196" s="211">
        <f t="shared" si="66"/>
        <v>0</v>
      </c>
      <c r="AP196" s="212">
        <f t="shared" si="66"/>
        <v>0</v>
      </c>
      <c r="AQ196" s="204">
        <v>0</v>
      </c>
      <c r="AR196" s="205">
        <v>0</v>
      </c>
      <c r="AS196" s="206">
        <v>0</v>
      </c>
      <c r="AT196" s="207">
        <f t="shared" si="71"/>
        <v>0</v>
      </c>
      <c r="AU196" s="208">
        <f t="shared" si="71"/>
        <v>0</v>
      </c>
      <c r="AV196" s="209">
        <f t="shared" si="71"/>
        <v>0</v>
      </c>
      <c r="AW196" s="204">
        <f t="shared" si="62"/>
        <v>0</v>
      </c>
      <c r="AX196" s="213">
        <f t="shared" si="62"/>
        <v>20840</v>
      </c>
      <c r="AY196" s="214">
        <f t="shared" si="62"/>
        <v>2315949</v>
      </c>
      <c r="AZ196" s="204">
        <v>0</v>
      </c>
      <c r="BA196" s="205">
        <v>20840</v>
      </c>
      <c r="BB196" s="206">
        <v>2315949</v>
      </c>
      <c r="BC196" s="215">
        <f t="shared" si="67"/>
        <v>0</v>
      </c>
      <c r="BD196" s="216">
        <f t="shared" si="67"/>
        <v>20840</v>
      </c>
      <c r="BE196" s="217">
        <f t="shared" si="67"/>
        <v>2315949</v>
      </c>
      <c r="BF196" s="204">
        <v>0</v>
      </c>
      <c r="BG196" s="205">
        <v>0</v>
      </c>
      <c r="BH196" s="206">
        <v>0</v>
      </c>
      <c r="BI196" s="207">
        <f t="shared" si="68"/>
        <v>0</v>
      </c>
      <c r="BJ196" s="208">
        <f t="shared" si="68"/>
        <v>20840</v>
      </c>
      <c r="BK196" s="209">
        <f t="shared" si="68"/>
        <v>2315949</v>
      </c>
      <c r="BL196" s="204">
        <f t="shared" si="72"/>
        <v>0</v>
      </c>
      <c r="BM196" s="213">
        <f t="shared" si="72"/>
        <v>0</v>
      </c>
      <c r="BN196" s="214">
        <f t="shared" si="72"/>
        <v>0</v>
      </c>
      <c r="BO196" s="204">
        <v>0</v>
      </c>
      <c r="BP196" s="205">
        <v>0</v>
      </c>
      <c r="BQ196" s="206">
        <v>0</v>
      </c>
      <c r="BR196" s="218">
        <f t="shared" si="69"/>
        <v>0</v>
      </c>
      <c r="BS196" s="224">
        <f t="shared" si="69"/>
        <v>20840</v>
      </c>
      <c r="BT196" s="209">
        <f t="shared" si="69"/>
        <v>2315949</v>
      </c>
      <c r="BU196" s="219">
        <v>0</v>
      </c>
      <c r="BV196" s="205">
        <v>0</v>
      </c>
      <c r="BW196" s="206">
        <v>0</v>
      </c>
      <c r="BX196" s="204">
        <f t="shared" si="73"/>
        <v>0</v>
      </c>
      <c r="BY196" s="213">
        <f t="shared" si="73"/>
        <v>20840</v>
      </c>
      <c r="BZ196" s="214">
        <f t="shared" si="73"/>
        <v>2315949</v>
      </c>
      <c r="CA196" s="220" t="s">
        <v>1176</v>
      </c>
      <c r="CB196" s="220" t="s">
        <v>508</v>
      </c>
      <c r="CC196" s="154" t="s">
        <v>1280</v>
      </c>
      <c r="CD196" s="154" t="str">
        <f t="shared" si="63"/>
        <v>OK！</v>
      </c>
      <c r="CE196" s="164" t="str">
        <f t="shared" si="70"/>
        <v>J2</v>
      </c>
      <c r="CF196" s="164" t="str">
        <f t="shared" si="70"/>
        <v>KR</v>
      </c>
      <c r="CG196" s="164" t="str">
        <f t="shared" si="64"/>
        <v>JICA円借款</v>
      </c>
    </row>
    <row r="197" spans="1:85" ht="20.100000000000001" customHeight="1" x14ac:dyDescent="0.15">
      <c r="A197" s="154" t="str">
        <f t="shared" ref="A197:B260" si="74">F197</f>
        <v>J2</v>
      </c>
      <c r="B197" s="154" t="str">
        <f t="shared" si="74"/>
        <v>KR</v>
      </c>
      <c r="C197" s="154" t="str">
        <f t="shared" ref="C197:C260" si="75">K197</f>
        <v xml:space="preserve"> (独)国際協力機構　円借款</v>
      </c>
      <c r="D197" s="154" t="str">
        <f t="shared" ref="D197:D260" si="76">CA197</f>
        <v>201605-201606</v>
      </c>
      <c r="E197" s="166" t="s">
        <v>344</v>
      </c>
      <c r="F197" s="199" t="s">
        <v>918</v>
      </c>
      <c r="G197" s="200" t="s">
        <v>1002</v>
      </c>
      <c r="H197" s="200" t="str">
        <f t="shared" ref="H197:H260" si="77">IF($E197="","",LEFT(E197,10))</f>
        <v>JA08O1009P</v>
      </c>
      <c r="I197" s="201" t="s">
        <v>1008</v>
      </c>
      <c r="J197" s="202" t="s">
        <v>617</v>
      </c>
      <c r="K197" s="202" t="s">
        <v>496</v>
      </c>
      <c r="L197" s="203" t="s">
        <v>793</v>
      </c>
      <c r="M197" s="204">
        <v>0</v>
      </c>
      <c r="N197" s="205">
        <v>0</v>
      </c>
      <c r="O197" s="206">
        <v>0</v>
      </c>
      <c r="P197" s="204">
        <v>0</v>
      </c>
      <c r="Q197" s="205">
        <v>0</v>
      </c>
      <c r="R197" s="206">
        <v>0</v>
      </c>
      <c r="S197" s="204">
        <v>0</v>
      </c>
      <c r="T197" s="205">
        <v>0</v>
      </c>
      <c r="U197" s="206">
        <v>0</v>
      </c>
      <c r="V197" s="204">
        <v>0</v>
      </c>
      <c r="W197" s="205">
        <v>0</v>
      </c>
      <c r="X197" s="206">
        <v>0</v>
      </c>
      <c r="Y197" s="204">
        <v>0</v>
      </c>
      <c r="Z197" s="205">
        <v>0</v>
      </c>
      <c r="AA197" s="206">
        <v>0</v>
      </c>
      <c r="AB197" s="204">
        <v>0</v>
      </c>
      <c r="AC197" s="205">
        <v>0</v>
      </c>
      <c r="AD197" s="206">
        <v>0</v>
      </c>
      <c r="AE197" s="204">
        <v>0</v>
      </c>
      <c r="AF197" s="205">
        <v>0</v>
      </c>
      <c r="AG197" s="206">
        <v>0</v>
      </c>
      <c r="AH197" s="207">
        <f t="shared" si="65"/>
        <v>0</v>
      </c>
      <c r="AI197" s="208">
        <f t="shared" si="65"/>
        <v>0</v>
      </c>
      <c r="AJ197" s="209">
        <f t="shared" si="65"/>
        <v>0</v>
      </c>
      <c r="AK197" s="204">
        <v>0</v>
      </c>
      <c r="AL197" s="205">
        <v>0</v>
      </c>
      <c r="AM197" s="206">
        <v>0</v>
      </c>
      <c r="AN197" s="210">
        <f t="shared" si="66"/>
        <v>0</v>
      </c>
      <c r="AO197" s="211">
        <f t="shared" si="66"/>
        <v>0</v>
      </c>
      <c r="AP197" s="212">
        <f t="shared" si="66"/>
        <v>0</v>
      </c>
      <c r="AQ197" s="204">
        <v>0</v>
      </c>
      <c r="AR197" s="205">
        <v>0</v>
      </c>
      <c r="AS197" s="206">
        <v>0</v>
      </c>
      <c r="AT197" s="207">
        <f t="shared" si="71"/>
        <v>0</v>
      </c>
      <c r="AU197" s="208">
        <f t="shared" si="71"/>
        <v>0</v>
      </c>
      <c r="AV197" s="209">
        <f t="shared" si="71"/>
        <v>0</v>
      </c>
      <c r="AW197" s="204">
        <f t="shared" ref="AW197:AY260" si="78">AZ197-AQ197</f>
        <v>12260000</v>
      </c>
      <c r="AX197" s="213">
        <f t="shared" si="78"/>
        <v>0</v>
      </c>
      <c r="AY197" s="214">
        <f t="shared" si="78"/>
        <v>12260000</v>
      </c>
      <c r="AZ197" s="204">
        <v>12260000</v>
      </c>
      <c r="BA197" s="205">
        <v>0</v>
      </c>
      <c r="BB197" s="206">
        <v>12260000</v>
      </c>
      <c r="BC197" s="215">
        <f t="shared" si="67"/>
        <v>12260000</v>
      </c>
      <c r="BD197" s="216">
        <f t="shared" si="67"/>
        <v>0</v>
      </c>
      <c r="BE197" s="217">
        <f t="shared" si="67"/>
        <v>12260000</v>
      </c>
      <c r="BF197" s="204">
        <v>0</v>
      </c>
      <c r="BG197" s="205">
        <v>0</v>
      </c>
      <c r="BH197" s="206">
        <v>0</v>
      </c>
      <c r="BI197" s="207">
        <f t="shared" si="68"/>
        <v>12260000</v>
      </c>
      <c r="BJ197" s="208">
        <f t="shared" si="68"/>
        <v>0</v>
      </c>
      <c r="BK197" s="209">
        <f t="shared" si="68"/>
        <v>12260000</v>
      </c>
      <c r="BL197" s="204">
        <f t="shared" si="72"/>
        <v>0</v>
      </c>
      <c r="BM197" s="213">
        <f t="shared" si="72"/>
        <v>0</v>
      </c>
      <c r="BN197" s="214">
        <f t="shared" si="72"/>
        <v>0</v>
      </c>
      <c r="BO197" s="204">
        <v>0</v>
      </c>
      <c r="BP197" s="205">
        <v>0</v>
      </c>
      <c r="BQ197" s="206">
        <v>0</v>
      </c>
      <c r="BR197" s="218">
        <f t="shared" si="69"/>
        <v>12260000</v>
      </c>
      <c r="BS197" s="208">
        <f t="shared" si="69"/>
        <v>0</v>
      </c>
      <c r="BT197" s="209">
        <f t="shared" si="69"/>
        <v>12260000</v>
      </c>
      <c r="BU197" s="219">
        <v>0</v>
      </c>
      <c r="BV197" s="205">
        <v>0</v>
      </c>
      <c r="BW197" s="206">
        <v>0</v>
      </c>
      <c r="BX197" s="204">
        <f t="shared" si="73"/>
        <v>12260000</v>
      </c>
      <c r="BY197" s="213">
        <f t="shared" si="73"/>
        <v>0</v>
      </c>
      <c r="BZ197" s="214">
        <f t="shared" si="73"/>
        <v>12260000</v>
      </c>
      <c r="CA197" s="220" t="s">
        <v>1163</v>
      </c>
      <c r="CB197" s="220" t="s">
        <v>577</v>
      </c>
      <c r="CC197" s="154" t="s">
        <v>1280</v>
      </c>
      <c r="CD197" s="154" t="str">
        <f t="shared" ref="CD197:CD260" si="79">IF($E197="","",IF($BW197&gt;0,IF($CA197="-","BA列に売掛金の対象月を入力して下さい！","OK！"),"OK！"))</f>
        <v>OK！</v>
      </c>
      <c r="CE197" s="164" t="str">
        <f t="shared" si="70"/>
        <v>J2</v>
      </c>
      <c r="CF197" s="164" t="str">
        <f t="shared" si="70"/>
        <v>KR</v>
      </c>
      <c r="CG197" s="164" t="str">
        <f t="shared" ref="CG197:CG260" si="80">VLOOKUP(K197,資金源,2,FALSE)</f>
        <v>JICA円借款</v>
      </c>
    </row>
    <row r="198" spans="1:85" ht="20.100000000000001" customHeight="1" x14ac:dyDescent="0.15">
      <c r="A198" s="154" t="str">
        <f t="shared" si="74"/>
        <v>J2</v>
      </c>
      <c r="B198" s="154" t="str">
        <f t="shared" si="74"/>
        <v>KR</v>
      </c>
      <c r="C198" s="154" t="str">
        <f t="shared" si="75"/>
        <v xml:space="preserve"> (独)国際協力機構　円借款</v>
      </c>
      <c r="D198" s="154" t="str">
        <f t="shared" si="76"/>
        <v>201604-201606</v>
      </c>
      <c r="E198" s="166" t="s">
        <v>345</v>
      </c>
      <c r="F198" s="199" t="s">
        <v>918</v>
      </c>
      <c r="G198" s="200" t="s">
        <v>1002</v>
      </c>
      <c r="H198" s="200" t="str">
        <f t="shared" si="77"/>
        <v>JA08O1009P</v>
      </c>
      <c r="I198" s="201" t="s">
        <v>1008</v>
      </c>
      <c r="J198" s="202" t="s">
        <v>617</v>
      </c>
      <c r="K198" s="202" t="s">
        <v>496</v>
      </c>
      <c r="L198" s="203" t="s">
        <v>798</v>
      </c>
      <c r="M198" s="204">
        <v>0</v>
      </c>
      <c r="N198" s="205">
        <v>0</v>
      </c>
      <c r="O198" s="206">
        <v>0</v>
      </c>
      <c r="P198" s="204">
        <v>0</v>
      </c>
      <c r="Q198" s="205">
        <v>0</v>
      </c>
      <c r="R198" s="206">
        <v>0</v>
      </c>
      <c r="S198" s="204">
        <v>0</v>
      </c>
      <c r="T198" s="205">
        <v>0</v>
      </c>
      <c r="U198" s="206">
        <v>0</v>
      </c>
      <c r="V198" s="204">
        <v>0</v>
      </c>
      <c r="W198" s="205">
        <v>0</v>
      </c>
      <c r="X198" s="206">
        <v>0</v>
      </c>
      <c r="Y198" s="204">
        <v>0</v>
      </c>
      <c r="Z198" s="205">
        <v>0</v>
      </c>
      <c r="AA198" s="206">
        <v>0</v>
      </c>
      <c r="AB198" s="204">
        <v>0</v>
      </c>
      <c r="AC198" s="205">
        <v>0</v>
      </c>
      <c r="AD198" s="206">
        <v>0</v>
      </c>
      <c r="AE198" s="204">
        <v>0</v>
      </c>
      <c r="AF198" s="205">
        <v>0</v>
      </c>
      <c r="AG198" s="206">
        <v>0</v>
      </c>
      <c r="AH198" s="207">
        <f t="shared" ref="AH198:AJ261" si="81">+M198+P198+S198+V198+Y198+AB198+AE198</f>
        <v>0</v>
      </c>
      <c r="AI198" s="208">
        <f t="shared" si="81"/>
        <v>0</v>
      </c>
      <c r="AJ198" s="209">
        <f t="shared" si="81"/>
        <v>0</v>
      </c>
      <c r="AK198" s="204">
        <v>0</v>
      </c>
      <c r="AL198" s="205">
        <v>0</v>
      </c>
      <c r="AM198" s="206">
        <v>0</v>
      </c>
      <c r="AN198" s="210">
        <f t="shared" ref="AN198:AP261" si="82">AH198+AK198</f>
        <v>0</v>
      </c>
      <c r="AO198" s="211">
        <f t="shared" si="82"/>
        <v>0</v>
      </c>
      <c r="AP198" s="212">
        <f t="shared" si="82"/>
        <v>0</v>
      </c>
      <c r="AQ198" s="204">
        <v>0</v>
      </c>
      <c r="AR198" s="205">
        <v>0</v>
      </c>
      <c r="AS198" s="206">
        <v>0</v>
      </c>
      <c r="AT198" s="207">
        <f t="shared" si="71"/>
        <v>0</v>
      </c>
      <c r="AU198" s="208">
        <f t="shared" si="71"/>
        <v>0</v>
      </c>
      <c r="AV198" s="209">
        <f t="shared" si="71"/>
        <v>0</v>
      </c>
      <c r="AW198" s="204">
        <f t="shared" si="78"/>
        <v>0</v>
      </c>
      <c r="AX198" s="213">
        <f t="shared" si="78"/>
        <v>89478000</v>
      </c>
      <c r="AY198" s="214">
        <f t="shared" si="78"/>
        <v>447390</v>
      </c>
      <c r="AZ198" s="204">
        <v>0</v>
      </c>
      <c r="BA198" s="205">
        <v>89478000</v>
      </c>
      <c r="BB198" s="206">
        <v>447390</v>
      </c>
      <c r="BC198" s="215">
        <f t="shared" ref="BC198:BE261" si="83">AN198+AZ198</f>
        <v>0</v>
      </c>
      <c r="BD198" s="216">
        <f t="shared" si="83"/>
        <v>89478000</v>
      </c>
      <c r="BE198" s="217">
        <f t="shared" si="83"/>
        <v>447390</v>
      </c>
      <c r="BF198" s="204">
        <v>0</v>
      </c>
      <c r="BG198" s="205">
        <v>0</v>
      </c>
      <c r="BH198" s="206">
        <v>0</v>
      </c>
      <c r="BI198" s="207">
        <f t="shared" ref="BI198:BK261" si="84">BC198+BF198</f>
        <v>0</v>
      </c>
      <c r="BJ198" s="208">
        <f t="shared" si="84"/>
        <v>89478000</v>
      </c>
      <c r="BK198" s="209">
        <f t="shared" si="84"/>
        <v>447390</v>
      </c>
      <c r="BL198" s="204">
        <f t="shared" si="72"/>
        <v>0</v>
      </c>
      <c r="BM198" s="213">
        <f t="shared" si="72"/>
        <v>0</v>
      </c>
      <c r="BN198" s="214">
        <f t="shared" si="72"/>
        <v>0</v>
      </c>
      <c r="BO198" s="204">
        <v>0</v>
      </c>
      <c r="BP198" s="205">
        <v>0</v>
      </c>
      <c r="BQ198" s="206">
        <v>0</v>
      </c>
      <c r="BR198" s="218">
        <f t="shared" ref="BR198:BT261" si="85">BC198+BO198</f>
        <v>0</v>
      </c>
      <c r="BS198" s="208">
        <f t="shared" si="85"/>
        <v>89478000</v>
      </c>
      <c r="BT198" s="209">
        <f t="shared" si="85"/>
        <v>447390</v>
      </c>
      <c r="BU198" s="219">
        <v>0</v>
      </c>
      <c r="BV198" s="205">
        <v>0</v>
      </c>
      <c r="BW198" s="206">
        <v>0</v>
      </c>
      <c r="BX198" s="204">
        <f t="shared" si="73"/>
        <v>0</v>
      </c>
      <c r="BY198" s="213">
        <f t="shared" si="73"/>
        <v>89478000</v>
      </c>
      <c r="BZ198" s="214">
        <f t="shared" si="73"/>
        <v>447390</v>
      </c>
      <c r="CA198" s="220" t="s">
        <v>1174</v>
      </c>
      <c r="CB198" s="220" t="s">
        <v>577</v>
      </c>
      <c r="CC198" s="154" t="s">
        <v>1280</v>
      </c>
      <c r="CD198" s="154" t="str">
        <f t="shared" si="79"/>
        <v>OK！</v>
      </c>
      <c r="CE198" s="164" t="str">
        <f t="shared" ref="CE198:CF261" si="86">F198</f>
        <v>J2</v>
      </c>
      <c r="CF198" s="164" t="str">
        <f t="shared" si="86"/>
        <v>KR</v>
      </c>
      <c r="CG198" s="164" t="str">
        <f t="shared" si="80"/>
        <v>JICA円借款</v>
      </c>
    </row>
    <row r="199" spans="1:85" ht="20.100000000000001" customHeight="1" x14ac:dyDescent="0.15">
      <c r="A199" s="154" t="str">
        <f t="shared" si="74"/>
        <v>J2</v>
      </c>
      <c r="B199" s="154" t="str">
        <f t="shared" si="74"/>
        <v>KR</v>
      </c>
      <c r="C199" s="154" t="str">
        <f t="shared" si="75"/>
        <v xml:space="preserve"> (独)国際協力機構　円借款</v>
      </c>
      <c r="D199" s="154" t="str">
        <f t="shared" si="76"/>
        <v>201605-201606</v>
      </c>
      <c r="E199" s="166" t="s">
        <v>346</v>
      </c>
      <c r="F199" s="199" t="s">
        <v>918</v>
      </c>
      <c r="G199" s="200" t="s">
        <v>1002</v>
      </c>
      <c r="H199" s="200" t="str">
        <f t="shared" si="77"/>
        <v>JA11R1016P</v>
      </c>
      <c r="I199" s="201" t="s">
        <v>1009</v>
      </c>
      <c r="J199" s="202" t="s">
        <v>617</v>
      </c>
      <c r="K199" s="202" t="s">
        <v>496</v>
      </c>
      <c r="L199" s="203" t="s">
        <v>793</v>
      </c>
      <c r="M199" s="204">
        <v>0</v>
      </c>
      <c r="N199" s="205">
        <v>0</v>
      </c>
      <c r="O199" s="206">
        <v>0</v>
      </c>
      <c r="P199" s="204">
        <v>0</v>
      </c>
      <c r="Q199" s="205">
        <v>0</v>
      </c>
      <c r="R199" s="206">
        <v>0</v>
      </c>
      <c r="S199" s="204">
        <v>0</v>
      </c>
      <c r="T199" s="205">
        <v>0</v>
      </c>
      <c r="U199" s="206">
        <v>0</v>
      </c>
      <c r="V199" s="204">
        <v>0</v>
      </c>
      <c r="W199" s="205">
        <v>0</v>
      </c>
      <c r="X199" s="206">
        <v>0</v>
      </c>
      <c r="Y199" s="204">
        <v>0</v>
      </c>
      <c r="Z199" s="205">
        <v>0</v>
      </c>
      <c r="AA199" s="206">
        <v>0</v>
      </c>
      <c r="AB199" s="204">
        <v>0</v>
      </c>
      <c r="AC199" s="205">
        <v>0</v>
      </c>
      <c r="AD199" s="206">
        <v>0</v>
      </c>
      <c r="AE199" s="204">
        <v>0</v>
      </c>
      <c r="AF199" s="205">
        <v>0</v>
      </c>
      <c r="AG199" s="206">
        <v>0</v>
      </c>
      <c r="AH199" s="207">
        <f t="shared" si="81"/>
        <v>0</v>
      </c>
      <c r="AI199" s="208">
        <f t="shared" si="81"/>
        <v>0</v>
      </c>
      <c r="AJ199" s="209">
        <f t="shared" si="81"/>
        <v>0</v>
      </c>
      <c r="AK199" s="204">
        <v>0</v>
      </c>
      <c r="AL199" s="205">
        <v>0</v>
      </c>
      <c r="AM199" s="206">
        <v>0</v>
      </c>
      <c r="AN199" s="210">
        <f t="shared" si="82"/>
        <v>0</v>
      </c>
      <c r="AO199" s="211">
        <f t="shared" si="82"/>
        <v>0</v>
      </c>
      <c r="AP199" s="212">
        <f t="shared" si="82"/>
        <v>0</v>
      </c>
      <c r="AQ199" s="204">
        <v>0</v>
      </c>
      <c r="AR199" s="205">
        <v>0</v>
      </c>
      <c r="AS199" s="206">
        <v>0</v>
      </c>
      <c r="AT199" s="207">
        <f t="shared" si="71"/>
        <v>0</v>
      </c>
      <c r="AU199" s="208">
        <f t="shared" si="71"/>
        <v>0</v>
      </c>
      <c r="AV199" s="209">
        <f t="shared" si="71"/>
        <v>0</v>
      </c>
      <c r="AW199" s="204">
        <f t="shared" si="78"/>
        <v>8143534</v>
      </c>
      <c r="AX199" s="213">
        <f t="shared" si="78"/>
        <v>0</v>
      </c>
      <c r="AY199" s="214">
        <f t="shared" si="78"/>
        <v>8143534</v>
      </c>
      <c r="AZ199" s="204">
        <v>8143534</v>
      </c>
      <c r="BA199" s="205">
        <v>0</v>
      </c>
      <c r="BB199" s="206">
        <v>8143534</v>
      </c>
      <c r="BC199" s="215">
        <f t="shared" si="83"/>
        <v>8143534</v>
      </c>
      <c r="BD199" s="216">
        <f t="shared" si="83"/>
        <v>0</v>
      </c>
      <c r="BE199" s="217">
        <f t="shared" si="83"/>
        <v>8143534</v>
      </c>
      <c r="BF199" s="204">
        <v>0</v>
      </c>
      <c r="BG199" s="205">
        <v>0</v>
      </c>
      <c r="BH199" s="206">
        <v>0</v>
      </c>
      <c r="BI199" s="207">
        <f t="shared" si="84"/>
        <v>8143534</v>
      </c>
      <c r="BJ199" s="208">
        <f t="shared" si="84"/>
        <v>0</v>
      </c>
      <c r="BK199" s="209">
        <f t="shared" si="84"/>
        <v>8143534</v>
      </c>
      <c r="BL199" s="204">
        <f t="shared" si="72"/>
        <v>0</v>
      </c>
      <c r="BM199" s="213">
        <f t="shared" si="72"/>
        <v>0</v>
      </c>
      <c r="BN199" s="214">
        <f t="shared" si="72"/>
        <v>0</v>
      </c>
      <c r="BO199" s="204">
        <v>0</v>
      </c>
      <c r="BP199" s="205">
        <v>0</v>
      </c>
      <c r="BQ199" s="206">
        <v>0</v>
      </c>
      <c r="BR199" s="218">
        <f t="shared" si="85"/>
        <v>8143534</v>
      </c>
      <c r="BS199" s="208">
        <f t="shared" si="85"/>
        <v>0</v>
      </c>
      <c r="BT199" s="209">
        <f t="shared" si="85"/>
        <v>8143534</v>
      </c>
      <c r="BU199" s="219">
        <v>0</v>
      </c>
      <c r="BV199" s="205">
        <v>0</v>
      </c>
      <c r="BW199" s="206">
        <v>0</v>
      </c>
      <c r="BX199" s="204">
        <f t="shared" si="73"/>
        <v>8143534</v>
      </c>
      <c r="BY199" s="213">
        <f t="shared" si="73"/>
        <v>0</v>
      </c>
      <c r="BZ199" s="214">
        <f t="shared" si="73"/>
        <v>8143534</v>
      </c>
      <c r="CA199" s="220" t="s">
        <v>1163</v>
      </c>
      <c r="CB199" s="220" t="s">
        <v>577</v>
      </c>
      <c r="CC199" s="154" t="s">
        <v>1280</v>
      </c>
      <c r="CD199" s="154" t="str">
        <f t="shared" si="79"/>
        <v>OK！</v>
      </c>
      <c r="CE199" s="164" t="str">
        <f t="shared" si="86"/>
        <v>J2</v>
      </c>
      <c r="CF199" s="164" t="str">
        <f t="shared" si="86"/>
        <v>KR</v>
      </c>
      <c r="CG199" s="164" t="str">
        <f t="shared" si="80"/>
        <v>JICA円借款</v>
      </c>
    </row>
    <row r="200" spans="1:85" ht="20.100000000000001" customHeight="1" x14ac:dyDescent="0.15">
      <c r="A200" s="154" t="str">
        <f t="shared" si="74"/>
        <v>J2</v>
      </c>
      <c r="B200" s="154" t="str">
        <f t="shared" si="74"/>
        <v>KR</v>
      </c>
      <c r="C200" s="154" t="str">
        <f t="shared" si="75"/>
        <v xml:space="preserve"> (独)国際協力機構　円借款</v>
      </c>
      <c r="D200" s="154" t="str">
        <f t="shared" si="76"/>
        <v>201202-201208</v>
      </c>
      <c r="E200" s="166" t="s">
        <v>347</v>
      </c>
      <c r="F200" s="199" t="s">
        <v>918</v>
      </c>
      <c r="G200" s="200" t="s">
        <v>1002</v>
      </c>
      <c r="H200" s="200" t="str">
        <f t="shared" si="77"/>
        <v>JA11R1029P</v>
      </c>
      <c r="I200" s="201" t="s">
        <v>1010</v>
      </c>
      <c r="J200" s="202" t="s">
        <v>617</v>
      </c>
      <c r="K200" s="202" t="s">
        <v>496</v>
      </c>
      <c r="L200" s="203" t="s">
        <v>793</v>
      </c>
      <c r="M200" s="204">
        <v>0</v>
      </c>
      <c r="N200" s="205">
        <v>0</v>
      </c>
      <c r="O200" s="206">
        <v>0</v>
      </c>
      <c r="P200" s="204">
        <v>0</v>
      </c>
      <c r="Q200" s="205">
        <v>0</v>
      </c>
      <c r="R200" s="206">
        <v>0</v>
      </c>
      <c r="S200" s="204">
        <v>0</v>
      </c>
      <c r="T200" s="205">
        <v>0</v>
      </c>
      <c r="U200" s="206">
        <v>0</v>
      </c>
      <c r="V200" s="204">
        <v>0</v>
      </c>
      <c r="W200" s="205">
        <v>0</v>
      </c>
      <c r="X200" s="206">
        <v>0</v>
      </c>
      <c r="Y200" s="204">
        <v>4410038</v>
      </c>
      <c r="Z200" s="205">
        <v>0</v>
      </c>
      <c r="AA200" s="206">
        <v>4410038</v>
      </c>
      <c r="AB200" s="204">
        <v>0</v>
      </c>
      <c r="AC200" s="205">
        <v>0</v>
      </c>
      <c r="AD200" s="206">
        <v>0</v>
      </c>
      <c r="AE200" s="204">
        <v>0</v>
      </c>
      <c r="AF200" s="205">
        <v>0</v>
      </c>
      <c r="AG200" s="206">
        <v>0</v>
      </c>
      <c r="AH200" s="207">
        <f t="shared" si="81"/>
        <v>4410038</v>
      </c>
      <c r="AI200" s="208">
        <f t="shared" si="81"/>
        <v>0</v>
      </c>
      <c r="AJ200" s="209">
        <f t="shared" si="81"/>
        <v>4410038</v>
      </c>
      <c r="AK200" s="204">
        <v>0</v>
      </c>
      <c r="AL200" s="205">
        <v>0</v>
      </c>
      <c r="AM200" s="206">
        <v>0</v>
      </c>
      <c r="AN200" s="210">
        <f t="shared" si="82"/>
        <v>4410038</v>
      </c>
      <c r="AO200" s="211">
        <f t="shared" si="82"/>
        <v>0</v>
      </c>
      <c r="AP200" s="212">
        <f t="shared" si="82"/>
        <v>4410038</v>
      </c>
      <c r="AQ200" s="204">
        <v>0</v>
      </c>
      <c r="AR200" s="205">
        <v>0</v>
      </c>
      <c r="AS200" s="206">
        <v>0</v>
      </c>
      <c r="AT200" s="207">
        <f t="shared" si="71"/>
        <v>4410038</v>
      </c>
      <c r="AU200" s="208">
        <f t="shared" si="71"/>
        <v>0</v>
      </c>
      <c r="AV200" s="209">
        <f t="shared" si="71"/>
        <v>4410038</v>
      </c>
      <c r="AW200" s="204">
        <f t="shared" si="78"/>
        <v>0</v>
      </c>
      <c r="AX200" s="213">
        <f t="shared" si="78"/>
        <v>0</v>
      </c>
      <c r="AY200" s="214">
        <f t="shared" si="78"/>
        <v>0</v>
      </c>
      <c r="AZ200" s="204">
        <v>0</v>
      </c>
      <c r="BA200" s="205">
        <v>0</v>
      </c>
      <c r="BB200" s="206">
        <v>0</v>
      </c>
      <c r="BC200" s="215">
        <f t="shared" si="83"/>
        <v>4410038</v>
      </c>
      <c r="BD200" s="216">
        <f t="shared" si="83"/>
        <v>0</v>
      </c>
      <c r="BE200" s="217">
        <f t="shared" si="83"/>
        <v>4410038</v>
      </c>
      <c r="BF200" s="204">
        <v>0</v>
      </c>
      <c r="BG200" s="205">
        <v>0</v>
      </c>
      <c r="BH200" s="206">
        <v>0</v>
      </c>
      <c r="BI200" s="207">
        <f t="shared" si="84"/>
        <v>4410038</v>
      </c>
      <c r="BJ200" s="208">
        <f t="shared" si="84"/>
        <v>0</v>
      </c>
      <c r="BK200" s="209">
        <f t="shared" si="84"/>
        <v>4410038</v>
      </c>
      <c r="BL200" s="204">
        <f t="shared" si="72"/>
        <v>0</v>
      </c>
      <c r="BM200" s="213">
        <f t="shared" si="72"/>
        <v>0</v>
      </c>
      <c r="BN200" s="214">
        <f t="shared" si="72"/>
        <v>0</v>
      </c>
      <c r="BO200" s="204">
        <v>0</v>
      </c>
      <c r="BP200" s="205">
        <v>0</v>
      </c>
      <c r="BQ200" s="206">
        <v>0</v>
      </c>
      <c r="BR200" s="218">
        <f t="shared" si="85"/>
        <v>4410038</v>
      </c>
      <c r="BS200" s="208">
        <f t="shared" si="85"/>
        <v>0</v>
      </c>
      <c r="BT200" s="209">
        <f t="shared" si="85"/>
        <v>4410038</v>
      </c>
      <c r="BU200" s="219">
        <v>0</v>
      </c>
      <c r="BV200" s="205">
        <v>0</v>
      </c>
      <c r="BW200" s="206">
        <v>0</v>
      </c>
      <c r="BX200" s="204">
        <f t="shared" si="73"/>
        <v>4410038</v>
      </c>
      <c r="BY200" s="213">
        <f t="shared" si="73"/>
        <v>0</v>
      </c>
      <c r="BZ200" s="214">
        <f t="shared" si="73"/>
        <v>4410038</v>
      </c>
      <c r="CA200" s="220" t="s">
        <v>1241</v>
      </c>
      <c r="CB200" s="220" t="s">
        <v>577</v>
      </c>
      <c r="CC200" s="154" t="s">
        <v>1280</v>
      </c>
      <c r="CD200" s="154" t="str">
        <f t="shared" si="79"/>
        <v>OK！</v>
      </c>
      <c r="CE200" s="164" t="str">
        <f t="shared" si="86"/>
        <v>J2</v>
      </c>
      <c r="CF200" s="164" t="str">
        <f t="shared" si="86"/>
        <v>KR</v>
      </c>
      <c r="CG200" s="164" t="str">
        <f t="shared" si="80"/>
        <v>JICA円借款</v>
      </c>
    </row>
    <row r="201" spans="1:85" ht="20.100000000000001" customHeight="1" x14ac:dyDescent="0.15">
      <c r="A201" s="154" t="str">
        <f t="shared" si="74"/>
        <v>J2</v>
      </c>
      <c r="B201" s="154" t="str">
        <f t="shared" si="74"/>
        <v>KR</v>
      </c>
      <c r="C201" s="154" t="str">
        <f t="shared" si="75"/>
        <v xml:space="preserve"> (独)国際協力機構　円借款</v>
      </c>
      <c r="D201" s="154" t="str">
        <f t="shared" si="76"/>
        <v>201202-201208</v>
      </c>
      <c r="E201" s="166" t="s">
        <v>348</v>
      </c>
      <c r="F201" s="199" t="s">
        <v>918</v>
      </c>
      <c r="G201" s="200" t="s">
        <v>1002</v>
      </c>
      <c r="H201" s="200" t="str">
        <f t="shared" si="77"/>
        <v>JA11R1029P</v>
      </c>
      <c r="I201" s="201" t="s">
        <v>1010</v>
      </c>
      <c r="J201" s="202" t="s">
        <v>617</v>
      </c>
      <c r="K201" s="202" t="s">
        <v>496</v>
      </c>
      <c r="L201" s="203" t="s">
        <v>798</v>
      </c>
      <c r="M201" s="204">
        <v>0</v>
      </c>
      <c r="N201" s="205">
        <v>0</v>
      </c>
      <c r="O201" s="206">
        <v>0</v>
      </c>
      <c r="P201" s="204">
        <v>0</v>
      </c>
      <c r="Q201" s="205">
        <v>0</v>
      </c>
      <c r="R201" s="206">
        <v>0</v>
      </c>
      <c r="S201" s="204">
        <v>0</v>
      </c>
      <c r="T201" s="205">
        <v>0</v>
      </c>
      <c r="U201" s="206">
        <v>0</v>
      </c>
      <c r="V201" s="204">
        <v>0</v>
      </c>
      <c r="W201" s="205">
        <v>0</v>
      </c>
      <c r="X201" s="206">
        <v>0</v>
      </c>
      <c r="Y201" s="204">
        <v>0</v>
      </c>
      <c r="Z201" s="205">
        <v>819104600</v>
      </c>
      <c r="AA201" s="206">
        <v>3071642</v>
      </c>
      <c r="AB201" s="204">
        <v>0</v>
      </c>
      <c r="AC201" s="205">
        <v>0</v>
      </c>
      <c r="AD201" s="206">
        <v>0</v>
      </c>
      <c r="AE201" s="204">
        <v>0</v>
      </c>
      <c r="AF201" s="205">
        <v>0</v>
      </c>
      <c r="AG201" s="206">
        <v>0</v>
      </c>
      <c r="AH201" s="207">
        <f t="shared" si="81"/>
        <v>0</v>
      </c>
      <c r="AI201" s="208">
        <f t="shared" si="81"/>
        <v>819104600</v>
      </c>
      <c r="AJ201" s="209">
        <f t="shared" si="81"/>
        <v>3071642</v>
      </c>
      <c r="AK201" s="204">
        <v>0</v>
      </c>
      <c r="AL201" s="205">
        <v>0</v>
      </c>
      <c r="AM201" s="206">
        <v>0</v>
      </c>
      <c r="AN201" s="210">
        <f t="shared" si="82"/>
        <v>0</v>
      </c>
      <c r="AO201" s="211">
        <f t="shared" si="82"/>
        <v>819104600</v>
      </c>
      <c r="AP201" s="212">
        <f t="shared" si="82"/>
        <v>3071642</v>
      </c>
      <c r="AQ201" s="204">
        <v>0</v>
      </c>
      <c r="AR201" s="205">
        <v>0</v>
      </c>
      <c r="AS201" s="206">
        <v>0</v>
      </c>
      <c r="AT201" s="207">
        <f t="shared" si="71"/>
        <v>0</v>
      </c>
      <c r="AU201" s="208">
        <f t="shared" si="71"/>
        <v>819104600</v>
      </c>
      <c r="AV201" s="209">
        <f t="shared" si="71"/>
        <v>3071642</v>
      </c>
      <c r="AW201" s="204">
        <f t="shared" si="78"/>
        <v>0</v>
      </c>
      <c r="AX201" s="213">
        <f t="shared" si="78"/>
        <v>0</v>
      </c>
      <c r="AY201" s="214">
        <f t="shared" si="78"/>
        <v>0</v>
      </c>
      <c r="AZ201" s="204">
        <v>0</v>
      </c>
      <c r="BA201" s="205">
        <v>0</v>
      </c>
      <c r="BB201" s="206">
        <v>0</v>
      </c>
      <c r="BC201" s="215">
        <f t="shared" si="83"/>
        <v>0</v>
      </c>
      <c r="BD201" s="216">
        <f t="shared" si="83"/>
        <v>819104600</v>
      </c>
      <c r="BE201" s="217">
        <f t="shared" si="83"/>
        <v>3071642</v>
      </c>
      <c r="BF201" s="204">
        <v>0</v>
      </c>
      <c r="BG201" s="205">
        <v>0</v>
      </c>
      <c r="BH201" s="206">
        <v>0</v>
      </c>
      <c r="BI201" s="207">
        <f t="shared" si="84"/>
        <v>0</v>
      </c>
      <c r="BJ201" s="208">
        <f t="shared" si="84"/>
        <v>819104600</v>
      </c>
      <c r="BK201" s="209">
        <f t="shared" si="84"/>
        <v>3071642</v>
      </c>
      <c r="BL201" s="204">
        <f t="shared" si="72"/>
        <v>0</v>
      </c>
      <c r="BM201" s="213">
        <f t="shared" si="72"/>
        <v>0</v>
      </c>
      <c r="BN201" s="214">
        <f t="shared" si="72"/>
        <v>0</v>
      </c>
      <c r="BO201" s="204">
        <v>0</v>
      </c>
      <c r="BP201" s="205">
        <v>0</v>
      </c>
      <c r="BQ201" s="206">
        <v>0</v>
      </c>
      <c r="BR201" s="218">
        <f t="shared" si="85"/>
        <v>0</v>
      </c>
      <c r="BS201" s="208">
        <f t="shared" si="85"/>
        <v>819104600</v>
      </c>
      <c r="BT201" s="209">
        <f t="shared" si="85"/>
        <v>3071642</v>
      </c>
      <c r="BU201" s="219">
        <v>0</v>
      </c>
      <c r="BV201" s="205">
        <v>0</v>
      </c>
      <c r="BW201" s="206">
        <v>0</v>
      </c>
      <c r="BX201" s="204">
        <f t="shared" si="73"/>
        <v>0</v>
      </c>
      <c r="BY201" s="213">
        <f t="shared" si="73"/>
        <v>819104600</v>
      </c>
      <c r="BZ201" s="214">
        <f t="shared" si="73"/>
        <v>3071642</v>
      </c>
      <c r="CA201" s="220" t="s">
        <v>1241</v>
      </c>
      <c r="CB201" s="220" t="s">
        <v>577</v>
      </c>
      <c r="CC201" s="154" t="s">
        <v>1280</v>
      </c>
      <c r="CD201" s="154" t="str">
        <f t="shared" si="79"/>
        <v>OK！</v>
      </c>
      <c r="CE201" s="164" t="str">
        <f t="shared" si="86"/>
        <v>J2</v>
      </c>
      <c r="CF201" s="164" t="str">
        <f t="shared" si="86"/>
        <v>KR</v>
      </c>
      <c r="CG201" s="164" t="str">
        <f t="shared" si="80"/>
        <v>JICA円借款</v>
      </c>
    </row>
    <row r="202" spans="1:85" ht="20.100000000000001" customHeight="1" x14ac:dyDescent="0.15">
      <c r="A202" s="154" t="str">
        <f t="shared" si="74"/>
        <v>J2</v>
      </c>
      <c r="B202" s="154" t="str">
        <f t="shared" si="74"/>
        <v>KR</v>
      </c>
      <c r="C202" s="154" t="str">
        <f t="shared" si="75"/>
        <v xml:space="preserve"> (独)国際協力機構　円借款</v>
      </c>
      <c r="D202" s="154" t="str">
        <f t="shared" si="76"/>
        <v>201403-201605</v>
      </c>
      <c r="E202" s="166" t="s">
        <v>349</v>
      </c>
      <c r="F202" s="199" t="s">
        <v>918</v>
      </c>
      <c r="G202" s="200" t="s">
        <v>1002</v>
      </c>
      <c r="H202" s="200" t="str">
        <f t="shared" si="77"/>
        <v>JA12R1007P</v>
      </c>
      <c r="I202" s="201" t="s">
        <v>1011</v>
      </c>
      <c r="J202" s="202" t="s">
        <v>1012</v>
      </c>
      <c r="K202" s="202" t="s">
        <v>496</v>
      </c>
      <c r="L202" s="203" t="s">
        <v>793</v>
      </c>
      <c r="M202" s="204">
        <v>0</v>
      </c>
      <c r="N202" s="205">
        <v>0</v>
      </c>
      <c r="O202" s="206">
        <v>0</v>
      </c>
      <c r="P202" s="204">
        <v>0</v>
      </c>
      <c r="Q202" s="205">
        <v>0</v>
      </c>
      <c r="R202" s="206">
        <v>0</v>
      </c>
      <c r="S202" s="204">
        <v>0</v>
      </c>
      <c r="T202" s="205">
        <v>0</v>
      </c>
      <c r="U202" s="206">
        <v>0</v>
      </c>
      <c r="V202" s="204">
        <v>0</v>
      </c>
      <c r="W202" s="205">
        <v>0</v>
      </c>
      <c r="X202" s="206">
        <v>0</v>
      </c>
      <c r="Y202" s="204">
        <v>0</v>
      </c>
      <c r="Z202" s="205">
        <v>0</v>
      </c>
      <c r="AA202" s="206">
        <v>0</v>
      </c>
      <c r="AB202" s="204">
        <v>0</v>
      </c>
      <c r="AC202" s="205">
        <v>0</v>
      </c>
      <c r="AD202" s="206">
        <v>0</v>
      </c>
      <c r="AE202" s="204">
        <v>1731392</v>
      </c>
      <c r="AF202" s="205">
        <v>0</v>
      </c>
      <c r="AG202" s="206">
        <v>1731392</v>
      </c>
      <c r="AH202" s="207">
        <f t="shared" si="81"/>
        <v>1731392</v>
      </c>
      <c r="AI202" s="208">
        <f t="shared" si="81"/>
        <v>0</v>
      </c>
      <c r="AJ202" s="209">
        <f t="shared" si="81"/>
        <v>1731392</v>
      </c>
      <c r="AK202" s="204">
        <v>0</v>
      </c>
      <c r="AL202" s="205">
        <v>0</v>
      </c>
      <c r="AM202" s="206">
        <v>0</v>
      </c>
      <c r="AN202" s="210">
        <f t="shared" si="82"/>
        <v>1731392</v>
      </c>
      <c r="AO202" s="211">
        <f t="shared" si="82"/>
        <v>0</v>
      </c>
      <c r="AP202" s="212">
        <f t="shared" si="82"/>
        <v>1731392</v>
      </c>
      <c r="AQ202" s="204">
        <v>0</v>
      </c>
      <c r="AR202" s="205">
        <v>0</v>
      </c>
      <c r="AS202" s="206">
        <v>0</v>
      </c>
      <c r="AT202" s="207">
        <f t="shared" si="71"/>
        <v>1731392</v>
      </c>
      <c r="AU202" s="208">
        <f t="shared" si="71"/>
        <v>0</v>
      </c>
      <c r="AV202" s="209">
        <f t="shared" si="71"/>
        <v>1731392</v>
      </c>
      <c r="AW202" s="204">
        <f t="shared" si="78"/>
        <v>951624</v>
      </c>
      <c r="AX202" s="213">
        <f t="shared" si="78"/>
        <v>0</v>
      </c>
      <c r="AY202" s="214">
        <f t="shared" si="78"/>
        <v>951624</v>
      </c>
      <c r="AZ202" s="204">
        <v>951624</v>
      </c>
      <c r="BA202" s="205">
        <v>0</v>
      </c>
      <c r="BB202" s="206">
        <v>951624</v>
      </c>
      <c r="BC202" s="215">
        <f t="shared" si="83"/>
        <v>2683016</v>
      </c>
      <c r="BD202" s="216">
        <f t="shared" si="83"/>
        <v>0</v>
      </c>
      <c r="BE202" s="217">
        <f t="shared" si="83"/>
        <v>2683016</v>
      </c>
      <c r="BF202" s="204">
        <v>0</v>
      </c>
      <c r="BG202" s="205">
        <v>0</v>
      </c>
      <c r="BH202" s="206">
        <v>0</v>
      </c>
      <c r="BI202" s="207">
        <f t="shared" si="84"/>
        <v>2683016</v>
      </c>
      <c r="BJ202" s="208">
        <f t="shared" si="84"/>
        <v>0</v>
      </c>
      <c r="BK202" s="209">
        <f t="shared" si="84"/>
        <v>2683016</v>
      </c>
      <c r="BL202" s="204">
        <f t="shared" si="72"/>
        <v>0</v>
      </c>
      <c r="BM202" s="213">
        <f t="shared" si="72"/>
        <v>0</v>
      </c>
      <c r="BN202" s="214">
        <f t="shared" si="72"/>
        <v>0</v>
      </c>
      <c r="BO202" s="204">
        <v>0</v>
      </c>
      <c r="BP202" s="205">
        <v>0</v>
      </c>
      <c r="BQ202" s="206">
        <v>0</v>
      </c>
      <c r="BR202" s="218">
        <f t="shared" si="85"/>
        <v>2683016</v>
      </c>
      <c r="BS202" s="208">
        <f t="shared" si="85"/>
        <v>0</v>
      </c>
      <c r="BT202" s="209">
        <f t="shared" si="85"/>
        <v>2683016</v>
      </c>
      <c r="BU202" s="219">
        <v>0</v>
      </c>
      <c r="BV202" s="205">
        <v>0</v>
      </c>
      <c r="BW202" s="206">
        <v>0</v>
      </c>
      <c r="BX202" s="204">
        <f t="shared" si="73"/>
        <v>2683016</v>
      </c>
      <c r="BY202" s="213">
        <f t="shared" si="73"/>
        <v>0</v>
      </c>
      <c r="BZ202" s="214">
        <f t="shared" si="73"/>
        <v>2683016</v>
      </c>
      <c r="CA202" s="220" t="s">
        <v>1179</v>
      </c>
      <c r="CB202" s="220" t="s">
        <v>568</v>
      </c>
      <c r="CC202" s="154" t="s">
        <v>1280</v>
      </c>
      <c r="CD202" s="154" t="str">
        <f t="shared" si="79"/>
        <v>OK！</v>
      </c>
      <c r="CE202" s="164" t="str">
        <f t="shared" si="86"/>
        <v>J2</v>
      </c>
      <c r="CF202" s="164" t="str">
        <f t="shared" si="86"/>
        <v>KR</v>
      </c>
      <c r="CG202" s="164" t="str">
        <f t="shared" si="80"/>
        <v>JICA円借款</v>
      </c>
    </row>
    <row r="203" spans="1:85" ht="20.100000000000001" customHeight="1" x14ac:dyDescent="0.15">
      <c r="A203" s="154" t="str">
        <f t="shared" si="74"/>
        <v>J2</v>
      </c>
      <c r="B203" s="154" t="str">
        <f t="shared" si="74"/>
        <v>KR</v>
      </c>
      <c r="C203" s="154" t="str">
        <f t="shared" si="75"/>
        <v xml:space="preserve"> (独)国際協力機構　円借款</v>
      </c>
      <c r="D203" s="154" t="str">
        <f t="shared" si="76"/>
        <v>-</v>
      </c>
      <c r="E203" s="166" t="s">
        <v>350</v>
      </c>
      <c r="F203" s="199" t="s">
        <v>918</v>
      </c>
      <c r="G203" s="200" t="s">
        <v>1002</v>
      </c>
      <c r="H203" s="200" t="str">
        <f t="shared" si="77"/>
        <v>JA12R1009P</v>
      </c>
      <c r="I203" s="201" t="s">
        <v>1013</v>
      </c>
      <c r="J203" s="202" t="s">
        <v>910</v>
      </c>
      <c r="K203" s="202" t="s">
        <v>496</v>
      </c>
      <c r="L203" s="203" t="s">
        <v>819</v>
      </c>
      <c r="M203" s="204">
        <v>0</v>
      </c>
      <c r="N203" s="205">
        <v>0</v>
      </c>
      <c r="O203" s="206">
        <v>0</v>
      </c>
      <c r="P203" s="204">
        <v>0</v>
      </c>
      <c r="Q203" s="205">
        <v>0</v>
      </c>
      <c r="R203" s="206">
        <v>0</v>
      </c>
      <c r="S203" s="204">
        <v>0</v>
      </c>
      <c r="T203" s="205">
        <v>0</v>
      </c>
      <c r="U203" s="206">
        <v>0</v>
      </c>
      <c r="V203" s="204">
        <v>0</v>
      </c>
      <c r="W203" s="205">
        <v>0</v>
      </c>
      <c r="X203" s="206">
        <v>0</v>
      </c>
      <c r="Y203" s="204">
        <v>0</v>
      </c>
      <c r="Z203" s="205">
        <v>0</v>
      </c>
      <c r="AA203" s="206">
        <v>0</v>
      </c>
      <c r="AB203" s="204">
        <v>0</v>
      </c>
      <c r="AC203" s="205">
        <v>0</v>
      </c>
      <c r="AD203" s="206">
        <v>0</v>
      </c>
      <c r="AE203" s="204">
        <v>0</v>
      </c>
      <c r="AF203" s="205">
        <v>0</v>
      </c>
      <c r="AG203" s="206">
        <v>0</v>
      </c>
      <c r="AH203" s="207">
        <f t="shared" si="81"/>
        <v>0</v>
      </c>
      <c r="AI203" s="208">
        <f t="shared" si="81"/>
        <v>0</v>
      </c>
      <c r="AJ203" s="209">
        <f t="shared" si="81"/>
        <v>0</v>
      </c>
      <c r="AK203" s="204">
        <v>0</v>
      </c>
      <c r="AL203" s="205">
        <v>0</v>
      </c>
      <c r="AM203" s="206">
        <v>0</v>
      </c>
      <c r="AN203" s="210">
        <f t="shared" si="82"/>
        <v>0</v>
      </c>
      <c r="AO203" s="211">
        <f t="shared" si="82"/>
        <v>0</v>
      </c>
      <c r="AP203" s="212">
        <f t="shared" si="82"/>
        <v>0</v>
      </c>
      <c r="AQ203" s="204">
        <v>0</v>
      </c>
      <c r="AR203" s="205">
        <v>0</v>
      </c>
      <c r="AS203" s="206">
        <v>0</v>
      </c>
      <c r="AT203" s="207">
        <f t="shared" si="71"/>
        <v>0</v>
      </c>
      <c r="AU203" s="208">
        <f t="shared" si="71"/>
        <v>0</v>
      </c>
      <c r="AV203" s="209">
        <f t="shared" si="71"/>
        <v>0</v>
      </c>
      <c r="AW203" s="204">
        <f t="shared" si="78"/>
        <v>0</v>
      </c>
      <c r="AX203" s="213">
        <f t="shared" si="78"/>
        <v>0</v>
      </c>
      <c r="AY203" s="214">
        <f t="shared" si="78"/>
        <v>0</v>
      </c>
      <c r="AZ203" s="204">
        <v>0</v>
      </c>
      <c r="BA203" s="205">
        <v>0</v>
      </c>
      <c r="BB203" s="206">
        <v>0</v>
      </c>
      <c r="BC203" s="215">
        <f t="shared" si="83"/>
        <v>0</v>
      </c>
      <c r="BD203" s="216">
        <f t="shared" si="83"/>
        <v>0</v>
      </c>
      <c r="BE203" s="217">
        <f t="shared" si="83"/>
        <v>0</v>
      </c>
      <c r="BF203" s="204">
        <v>0</v>
      </c>
      <c r="BG203" s="205">
        <v>0</v>
      </c>
      <c r="BH203" s="206">
        <v>0</v>
      </c>
      <c r="BI203" s="207">
        <f t="shared" si="84"/>
        <v>0</v>
      </c>
      <c r="BJ203" s="208">
        <f t="shared" si="84"/>
        <v>0</v>
      </c>
      <c r="BK203" s="209">
        <f t="shared" si="84"/>
        <v>0</v>
      </c>
      <c r="BL203" s="204">
        <f t="shared" si="72"/>
        <v>0</v>
      </c>
      <c r="BM203" s="213">
        <f t="shared" si="72"/>
        <v>0</v>
      </c>
      <c r="BN203" s="214">
        <f t="shared" si="72"/>
        <v>0</v>
      </c>
      <c r="BO203" s="204">
        <v>0</v>
      </c>
      <c r="BP203" s="205">
        <v>0</v>
      </c>
      <c r="BQ203" s="206">
        <v>0</v>
      </c>
      <c r="BR203" s="218">
        <f t="shared" si="85"/>
        <v>0</v>
      </c>
      <c r="BS203" s="208">
        <f t="shared" si="85"/>
        <v>0</v>
      </c>
      <c r="BT203" s="209">
        <f t="shared" si="85"/>
        <v>0</v>
      </c>
      <c r="BU203" s="219">
        <v>0</v>
      </c>
      <c r="BV203" s="205">
        <v>-1732.99</v>
      </c>
      <c r="BW203" s="206">
        <v>-194831</v>
      </c>
      <c r="BX203" s="204">
        <f t="shared" si="73"/>
        <v>0</v>
      </c>
      <c r="BY203" s="213">
        <f t="shared" si="73"/>
        <v>-1732.99</v>
      </c>
      <c r="BZ203" s="214">
        <f t="shared" si="73"/>
        <v>-194831</v>
      </c>
      <c r="CA203" s="220" t="s">
        <v>1156</v>
      </c>
      <c r="CB203" s="220" t="s">
        <v>704</v>
      </c>
      <c r="CC203" s="154" t="s">
        <v>1280</v>
      </c>
      <c r="CD203" s="154" t="str">
        <f t="shared" si="79"/>
        <v>OK！</v>
      </c>
      <c r="CE203" s="164" t="str">
        <f t="shared" si="86"/>
        <v>J2</v>
      </c>
      <c r="CF203" s="164" t="str">
        <f t="shared" si="86"/>
        <v>KR</v>
      </c>
      <c r="CG203" s="164" t="str">
        <f t="shared" si="80"/>
        <v>JICA円借款</v>
      </c>
    </row>
    <row r="204" spans="1:85" ht="20.100000000000001" customHeight="1" x14ac:dyDescent="0.15">
      <c r="A204" s="154" t="str">
        <f t="shared" si="74"/>
        <v>J2</v>
      </c>
      <c r="B204" s="154" t="str">
        <f t="shared" si="74"/>
        <v>KR</v>
      </c>
      <c r="C204" s="154" t="str">
        <f t="shared" si="75"/>
        <v xml:space="preserve"> (独)国際協力機構　円借款</v>
      </c>
      <c r="D204" s="154" t="str">
        <f t="shared" si="76"/>
        <v>201510-201606</v>
      </c>
      <c r="E204" s="166" t="s">
        <v>351</v>
      </c>
      <c r="F204" s="199" t="s">
        <v>918</v>
      </c>
      <c r="G204" s="200" t="s">
        <v>1002</v>
      </c>
      <c r="H204" s="200" t="str">
        <f t="shared" si="77"/>
        <v>JA14R1011P</v>
      </c>
      <c r="I204" s="201" t="s">
        <v>1014</v>
      </c>
      <c r="J204" s="202" t="s">
        <v>860</v>
      </c>
      <c r="K204" s="202" t="s">
        <v>496</v>
      </c>
      <c r="L204" s="203" t="s">
        <v>793</v>
      </c>
      <c r="M204" s="204">
        <v>0</v>
      </c>
      <c r="N204" s="205">
        <v>0</v>
      </c>
      <c r="O204" s="206">
        <v>0</v>
      </c>
      <c r="P204" s="204">
        <v>0</v>
      </c>
      <c r="Q204" s="205">
        <v>0</v>
      </c>
      <c r="R204" s="206">
        <v>0</v>
      </c>
      <c r="S204" s="204">
        <v>0</v>
      </c>
      <c r="T204" s="205">
        <v>0</v>
      </c>
      <c r="U204" s="206">
        <v>0</v>
      </c>
      <c r="V204" s="204">
        <v>0</v>
      </c>
      <c r="W204" s="205">
        <v>0</v>
      </c>
      <c r="X204" s="206">
        <v>0</v>
      </c>
      <c r="Y204" s="204">
        <v>0</v>
      </c>
      <c r="Z204" s="205">
        <v>0</v>
      </c>
      <c r="AA204" s="206">
        <v>0</v>
      </c>
      <c r="AB204" s="204">
        <v>0</v>
      </c>
      <c r="AC204" s="205">
        <v>0</v>
      </c>
      <c r="AD204" s="206">
        <v>0</v>
      </c>
      <c r="AE204" s="204">
        <v>0</v>
      </c>
      <c r="AF204" s="205">
        <v>0</v>
      </c>
      <c r="AG204" s="206">
        <v>0</v>
      </c>
      <c r="AH204" s="207">
        <f t="shared" si="81"/>
        <v>0</v>
      </c>
      <c r="AI204" s="208">
        <f t="shared" si="81"/>
        <v>0</v>
      </c>
      <c r="AJ204" s="209">
        <f t="shared" si="81"/>
        <v>0</v>
      </c>
      <c r="AK204" s="204">
        <v>0</v>
      </c>
      <c r="AL204" s="205">
        <v>0</v>
      </c>
      <c r="AM204" s="206">
        <v>0</v>
      </c>
      <c r="AN204" s="210">
        <f t="shared" si="82"/>
        <v>0</v>
      </c>
      <c r="AO204" s="211">
        <f t="shared" si="82"/>
        <v>0</v>
      </c>
      <c r="AP204" s="212">
        <f t="shared" si="82"/>
        <v>0</v>
      </c>
      <c r="AQ204" s="204">
        <v>18239000</v>
      </c>
      <c r="AR204" s="205">
        <v>0</v>
      </c>
      <c r="AS204" s="206">
        <v>18239000</v>
      </c>
      <c r="AT204" s="207">
        <f t="shared" si="71"/>
        <v>18239000</v>
      </c>
      <c r="AU204" s="208">
        <f t="shared" si="71"/>
        <v>0</v>
      </c>
      <c r="AV204" s="209">
        <f t="shared" si="71"/>
        <v>18239000</v>
      </c>
      <c r="AW204" s="204">
        <f t="shared" si="78"/>
        <v>28212000</v>
      </c>
      <c r="AX204" s="213">
        <f t="shared" si="78"/>
        <v>0</v>
      </c>
      <c r="AY204" s="214">
        <f t="shared" si="78"/>
        <v>28212000</v>
      </c>
      <c r="AZ204" s="204">
        <v>46451000</v>
      </c>
      <c r="BA204" s="205">
        <v>0</v>
      </c>
      <c r="BB204" s="206">
        <v>46451000</v>
      </c>
      <c r="BC204" s="215">
        <f t="shared" si="83"/>
        <v>46451000</v>
      </c>
      <c r="BD204" s="216">
        <f t="shared" si="83"/>
        <v>0</v>
      </c>
      <c r="BE204" s="217">
        <f t="shared" si="83"/>
        <v>46451000</v>
      </c>
      <c r="BF204" s="204">
        <v>0</v>
      </c>
      <c r="BG204" s="205">
        <v>0</v>
      </c>
      <c r="BH204" s="206">
        <v>0</v>
      </c>
      <c r="BI204" s="207">
        <f t="shared" si="84"/>
        <v>46451000</v>
      </c>
      <c r="BJ204" s="208">
        <f t="shared" si="84"/>
        <v>0</v>
      </c>
      <c r="BK204" s="209">
        <f t="shared" si="84"/>
        <v>46451000</v>
      </c>
      <c r="BL204" s="204">
        <f t="shared" si="72"/>
        <v>0</v>
      </c>
      <c r="BM204" s="213">
        <f t="shared" si="72"/>
        <v>0</v>
      </c>
      <c r="BN204" s="214">
        <f t="shared" si="72"/>
        <v>0</v>
      </c>
      <c r="BO204" s="204">
        <v>0</v>
      </c>
      <c r="BP204" s="205">
        <v>0</v>
      </c>
      <c r="BQ204" s="206">
        <v>0</v>
      </c>
      <c r="BR204" s="218">
        <f t="shared" si="85"/>
        <v>46451000</v>
      </c>
      <c r="BS204" s="208">
        <f t="shared" si="85"/>
        <v>0</v>
      </c>
      <c r="BT204" s="209">
        <f t="shared" si="85"/>
        <v>46451000</v>
      </c>
      <c r="BU204" s="219">
        <v>0</v>
      </c>
      <c r="BV204" s="205">
        <v>0</v>
      </c>
      <c r="BW204" s="206">
        <v>0</v>
      </c>
      <c r="BX204" s="204">
        <f t="shared" si="73"/>
        <v>46451000</v>
      </c>
      <c r="BY204" s="213">
        <f t="shared" si="73"/>
        <v>0</v>
      </c>
      <c r="BZ204" s="214">
        <f t="shared" si="73"/>
        <v>46451000</v>
      </c>
      <c r="CA204" s="220" t="s">
        <v>1242</v>
      </c>
      <c r="CB204" s="220" t="s">
        <v>531</v>
      </c>
      <c r="CC204" s="154" t="s">
        <v>1280</v>
      </c>
      <c r="CD204" s="154" t="str">
        <f t="shared" si="79"/>
        <v>OK！</v>
      </c>
      <c r="CE204" s="164" t="str">
        <f t="shared" si="86"/>
        <v>J2</v>
      </c>
      <c r="CF204" s="164" t="str">
        <f t="shared" si="86"/>
        <v>KR</v>
      </c>
      <c r="CG204" s="164" t="str">
        <f t="shared" si="80"/>
        <v>JICA円借款</v>
      </c>
    </row>
    <row r="205" spans="1:85" ht="20.100000000000001" customHeight="1" x14ac:dyDescent="0.15">
      <c r="A205" s="154" t="str">
        <f t="shared" si="74"/>
        <v>J2</v>
      </c>
      <c r="B205" s="154" t="str">
        <f t="shared" si="74"/>
        <v>KR</v>
      </c>
      <c r="C205" s="154" t="str">
        <f t="shared" si="75"/>
        <v xml:space="preserve"> (独)国際協力機構　円借款</v>
      </c>
      <c r="D205" s="154" t="str">
        <f t="shared" si="76"/>
        <v>201510-201606</v>
      </c>
      <c r="E205" s="166" t="s">
        <v>352</v>
      </c>
      <c r="F205" s="199" t="s">
        <v>918</v>
      </c>
      <c r="G205" s="200" t="s">
        <v>1002</v>
      </c>
      <c r="H205" s="200" t="str">
        <f t="shared" si="77"/>
        <v>JA14R1011P</v>
      </c>
      <c r="I205" s="201" t="s">
        <v>1014</v>
      </c>
      <c r="J205" s="202" t="s">
        <v>860</v>
      </c>
      <c r="K205" s="202" t="s">
        <v>496</v>
      </c>
      <c r="L205" s="203" t="s">
        <v>819</v>
      </c>
      <c r="M205" s="204">
        <v>0</v>
      </c>
      <c r="N205" s="205">
        <v>0</v>
      </c>
      <c r="O205" s="206">
        <v>0</v>
      </c>
      <c r="P205" s="204">
        <v>0</v>
      </c>
      <c r="Q205" s="205">
        <v>0</v>
      </c>
      <c r="R205" s="206">
        <v>0</v>
      </c>
      <c r="S205" s="204">
        <v>0</v>
      </c>
      <c r="T205" s="205">
        <v>0</v>
      </c>
      <c r="U205" s="206">
        <v>0</v>
      </c>
      <c r="V205" s="204">
        <v>0</v>
      </c>
      <c r="W205" s="205">
        <v>0</v>
      </c>
      <c r="X205" s="206">
        <v>0</v>
      </c>
      <c r="Y205" s="204">
        <v>0</v>
      </c>
      <c r="Z205" s="205">
        <v>0</v>
      </c>
      <c r="AA205" s="206">
        <v>0</v>
      </c>
      <c r="AB205" s="204">
        <v>0</v>
      </c>
      <c r="AC205" s="205">
        <v>0</v>
      </c>
      <c r="AD205" s="206">
        <v>0</v>
      </c>
      <c r="AE205" s="204">
        <v>0</v>
      </c>
      <c r="AF205" s="205">
        <v>0</v>
      </c>
      <c r="AG205" s="206">
        <v>0</v>
      </c>
      <c r="AH205" s="207">
        <f t="shared" si="81"/>
        <v>0</v>
      </c>
      <c r="AI205" s="208">
        <f t="shared" si="81"/>
        <v>0</v>
      </c>
      <c r="AJ205" s="209">
        <f t="shared" si="81"/>
        <v>0</v>
      </c>
      <c r="AK205" s="204">
        <v>0</v>
      </c>
      <c r="AL205" s="205">
        <v>0</v>
      </c>
      <c r="AM205" s="206">
        <v>0</v>
      </c>
      <c r="AN205" s="210">
        <f t="shared" si="82"/>
        <v>0</v>
      </c>
      <c r="AO205" s="211">
        <f t="shared" si="82"/>
        <v>0</v>
      </c>
      <c r="AP205" s="212">
        <f t="shared" si="82"/>
        <v>0</v>
      </c>
      <c r="AQ205" s="204">
        <v>0</v>
      </c>
      <c r="AR205" s="205">
        <v>167909</v>
      </c>
      <c r="AS205" s="206">
        <v>20435532</v>
      </c>
      <c r="AT205" s="207">
        <f t="shared" si="71"/>
        <v>0</v>
      </c>
      <c r="AU205" s="208">
        <f t="shared" si="71"/>
        <v>167909</v>
      </c>
      <c r="AV205" s="209">
        <f t="shared" si="71"/>
        <v>20435532</v>
      </c>
      <c r="AW205" s="204">
        <f t="shared" si="78"/>
        <v>0</v>
      </c>
      <c r="AX205" s="213">
        <f t="shared" si="78"/>
        <v>332219.58999999997</v>
      </c>
      <c r="AY205" s="214">
        <f t="shared" si="78"/>
        <v>38614808</v>
      </c>
      <c r="AZ205" s="204">
        <v>0</v>
      </c>
      <c r="BA205" s="205">
        <v>500128.58999999997</v>
      </c>
      <c r="BB205" s="206">
        <v>59050340</v>
      </c>
      <c r="BC205" s="215">
        <f t="shared" si="83"/>
        <v>0</v>
      </c>
      <c r="BD205" s="216">
        <f t="shared" si="83"/>
        <v>500128.58999999997</v>
      </c>
      <c r="BE205" s="217">
        <f t="shared" si="83"/>
        <v>59050340</v>
      </c>
      <c r="BF205" s="204">
        <v>0</v>
      </c>
      <c r="BG205" s="205">
        <v>0</v>
      </c>
      <c r="BH205" s="206">
        <v>0</v>
      </c>
      <c r="BI205" s="207">
        <f t="shared" si="84"/>
        <v>0</v>
      </c>
      <c r="BJ205" s="208">
        <f t="shared" si="84"/>
        <v>500128.58999999997</v>
      </c>
      <c r="BK205" s="209">
        <f t="shared" si="84"/>
        <v>59050340</v>
      </c>
      <c r="BL205" s="204">
        <f t="shared" si="72"/>
        <v>0</v>
      </c>
      <c r="BM205" s="213">
        <f t="shared" si="72"/>
        <v>0</v>
      </c>
      <c r="BN205" s="214">
        <f t="shared" si="72"/>
        <v>0</v>
      </c>
      <c r="BO205" s="204">
        <v>0</v>
      </c>
      <c r="BP205" s="205">
        <v>0</v>
      </c>
      <c r="BQ205" s="206">
        <v>0</v>
      </c>
      <c r="BR205" s="218">
        <f t="shared" si="85"/>
        <v>0</v>
      </c>
      <c r="BS205" s="208">
        <f t="shared" si="85"/>
        <v>500128.58999999997</v>
      </c>
      <c r="BT205" s="209">
        <f t="shared" si="85"/>
        <v>59050340</v>
      </c>
      <c r="BU205" s="219">
        <v>0</v>
      </c>
      <c r="BV205" s="205">
        <v>0</v>
      </c>
      <c r="BW205" s="206">
        <v>0</v>
      </c>
      <c r="BX205" s="204">
        <f t="shared" si="73"/>
        <v>0</v>
      </c>
      <c r="BY205" s="213">
        <f t="shared" si="73"/>
        <v>500128.58999999997</v>
      </c>
      <c r="BZ205" s="214">
        <f t="shared" si="73"/>
        <v>59050340</v>
      </c>
      <c r="CA205" s="220" t="s">
        <v>1242</v>
      </c>
      <c r="CB205" s="220" t="s">
        <v>531</v>
      </c>
      <c r="CC205" s="154" t="s">
        <v>1280</v>
      </c>
      <c r="CD205" s="154" t="str">
        <f t="shared" si="79"/>
        <v>OK！</v>
      </c>
      <c r="CE205" s="164" t="str">
        <f t="shared" si="86"/>
        <v>J2</v>
      </c>
      <c r="CF205" s="164" t="str">
        <f t="shared" si="86"/>
        <v>KR</v>
      </c>
      <c r="CG205" s="164" t="str">
        <f t="shared" si="80"/>
        <v>JICA円借款</v>
      </c>
    </row>
    <row r="206" spans="1:85" ht="20.100000000000001" customHeight="1" x14ac:dyDescent="0.15">
      <c r="A206" s="154" t="str">
        <f t="shared" si="74"/>
        <v>J2</v>
      </c>
      <c r="B206" s="154" t="str">
        <f t="shared" si="74"/>
        <v>KR</v>
      </c>
      <c r="C206" s="154" t="str">
        <f t="shared" si="75"/>
        <v xml:space="preserve"> (独)国際協力機構　円借款</v>
      </c>
      <c r="D206" s="154" t="str">
        <f t="shared" si="76"/>
        <v>201605-201606</v>
      </c>
      <c r="E206" s="166" t="s">
        <v>353</v>
      </c>
      <c r="F206" s="199" t="s">
        <v>918</v>
      </c>
      <c r="G206" s="200" t="s">
        <v>1002</v>
      </c>
      <c r="H206" s="200" t="str">
        <f t="shared" si="77"/>
        <v>JA15R1003P</v>
      </c>
      <c r="I206" s="201" t="s">
        <v>1015</v>
      </c>
      <c r="J206" s="202" t="s">
        <v>617</v>
      </c>
      <c r="K206" s="202" t="s">
        <v>496</v>
      </c>
      <c r="L206" s="203" t="s">
        <v>793</v>
      </c>
      <c r="M206" s="204">
        <v>0</v>
      </c>
      <c r="N206" s="205">
        <v>0</v>
      </c>
      <c r="O206" s="206">
        <v>0</v>
      </c>
      <c r="P206" s="204">
        <v>0</v>
      </c>
      <c r="Q206" s="205">
        <v>0</v>
      </c>
      <c r="R206" s="206">
        <v>0</v>
      </c>
      <c r="S206" s="204">
        <v>0</v>
      </c>
      <c r="T206" s="205">
        <v>0</v>
      </c>
      <c r="U206" s="206">
        <v>0</v>
      </c>
      <c r="V206" s="204">
        <v>0</v>
      </c>
      <c r="W206" s="205">
        <v>0</v>
      </c>
      <c r="X206" s="206">
        <v>0</v>
      </c>
      <c r="Y206" s="204">
        <v>0</v>
      </c>
      <c r="Z206" s="205">
        <v>0</v>
      </c>
      <c r="AA206" s="206">
        <v>0</v>
      </c>
      <c r="AB206" s="204">
        <v>0</v>
      </c>
      <c r="AC206" s="205">
        <v>0</v>
      </c>
      <c r="AD206" s="206">
        <v>0</v>
      </c>
      <c r="AE206" s="204">
        <v>0</v>
      </c>
      <c r="AF206" s="205">
        <v>0</v>
      </c>
      <c r="AG206" s="206">
        <v>0</v>
      </c>
      <c r="AH206" s="207">
        <f t="shared" si="81"/>
        <v>0</v>
      </c>
      <c r="AI206" s="208">
        <f t="shared" si="81"/>
        <v>0</v>
      </c>
      <c r="AJ206" s="209">
        <f t="shared" si="81"/>
        <v>0</v>
      </c>
      <c r="AK206" s="204">
        <v>0</v>
      </c>
      <c r="AL206" s="205">
        <v>0</v>
      </c>
      <c r="AM206" s="206">
        <v>0</v>
      </c>
      <c r="AN206" s="210">
        <f t="shared" si="82"/>
        <v>0</v>
      </c>
      <c r="AO206" s="211">
        <f t="shared" si="82"/>
        <v>0</v>
      </c>
      <c r="AP206" s="212">
        <f t="shared" si="82"/>
        <v>0</v>
      </c>
      <c r="AQ206" s="204">
        <v>0</v>
      </c>
      <c r="AR206" s="205">
        <v>0</v>
      </c>
      <c r="AS206" s="206">
        <v>0</v>
      </c>
      <c r="AT206" s="207">
        <f t="shared" si="71"/>
        <v>0</v>
      </c>
      <c r="AU206" s="208">
        <f t="shared" si="71"/>
        <v>0</v>
      </c>
      <c r="AV206" s="209">
        <f t="shared" si="71"/>
        <v>0</v>
      </c>
      <c r="AW206" s="204">
        <f t="shared" si="78"/>
        <v>9403700</v>
      </c>
      <c r="AX206" s="213">
        <f t="shared" si="78"/>
        <v>0</v>
      </c>
      <c r="AY206" s="214">
        <f t="shared" si="78"/>
        <v>9403700</v>
      </c>
      <c r="AZ206" s="204">
        <v>9403700</v>
      </c>
      <c r="BA206" s="205">
        <v>0</v>
      </c>
      <c r="BB206" s="206">
        <v>9403700</v>
      </c>
      <c r="BC206" s="215">
        <f t="shared" si="83"/>
        <v>9403700</v>
      </c>
      <c r="BD206" s="216">
        <f t="shared" si="83"/>
        <v>0</v>
      </c>
      <c r="BE206" s="217">
        <f t="shared" si="83"/>
        <v>9403700</v>
      </c>
      <c r="BF206" s="204">
        <v>0</v>
      </c>
      <c r="BG206" s="205">
        <v>0</v>
      </c>
      <c r="BH206" s="206">
        <v>0</v>
      </c>
      <c r="BI206" s="207">
        <f t="shared" si="84"/>
        <v>9403700</v>
      </c>
      <c r="BJ206" s="208">
        <f t="shared" si="84"/>
        <v>0</v>
      </c>
      <c r="BK206" s="209">
        <f t="shared" si="84"/>
        <v>9403700</v>
      </c>
      <c r="BL206" s="204">
        <f t="shared" si="72"/>
        <v>0</v>
      </c>
      <c r="BM206" s="213">
        <f t="shared" si="72"/>
        <v>0</v>
      </c>
      <c r="BN206" s="214">
        <f t="shared" si="72"/>
        <v>0</v>
      </c>
      <c r="BO206" s="204">
        <v>0</v>
      </c>
      <c r="BP206" s="205">
        <v>0</v>
      </c>
      <c r="BQ206" s="206">
        <v>0</v>
      </c>
      <c r="BR206" s="218">
        <f t="shared" si="85"/>
        <v>9403700</v>
      </c>
      <c r="BS206" s="208">
        <f t="shared" si="85"/>
        <v>0</v>
      </c>
      <c r="BT206" s="209">
        <f t="shared" si="85"/>
        <v>9403700</v>
      </c>
      <c r="BU206" s="219">
        <v>0</v>
      </c>
      <c r="BV206" s="205">
        <v>0</v>
      </c>
      <c r="BW206" s="206">
        <v>0</v>
      </c>
      <c r="BX206" s="204">
        <f t="shared" si="73"/>
        <v>9403700</v>
      </c>
      <c r="BY206" s="213">
        <f t="shared" si="73"/>
        <v>0</v>
      </c>
      <c r="BZ206" s="214">
        <f t="shared" si="73"/>
        <v>9403700</v>
      </c>
      <c r="CA206" s="220" t="s">
        <v>1163</v>
      </c>
      <c r="CB206" s="220" t="s">
        <v>577</v>
      </c>
      <c r="CC206" s="154" t="s">
        <v>1280</v>
      </c>
      <c r="CD206" s="154" t="str">
        <f t="shared" si="79"/>
        <v>OK！</v>
      </c>
      <c r="CE206" s="164" t="str">
        <f t="shared" si="86"/>
        <v>J2</v>
      </c>
      <c r="CF206" s="164" t="str">
        <f t="shared" si="86"/>
        <v>KR</v>
      </c>
      <c r="CG206" s="164" t="str">
        <f t="shared" si="80"/>
        <v>JICA円借款</v>
      </c>
    </row>
    <row r="207" spans="1:85" ht="20.100000000000001" customHeight="1" x14ac:dyDescent="0.15">
      <c r="A207" s="154" t="str">
        <f t="shared" si="74"/>
        <v>J2</v>
      </c>
      <c r="B207" s="154" t="str">
        <f t="shared" si="74"/>
        <v>KR</v>
      </c>
      <c r="C207" s="154" t="str">
        <f t="shared" si="75"/>
        <v xml:space="preserve"> (独)国際協力機構　円借款</v>
      </c>
      <c r="D207" s="154" t="str">
        <f t="shared" si="76"/>
        <v>201512-201602</v>
      </c>
      <c r="E207" s="166" t="s">
        <v>354</v>
      </c>
      <c r="F207" s="199" t="s">
        <v>918</v>
      </c>
      <c r="G207" s="200" t="s">
        <v>1002</v>
      </c>
      <c r="H207" s="200" t="str">
        <f t="shared" si="77"/>
        <v>JA16R1016P</v>
      </c>
      <c r="I207" s="201" t="s">
        <v>1016</v>
      </c>
      <c r="J207" s="202" t="s">
        <v>939</v>
      </c>
      <c r="K207" s="202" t="s">
        <v>496</v>
      </c>
      <c r="L207" s="203" t="s">
        <v>819</v>
      </c>
      <c r="M207" s="204">
        <v>0</v>
      </c>
      <c r="N207" s="205">
        <v>0</v>
      </c>
      <c r="O207" s="206">
        <v>0</v>
      </c>
      <c r="P207" s="204">
        <v>0</v>
      </c>
      <c r="Q207" s="205">
        <v>0</v>
      </c>
      <c r="R207" s="206">
        <v>0</v>
      </c>
      <c r="S207" s="204">
        <v>0</v>
      </c>
      <c r="T207" s="205">
        <v>0</v>
      </c>
      <c r="U207" s="206">
        <v>0</v>
      </c>
      <c r="V207" s="204">
        <v>0</v>
      </c>
      <c r="W207" s="205">
        <v>0</v>
      </c>
      <c r="X207" s="206">
        <v>0</v>
      </c>
      <c r="Y207" s="204">
        <v>0</v>
      </c>
      <c r="Z207" s="205">
        <v>0</v>
      </c>
      <c r="AA207" s="206">
        <v>0</v>
      </c>
      <c r="AB207" s="204">
        <v>0</v>
      </c>
      <c r="AC207" s="205">
        <v>0</v>
      </c>
      <c r="AD207" s="206">
        <v>0</v>
      </c>
      <c r="AE207" s="204">
        <v>0</v>
      </c>
      <c r="AF207" s="205">
        <v>0</v>
      </c>
      <c r="AG207" s="206">
        <v>0</v>
      </c>
      <c r="AH207" s="207">
        <f t="shared" si="81"/>
        <v>0</v>
      </c>
      <c r="AI207" s="208">
        <f t="shared" si="81"/>
        <v>0</v>
      </c>
      <c r="AJ207" s="209">
        <f t="shared" si="81"/>
        <v>0</v>
      </c>
      <c r="AK207" s="204">
        <v>0</v>
      </c>
      <c r="AL207" s="205">
        <v>0</v>
      </c>
      <c r="AM207" s="206">
        <v>0</v>
      </c>
      <c r="AN207" s="210">
        <f t="shared" si="82"/>
        <v>0</v>
      </c>
      <c r="AO207" s="211">
        <f t="shared" si="82"/>
        <v>0</v>
      </c>
      <c r="AP207" s="212">
        <f t="shared" si="82"/>
        <v>0</v>
      </c>
      <c r="AQ207" s="204">
        <v>0</v>
      </c>
      <c r="AR207" s="205">
        <v>0</v>
      </c>
      <c r="AS207" s="206">
        <v>0</v>
      </c>
      <c r="AT207" s="207">
        <f t="shared" si="71"/>
        <v>0</v>
      </c>
      <c r="AU207" s="208">
        <f t="shared" si="71"/>
        <v>0</v>
      </c>
      <c r="AV207" s="209">
        <f t="shared" si="71"/>
        <v>0</v>
      </c>
      <c r="AW207" s="204">
        <f t="shared" si="78"/>
        <v>0</v>
      </c>
      <c r="AX207" s="213">
        <f t="shared" si="78"/>
        <v>12210</v>
      </c>
      <c r="AY207" s="214">
        <f t="shared" si="78"/>
        <v>1450853</v>
      </c>
      <c r="AZ207" s="204">
        <v>0</v>
      </c>
      <c r="BA207" s="205">
        <v>12210</v>
      </c>
      <c r="BB207" s="206">
        <v>1450853</v>
      </c>
      <c r="BC207" s="215">
        <f t="shared" si="83"/>
        <v>0</v>
      </c>
      <c r="BD207" s="216">
        <f t="shared" si="83"/>
        <v>12210</v>
      </c>
      <c r="BE207" s="217">
        <f t="shared" si="83"/>
        <v>1450853</v>
      </c>
      <c r="BF207" s="204">
        <v>0</v>
      </c>
      <c r="BG207" s="205">
        <v>0</v>
      </c>
      <c r="BH207" s="206">
        <v>0</v>
      </c>
      <c r="BI207" s="207">
        <f t="shared" si="84"/>
        <v>0</v>
      </c>
      <c r="BJ207" s="208">
        <f t="shared" si="84"/>
        <v>12210</v>
      </c>
      <c r="BK207" s="209">
        <f t="shared" si="84"/>
        <v>1450853</v>
      </c>
      <c r="BL207" s="204">
        <f t="shared" si="72"/>
        <v>0</v>
      </c>
      <c r="BM207" s="213">
        <f t="shared" si="72"/>
        <v>0</v>
      </c>
      <c r="BN207" s="214">
        <f t="shared" si="72"/>
        <v>0</v>
      </c>
      <c r="BO207" s="204">
        <v>0</v>
      </c>
      <c r="BP207" s="205">
        <v>0</v>
      </c>
      <c r="BQ207" s="206">
        <v>0</v>
      </c>
      <c r="BR207" s="218">
        <f t="shared" si="85"/>
        <v>0</v>
      </c>
      <c r="BS207" s="208">
        <f t="shared" si="85"/>
        <v>12210</v>
      </c>
      <c r="BT207" s="209">
        <f t="shared" si="85"/>
        <v>1450853</v>
      </c>
      <c r="BU207" s="219">
        <v>0</v>
      </c>
      <c r="BV207" s="205">
        <v>0</v>
      </c>
      <c r="BW207" s="206">
        <v>0</v>
      </c>
      <c r="BX207" s="204">
        <f t="shared" si="73"/>
        <v>0</v>
      </c>
      <c r="BY207" s="213">
        <f t="shared" si="73"/>
        <v>12210</v>
      </c>
      <c r="BZ207" s="214">
        <f t="shared" si="73"/>
        <v>1450853</v>
      </c>
      <c r="CA207" s="220" t="s">
        <v>1243</v>
      </c>
      <c r="CB207" s="220" t="s">
        <v>577</v>
      </c>
      <c r="CC207" s="154" t="s">
        <v>1280</v>
      </c>
      <c r="CD207" s="154" t="str">
        <f t="shared" si="79"/>
        <v>OK！</v>
      </c>
      <c r="CE207" s="164" t="str">
        <f t="shared" si="86"/>
        <v>J2</v>
      </c>
      <c r="CF207" s="164" t="str">
        <f t="shared" si="86"/>
        <v>KR</v>
      </c>
      <c r="CG207" s="164" t="str">
        <f t="shared" si="80"/>
        <v>JICA円借款</v>
      </c>
    </row>
    <row r="208" spans="1:85" ht="20.100000000000001" customHeight="1" x14ac:dyDescent="0.15">
      <c r="A208" s="154" t="str">
        <f t="shared" si="74"/>
        <v>J2</v>
      </c>
      <c r="B208" s="154" t="str">
        <f t="shared" si="74"/>
        <v>KR</v>
      </c>
      <c r="C208" s="154" t="str">
        <f t="shared" si="75"/>
        <v xml:space="preserve"> (独)国際協力機構　円借款</v>
      </c>
      <c r="D208" s="154" t="str">
        <f t="shared" si="76"/>
        <v>201601-201602</v>
      </c>
      <c r="E208" s="166" t="s">
        <v>355</v>
      </c>
      <c r="F208" s="199" t="s">
        <v>918</v>
      </c>
      <c r="G208" s="200" t="s">
        <v>1002</v>
      </c>
      <c r="H208" s="200" t="str">
        <f t="shared" si="77"/>
        <v>JA16U1019P</v>
      </c>
      <c r="I208" s="201" t="s">
        <v>1017</v>
      </c>
      <c r="J208" s="202" t="s">
        <v>939</v>
      </c>
      <c r="K208" s="202" t="s">
        <v>496</v>
      </c>
      <c r="L208" s="203" t="s">
        <v>798</v>
      </c>
      <c r="M208" s="204">
        <v>0</v>
      </c>
      <c r="N208" s="205">
        <v>0</v>
      </c>
      <c r="O208" s="206">
        <v>0</v>
      </c>
      <c r="P208" s="204">
        <v>0</v>
      </c>
      <c r="Q208" s="205">
        <v>0</v>
      </c>
      <c r="R208" s="206">
        <v>0</v>
      </c>
      <c r="S208" s="204">
        <v>0</v>
      </c>
      <c r="T208" s="205">
        <v>0</v>
      </c>
      <c r="U208" s="206">
        <v>0</v>
      </c>
      <c r="V208" s="204">
        <v>0</v>
      </c>
      <c r="W208" s="205">
        <v>0</v>
      </c>
      <c r="X208" s="206">
        <v>0</v>
      </c>
      <c r="Y208" s="204">
        <v>0</v>
      </c>
      <c r="Z208" s="205">
        <v>0</v>
      </c>
      <c r="AA208" s="206">
        <v>0</v>
      </c>
      <c r="AB208" s="204">
        <v>0</v>
      </c>
      <c r="AC208" s="205">
        <v>0</v>
      </c>
      <c r="AD208" s="206">
        <v>0</v>
      </c>
      <c r="AE208" s="204">
        <v>0</v>
      </c>
      <c r="AF208" s="205">
        <v>0</v>
      </c>
      <c r="AG208" s="206">
        <v>0</v>
      </c>
      <c r="AH208" s="207">
        <f t="shared" si="81"/>
        <v>0</v>
      </c>
      <c r="AI208" s="208">
        <f t="shared" si="81"/>
        <v>0</v>
      </c>
      <c r="AJ208" s="209">
        <f t="shared" si="81"/>
        <v>0</v>
      </c>
      <c r="AK208" s="204">
        <v>0</v>
      </c>
      <c r="AL208" s="205">
        <v>0</v>
      </c>
      <c r="AM208" s="206">
        <v>0</v>
      </c>
      <c r="AN208" s="210">
        <f t="shared" si="82"/>
        <v>0</v>
      </c>
      <c r="AO208" s="211">
        <f t="shared" si="82"/>
        <v>0</v>
      </c>
      <c r="AP208" s="212">
        <f t="shared" si="82"/>
        <v>0</v>
      </c>
      <c r="AQ208" s="204">
        <v>0</v>
      </c>
      <c r="AR208" s="205">
        <v>0</v>
      </c>
      <c r="AS208" s="206">
        <v>0</v>
      </c>
      <c r="AT208" s="207">
        <f t="shared" si="71"/>
        <v>0</v>
      </c>
      <c r="AU208" s="208">
        <f t="shared" si="71"/>
        <v>0</v>
      </c>
      <c r="AV208" s="209">
        <f t="shared" si="71"/>
        <v>0</v>
      </c>
      <c r="AW208" s="204">
        <f t="shared" si="78"/>
        <v>0</v>
      </c>
      <c r="AX208" s="213">
        <f t="shared" si="78"/>
        <v>80000000</v>
      </c>
      <c r="AY208" s="214">
        <f t="shared" si="78"/>
        <v>427200</v>
      </c>
      <c r="AZ208" s="204">
        <v>0</v>
      </c>
      <c r="BA208" s="205">
        <v>80000000</v>
      </c>
      <c r="BB208" s="206">
        <v>427200</v>
      </c>
      <c r="BC208" s="215">
        <f t="shared" si="83"/>
        <v>0</v>
      </c>
      <c r="BD208" s="216">
        <f t="shared" si="83"/>
        <v>80000000</v>
      </c>
      <c r="BE208" s="217">
        <f t="shared" si="83"/>
        <v>427200</v>
      </c>
      <c r="BF208" s="204">
        <v>0</v>
      </c>
      <c r="BG208" s="205">
        <v>0</v>
      </c>
      <c r="BH208" s="206">
        <v>0</v>
      </c>
      <c r="BI208" s="207">
        <f t="shared" si="84"/>
        <v>0</v>
      </c>
      <c r="BJ208" s="208">
        <f t="shared" si="84"/>
        <v>80000000</v>
      </c>
      <c r="BK208" s="209">
        <f t="shared" si="84"/>
        <v>427200</v>
      </c>
      <c r="BL208" s="204">
        <f t="shared" si="72"/>
        <v>0</v>
      </c>
      <c r="BM208" s="213">
        <f t="shared" si="72"/>
        <v>0</v>
      </c>
      <c r="BN208" s="214">
        <f t="shared" si="72"/>
        <v>0</v>
      </c>
      <c r="BO208" s="204">
        <v>0</v>
      </c>
      <c r="BP208" s="205">
        <v>0</v>
      </c>
      <c r="BQ208" s="206">
        <v>0</v>
      </c>
      <c r="BR208" s="218">
        <f t="shared" si="85"/>
        <v>0</v>
      </c>
      <c r="BS208" s="208">
        <f t="shared" si="85"/>
        <v>80000000</v>
      </c>
      <c r="BT208" s="209">
        <f t="shared" si="85"/>
        <v>427200</v>
      </c>
      <c r="BU208" s="219">
        <v>0</v>
      </c>
      <c r="BV208" s="205">
        <v>0</v>
      </c>
      <c r="BW208" s="206">
        <v>0</v>
      </c>
      <c r="BX208" s="204">
        <f t="shared" si="73"/>
        <v>0</v>
      </c>
      <c r="BY208" s="213">
        <f t="shared" si="73"/>
        <v>80000000</v>
      </c>
      <c r="BZ208" s="214">
        <f t="shared" si="73"/>
        <v>427200</v>
      </c>
      <c r="CA208" s="220" t="s">
        <v>1244</v>
      </c>
      <c r="CB208" s="220" t="s">
        <v>577</v>
      </c>
      <c r="CC208" s="154" t="s">
        <v>1280</v>
      </c>
      <c r="CD208" s="154" t="str">
        <f t="shared" si="79"/>
        <v>OK！</v>
      </c>
      <c r="CE208" s="164" t="str">
        <f t="shared" si="86"/>
        <v>J2</v>
      </c>
      <c r="CF208" s="164" t="str">
        <f t="shared" si="86"/>
        <v>KR</v>
      </c>
      <c r="CG208" s="164" t="str">
        <f t="shared" si="80"/>
        <v>JICA円借款</v>
      </c>
    </row>
    <row r="209" spans="1:85" ht="20.100000000000001" customHeight="1" x14ac:dyDescent="0.15">
      <c r="A209" s="154" t="str">
        <f t="shared" si="74"/>
        <v>J2</v>
      </c>
      <c r="B209" s="154" t="str">
        <f t="shared" si="74"/>
        <v>KR</v>
      </c>
      <c r="C209" s="154" t="str">
        <f t="shared" si="75"/>
        <v xml:space="preserve"> (独)国際協力機構　調査</v>
      </c>
      <c r="D209" s="154" t="str">
        <f t="shared" si="76"/>
        <v>201312-201506</v>
      </c>
      <c r="E209" s="166" t="s">
        <v>356</v>
      </c>
      <c r="F209" s="199" t="s">
        <v>918</v>
      </c>
      <c r="G209" s="200" t="s">
        <v>1002</v>
      </c>
      <c r="H209" s="200" t="str">
        <f t="shared" si="77"/>
        <v>JA14R1009P</v>
      </c>
      <c r="I209" s="201" t="s">
        <v>1018</v>
      </c>
      <c r="J209" s="202" t="s">
        <v>800</v>
      </c>
      <c r="K209" s="202" t="s">
        <v>501</v>
      </c>
      <c r="L209" s="203" t="s">
        <v>793</v>
      </c>
      <c r="M209" s="204">
        <v>0</v>
      </c>
      <c r="N209" s="205">
        <v>0</v>
      </c>
      <c r="O209" s="206">
        <v>0</v>
      </c>
      <c r="P209" s="204">
        <v>0</v>
      </c>
      <c r="Q209" s="205">
        <v>0</v>
      </c>
      <c r="R209" s="206">
        <v>0</v>
      </c>
      <c r="S209" s="204">
        <v>0</v>
      </c>
      <c r="T209" s="205">
        <v>0</v>
      </c>
      <c r="U209" s="206">
        <v>0</v>
      </c>
      <c r="V209" s="204">
        <v>0</v>
      </c>
      <c r="W209" s="205">
        <v>0</v>
      </c>
      <c r="X209" s="206">
        <v>0</v>
      </c>
      <c r="Y209" s="204">
        <v>0</v>
      </c>
      <c r="Z209" s="205">
        <v>0</v>
      </c>
      <c r="AA209" s="206">
        <v>0</v>
      </c>
      <c r="AB209" s="204">
        <v>0</v>
      </c>
      <c r="AC209" s="205">
        <v>0</v>
      </c>
      <c r="AD209" s="206">
        <v>0</v>
      </c>
      <c r="AE209" s="204">
        <v>0</v>
      </c>
      <c r="AF209" s="205">
        <v>0</v>
      </c>
      <c r="AG209" s="206">
        <v>0</v>
      </c>
      <c r="AH209" s="207">
        <f t="shared" si="81"/>
        <v>0</v>
      </c>
      <c r="AI209" s="208">
        <f t="shared" si="81"/>
        <v>0</v>
      </c>
      <c r="AJ209" s="209">
        <f t="shared" si="81"/>
        <v>0</v>
      </c>
      <c r="AK209" s="204">
        <v>7784640</v>
      </c>
      <c r="AL209" s="205">
        <v>0</v>
      </c>
      <c r="AM209" s="206">
        <v>7784640</v>
      </c>
      <c r="AN209" s="210">
        <f t="shared" si="82"/>
        <v>7784640</v>
      </c>
      <c r="AO209" s="211">
        <f t="shared" si="82"/>
        <v>0</v>
      </c>
      <c r="AP209" s="212">
        <f t="shared" si="82"/>
        <v>7784640</v>
      </c>
      <c r="AQ209" s="204">
        <v>0</v>
      </c>
      <c r="AR209" s="205">
        <v>0</v>
      </c>
      <c r="AS209" s="206">
        <v>0</v>
      </c>
      <c r="AT209" s="207">
        <f t="shared" si="71"/>
        <v>7784640</v>
      </c>
      <c r="AU209" s="208">
        <f t="shared" si="71"/>
        <v>0</v>
      </c>
      <c r="AV209" s="209">
        <f t="shared" si="71"/>
        <v>7784640</v>
      </c>
      <c r="AW209" s="204">
        <f t="shared" si="78"/>
        <v>0</v>
      </c>
      <c r="AX209" s="213">
        <f t="shared" si="78"/>
        <v>0</v>
      </c>
      <c r="AY209" s="214">
        <f t="shared" si="78"/>
        <v>0</v>
      </c>
      <c r="AZ209" s="204">
        <v>0</v>
      </c>
      <c r="BA209" s="205">
        <v>0</v>
      </c>
      <c r="BB209" s="206">
        <v>0</v>
      </c>
      <c r="BC209" s="215">
        <f t="shared" si="83"/>
        <v>7784640</v>
      </c>
      <c r="BD209" s="216">
        <f t="shared" si="83"/>
        <v>0</v>
      </c>
      <c r="BE209" s="217">
        <f t="shared" si="83"/>
        <v>7784640</v>
      </c>
      <c r="BF209" s="204">
        <v>0</v>
      </c>
      <c r="BG209" s="205">
        <v>0</v>
      </c>
      <c r="BH209" s="206">
        <v>0</v>
      </c>
      <c r="BI209" s="207">
        <f t="shared" si="84"/>
        <v>7784640</v>
      </c>
      <c r="BJ209" s="208">
        <f t="shared" si="84"/>
        <v>0</v>
      </c>
      <c r="BK209" s="209">
        <f t="shared" si="84"/>
        <v>7784640</v>
      </c>
      <c r="BL209" s="204">
        <f t="shared" si="72"/>
        <v>0</v>
      </c>
      <c r="BM209" s="213">
        <f t="shared" si="72"/>
        <v>0</v>
      </c>
      <c r="BN209" s="214">
        <f t="shared" si="72"/>
        <v>0</v>
      </c>
      <c r="BO209" s="204">
        <v>0</v>
      </c>
      <c r="BP209" s="205">
        <v>0</v>
      </c>
      <c r="BQ209" s="206">
        <v>0</v>
      </c>
      <c r="BR209" s="218">
        <f t="shared" si="85"/>
        <v>7784640</v>
      </c>
      <c r="BS209" s="208">
        <f t="shared" si="85"/>
        <v>0</v>
      </c>
      <c r="BT209" s="209">
        <f t="shared" si="85"/>
        <v>7784640</v>
      </c>
      <c r="BU209" s="219">
        <v>-3354622</v>
      </c>
      <c r="BV209" s="205">
        <v>0</v>
      </c>
      <c r="BW209" s="206">
        <v>-3354622</v>
      </c>
      <c r="BX209" s="204">
        <f t="shared" si="73"/>
        <v>4430018</v>
      </c>
      <c r="BY209" s="213">
        <f t="shared" si="73"/>
        <v>0</v>
      </c>
      <c r="BZ209" s="214">
        <f t="shared" si="73"/>
        <v>4430018</v>
      </c>
      <c r="CA209" s="220" t="s">
        <v>1218</v>
      </c>
      <c r="CB209" s="220" t="s">
        <v>531</v>
      </c>
      <c r="CC209" s="154" t="s">
        <v>1280</v>
      </c>
      <c r="CD209" s="154" t="str">
        <f t="shared" si="79"/>
        <v>OK！</v>
      </c>
      <c r="CE209" s="164" t="str">
        <f t="shared" si="86"/>
        <v>J2</v>
      </c>
      <c r="CF209" s="164" t="str">
        <f t="shared" si="86"/>
        <v>KR</v>
      </c>
      <c r="CG209" s="164" t="str">
        <f t="shared" si="80"/>
        <v>JICA調査</v>
      </c>
    </row>
    <row r="210" spans="1:85" ht="20.100000000000001" customHeight="1" x14ac:dyDescent="0.15">
      <c r="A210" s="154" t="str">
        <f t="shared" si="74"/>
        <v>J2</v>
      </c>
      <c r="B210" s="154" t="str">
        <f t="shared" si="74"/>
        <v>KR</v>
      </c>
      <c r="C210" s="154" t="str">
        <f t="shared" si="75"/>
        <v xml:space="preserve"> (独)国際協力機構　調査</v>
      </c>
      <c r="D210" s="154" t="str">
        <f t="shared" si="76"/>
        <v>201404-201503</v>
      </c>
      <c r="E210" s="166" t="s">
        <v>357</v>
      </c>
      <c r="F210" s="199" t="s">
        <v>918</v>
      </c>
      <c r="G210" s="200" t="s">
        <v>1002</v>
      </c>
      <c r="H210" s="200" t="str">
        <f t="shared" si="77"/>
        <v>JA14R1014P</v>
      </c>
      <c r="I210" s="201" t="s">
        <v>1019</v>
      </c>
      <c r="J210" s="202" t="s">
        <v>800</v>
      </c>
      <c r="K210" s="202" t="s">
        <v>501</v>
      </c>
      <c r="L210" s="203" t="s">
        <v>793</v>
      </c>
      <c r="M210" s="204">
        <v>0</v>
      </c>
      <c r="N210" s="205">
        <v>0</v>
      </c>
      <c r="O210" s="206">
        <v>0</v>
      </c>
      <c r="P210" s="204">
        <v>0</v>
      </c>
      <c r="Q210" s="205">
        <v>0</v>
      </c>
      <c r="R210" s="206">
        <v>0</v>
      </c>
      <c r="S210" s="204">
        <v>0</v>
      </c>
      <c r="T210" s="205">
        <v>0</v>
      </c>
      <c r="U210" s="206">
        <v>0</v>
      </c>
      <c r="V210" s="204">
        <v>0</v>
      </c>
      <c r="W210" s="205">
        <v>0</v>
      </c>
      <c r="X210" s="206">
        <v>0</v>
      </c>
      <c r="Y210" s="204">
        <v>0</v>
      </c>
      <c r="Z210" s="205">
        <v>0</v>
      </c>
      <c r="AA210" s="206">
        <v>0</v>
      </c>
      <c r="AB210" s="204">
        <v>0</v>
      </c>
      <c r="AC210" s="205">
        <v>0</v>
      </c>
      <c r="AD210" s="206">
        <v>0</v>
      </c>
      <c r="AE210" s="204">
        <v>0</v>
      </c>
      <c r="AF210" s="205">
        <v>0</v>
      </c>
      <c r="AG210" s="206">
        <v>0</v>
      </c>
      <c r="AH210" s="207">
        <f t="shared" si="81"/>
        <v>0</v>
      </c>
      <c r="AI210" s="208">
        <f t="shared" si="81"/>
        <v>0</v>
      </c>
      <c r="AJ210" s="209">
        <f t="shared" si="81"/>
        <v>0</v>
      </c>
      <c r="AK210" s="204">
        <v>5952204</v>
      </c>
      <c r="AL210" s="205">
        <v>0</v>
      </c>
      <c r="AM210" s="206">
        <v>5952204</v>
      </c>
      <c r="AN210" s="210">
        <f t="shared" si="82"/>
        <v>5952204</v>
      </c>
      <c r="AO210" s="211">
        <f t="shared" si="82"/>
        <v>0</v>
      </c>
      <c r="AP210" s="212">
        <f t="shared" si="82"/>
        <v>5952204</v>
      </c>
      <c r="AQ210" s="204">
        <v>0</v>
      </c>
      <c r="AR210" s="205">
        <v>0</v>
      </c>
      <c r="AS210" s="206">
        <v>0</v>
      </c>
      <c r="AT210" s="207">
        <f t="shared" si="71"/>
        <v>5952204</v>
      </c>
      <c r="AU210" s="208">
        <f t="shared" si="71"/>
        <v>0</v>
      </c>
      <c r="AV210" s="209">
        <f t="shared" si="71"/>
        <v>5952204</v>
      </c>
      <c r="AW210" s="204">
        <f t="shared" si="78"/>
        <v>0</v>
      </c>
      <c r="AX210" s="213">
        <f t="shared" si="78"/>
        <v>0</v>
      </c>
      <c r="AY210" s="214">
        <f t="shared" si="78"/>
        <v>0</v>
      </c>
      <c r="AZ210" s="204">
        <v>0</v>
      </c>
      <c r="BA210" s="205">
        <v>0</v>
      </c>
      <c r="BB210" s="206">
        <v>0</v>
      </c>
      <c r="BC210" s="215">
        <f t="shared" si="83"/>
        <v>5952204</v>
      </c>
      <c r="BD210" s="216">
        <f t="shared" si="83"/>
        <v>0</v>
      </c>
      <c r="BE210" s="217">
        <f t="shared" si="83"/>
        <v>5952204</v>
      </c>
      <c r="BF210" s="204">
        <v>0</v>
      </c>
      <c r="BG210" s="205">
        <v>0</v>
      </c>
      <c r="BH210" s="206">
        <v>0</v>
      </c>
      <c r="BI210" s="207">
        <f t="shared" si="84"/>
        <v>5952204</v>
      </c>
      <c r="BJ210" s="208">
        <f t="shared" si="84"/>
        <v>0</v>
      </c>
      <c r="BK210" s="209">
        <f t="shared" si="84"/>
        <v>5952204</v>
      </c>
      <c r="BL210" s="204">
        <f t="shared" si="72"/>
        <v>0</v>
      </c>
      <c r="BM210" s="213">
        <f t="shared" si="72"/>
        <v>0</v>
      </c>
      <c r="BN210" s="214">
        <f t="shared" si="72"/>
        <v>0</v>
      </c>
      <c r="BO210" s="204">
        <v>0</v>
      </c>
      <c r="BP210" s="205">
        <v>0</v>
      </c>
      <c r="BQ210" s="206">
        <v>0</v>
      </c>
      <c r="BR210" s="218">
        <f t="shared" si="85"/>
        <v>5952204</v>
      </c>
      <c r="BS210" s="208">
        <f t="shared" si="85"/>
        <v>0</v>
      </c>
      <c r="BT210" s="209">
        <f t="shared" si="85"/>
        <v>5952204</v>
      </c>
      <c r="BU210" s="219">
        <v>-40801300</v>
      </c>
      <c r="BV210" s="205">
        <v>0</v>
      </c>
      <c r="BW210" s="206">
        <v>-40801300</v>
      </c>
      <c r="BX210" s="204">
        <f t="shared" si="73"/>
        <v>-34849096</v>
      </c>
      <c r="BY210" s="213">
        <f t="shared" si="73"/>
        <v>0</v>
      </c>
      <c r="BZ210" s="214">
        <f t="shared" si="73"/>
        <v>-34849096</v>
      </c>
      <c r="CA210" s="220" t="s">
        <v>1245</v>
      </c>
      <c r="CB210" s="220" t="s">
        <v>498</v>
      </c>
      <c r="CC210" s="154" t="s">
        <v>1280</v>
      </c>
      <c r="CD210" s="154" t="str">
        <f t="shared" si="79"/>
        <v>OK！</v>
      </c>
      <c r="CE210" s="164" t="str">
        <f t="shared" si="86"/>
        <v>J2</v>
      </c>
      <c r="CF210" s="164" t="str">
        <f t="shared" si="86"/>
        <v>KR</v>
      </c>
      <c r="CG210" s="164" t="str">
        <f t="shared" si="80"/>
        <v>JICA調査</v>
      </c>
    </row>
    <row r="211" spans="1:85" ht="20.100000000000001" customHeight="1" x14ac:dyDescent="0.15">
      <c r="A211" s="154" t="str">
        <f t="shared" si="74"/>
        <v>J2</v>
      </c>
      <c r="B211" s="154" t="str">
        <f t="shared" si="74"/>
        <v>KR</v>
      </c>
      <c r="C211" s="154" t="str">
        <f t="shared" si="75"/>
        <v xml:space="preserve"> (独)国際協力機構　調査</v>
      </c>
      <c r="D211" s="154" t="str">
        <f t="shared" si="76"/>
        <v>201407-201511</v>
      </c>
      <c r="E211" s="166" t="s">
        <v>358</v>
      </c>
      <c r="F211" s="199" t="s">
        <v>918</v>
      </c>
      <c r="G211" s="200" t="s">
        <v>1002</v>
      </c>
      <c r="H211" s="200" t="str">
        <f t="shared" si="77"/>
        <v>JA14R1018P</v>
      </c>
      <c r="I211" s="201" t="s">
        <v>1020</v>
      </c>
      <c r="J211" s="202" t="s">
        <v>800</v>
      </c>
      <c r="K211" s="202" t="s">
        <v>501</v>
      </c>
      <c r="L211" s="203" t="s">
        <v>793</v>
      </c>
      <c r="M211" s="204">
        <v>0</v>
      </c>
      <c r="N211" s="205">
        <v>0</v>
      </c>
      <c r="O211" s="206">
        <v>0</v>
      </c>
      <c r="P211" s="204">
        <v>0</v>
      </c>
      <c r="Q211" s="205">
        <v>0</v>
      </c>
      <c r="R211" s="206">
        <v>0</v>
      </c>
      <c r="S211" s="204">
        <v>0</v>
      </c>
      <c r="T211" s="205">
        <v>0</v>
      </c>
      <c r="U211" s="206">
        <v>0</v>
      </c>
      <c r="V211" s="204">
        <v>0</v>
      </c>
      <c r="W211" s="205">
        <v>0</v>
      </c>
      <c r="X211" s="206">
        <v>0</v>
      </c>
      <c r="Y211" s="204">
        <v>0</v>
      </c>
      <c r="Z211" s="205">
        <v>0</v>
      </c>
      <c r="AA211" s="206">
        <v>0</v>
      </c>
      <c r="AB211" s="204">
        <v>0</v>
      </c>
      <c r="AC211" s="205">
        <v>0</v>
      </c>
      <c r="AD211" s="206">
        <v>0</v>
      </c>
      <c r="AE211" s="204">
        <v>0</v>
      </c>
      <c r="AF211" s="205">
        <v>0</v>
      </c>
      <c r="AG211" s="206">
        <v>0</v>
      </c>
      <c r="AH211" s="207">
        <f t="shared" si="81"/>
        <v>0</v>
      </c>
      <c r="AI211" s="208">
        <f t="shared" si="81"/>
        <v>0</v>
      </c>
      <c r="AJ211" s="209">
        <f t="shared" si="81"/>
        <v>0</v>
      </c>
      <c r="AK211" s="204">
        <v>0</v>
      </c>
      <c r="AL211" s="205">
        <v>0</v>
      </c>
      <c r="AM211" s="206">
        <v>0</v>
      </c>
      <c r="AN211" s="210">
        <f t="shared" si="82"/>
        <v>0</v>
      </c>
      <c r="AO211" s="211">
        <f t="shared" si="82"/>
        <v>0</v>
      </c>
      <c r="AP211" s="212">
        <f t="shared" si="82"/>
        <v>0</v>
      </c>
      <c r="AQ211" s="204">
        <v>6924232</v>
      </c>
      <c r="AR211" s="205">
        <v>0</v>
      </c>
      <c r="AS211" s="206">
        <v>6924232</v>
      </c>
      <c r="AT211" s="207">
        <f t="shared" si="71"/>
        <v>6924232</v>
      </c>
      <c r="AU211" s="208">
        <f t="shared" si="71"/>
        <v>0</v>
      </c>
      <c r="AV211" s="209">
        <f t="shared" si="71"/>
        <v>6924232</v>
      </c>
      <c r="AW211" s="204">
        <f t="shared" si="78"/>
        <v>0</v>
      </c>
      <c r="AX211" s="213">
        <f t="shared" si="78"/>
        <v>0</v>
      </c>
      <c r="AY211" s="214">
        <f t="shared" si="78"/>
        <v>0</v>
      </c>
      <c r="AZ211" s="204">
        <v>6924232</v>
      </c>
      <c r="BA211" s="205">
        <v>0</v>
      </c>
      <c r="BB211" s="206">
        <v>6924232</v>
      </c>
      <c r="BC211" s="215">
        <f t="shared" si="83"/>
        <v>6924232</v>
      </c>
      <c r="BD211" s="216">
        <f t="shared" si="83"/>
        <v>0</v>
      </c>
      <c r="BE211" s="217">
        <f t="shared" si="83"/>
        <v>6924232</v>
      </c>
      <c r="BF211" s="204">
        <v>0</v>
      </c>
      <c r="BG211" s="205">
        <v>0</v>
      </c>
      <c r="BH211" s="206">
        <v>0</v>
      </c>
      <c r="BI211" s="207">
        <f t="shared" si="84"/>
        <v>6924232</v>
      </c>
      <c r="BJ211" s="208">
        <f t="shared" si="84"/>
        <v>0</v>
      </c>
      <c r="BK211" s="209">
        <f t="shared" si="84"/>
        <v>6924232</v>
      </c>
      <c r="BL211" s="204">
        <f t="shared" si="72"/>
        <v>0</v>
      </c>
      <c r="BM211" s="213">
        <f t="shared" si="72"/>
        <v>0</v>
      </c>
      <c r="BN211" s="214">
        <f t="shared" si="72"/>
        <v>0</v>
      </c>
      <c r="BO211" s="204">
        <v>0</v>
      </c>
      <c r="BP211" s="205">
        <v>0</v>
      </c>
      <c r="BQ211" s="206">
        <v>0</v>
      </c>
      <c r="BR211" s="218">
        <f t="shared" si="85"/>
        <v>6924232</v>
      </c>
      <c r="BS211" s="208">
        <f t="shared" si="85"/>
        <v>0</v>
      </c>
      <c r="BT211" s="209">
        <f t="shared" si="85"/>
        <v>6924232</v>
      </c>
      <c r="BU211" s="219">
        <v>0</v>
      </c>
      <c r="BV211" s="205">
        <v>0</v>
      </c>
      <c r="BW211" s="206">
        <v>0</v>
      </c>
      <c r="BX211" s="204">
        <f t="shared" si="73"/>
        <v>6924232</v>
      </c>
      <c r="BY211" s="213">
        <f t="shared" si="73"/>
        <v>0</v>
      </c>
      <c r="BZ211" s="214">
        <f t="shared" si="73"/>
        <v>6924232</v>
      </c>
      <c r="CA211" s="220" t="s">
        <v>1246</v>
      </c>
      <c r="CB211" s="220" t="s">
        <v>1247</v>
      </c>
      <c r="CC211" s="154" t="s">
        <v>1280</v>
      </c>
      <c r="CD211" s="154" t="str">
        <f t="shared" si="79"/>
        <v>OK！</v>
      </c>
      <c r="CE211" s="164" t="str">
        <f t="shared" si="86"/>
        <v>J2</v>
      </c>
      <c r="CF211" s="164" t="str">
        <f t="shared" si="86"/>
        <v>KR</v>
      </c>
      <c r="CG211" s="164" t="str">
        <f t="shared" si="80"/>
        <v>JICA調査</v>
      </c>
    </row>
    <row r="212" spans="1:85" ht="20.100000000000001" customHeight="1" x14ac:dyDescent="0.15">
      <c r="A212" s="154" t="str">
        <f t="shared" si="74"/>
        <v>J2</v>
      </c>
      <c r="B212" s="154" t="str">
        <f t="shared" si="74"/>
        <v>KR</v>
      </c>
      <c r="C212" s="154" t="str">
        <f t="shared" si="75"/>
        <v xml:space="preserve"> (独)国際協力機構　調査</v>
      </c>
      <c r="D212" s="154" t="str">
        <f t="shared" si="76"/>
        <v>201504-201601</v>
      </c>
      <c r="E212" s="166" t="s">
        <v>359</v>
      </c>
      <c r="F212" s="199" t="s">
        <v>918</v>
      </c>
      <c r="G212" s="200" t="s">
        <v>1002</v>
      </c>
      <c r="H212" s="200" t="str">
        <f t="shared" si="77"/>
        <v>JA15R1006P</v>
      </c>
      <c r="I212" s="201" t="s">
        <v>1021</v>
      </c>
      <c r="J212" s="202" t="s">
        <v>800</v>
      </c>
      <c r="K212" s="202" t="s">
        <v>501</v>
      </c>
      <c r="L212" s="203" t="s">
        <v>793</v>
      </c>
      <c r="M212" s="204">
        <v>0</v>
      </c>
      <c r="N212" s="205">
        <v>0</v>
      </c>
      <c r="O212" s="206">
        <v>0</v>
      </c>
      <c r="P212" s="204">
        <v>0</v>
      </c>
      <c r="Q212" s="205">
        <v>0</v>
      </c>
      <c r="R212" s="206">
        <v>0</v>
      </c>
      <c r="S212" s="204">
        <v>0</v>
      </c>
      <c r="T212" s="205">
        <v>0</v>
      </c>
      <c r="U212" s="206">
        <v>0</v>
      </c>
      <c r="V212" s="204">
        <v>0</v>
      </c>
      <c r="W212" s="205">
        <v>0</v>
      </c>
      <c r="X212" s="206">
        <v>0</v>
      </c>
      <c r="Y212" s="204">
        <v>0</v>
      </c>
      <c r="Z212" s="205">
        <v>0</v>
      </c>
      <c r="AA212" s="206">
        <v>0</v>
      </c>
      <c r="AB212" s="204">
        <v>0</v>
      </c>
      <c r="AC212" s="205">
        <v>0</v>
      </c>
      <c r="AD212" s="206">
        <v>0</v>
      </c>
      <c r="AE212" s="204">
        <v>0</v>
      </c>
      <c r="AF212" s="205">
        <v>0</v>
      </c>
      <c r="AG212" s="206">
        <v>0</v>
      </c>
      <c r="AH212" s="207">
        <f t="shared" si="81"/>
        <v>0</v>
      </c>
      <c r="AI212" s="208">
        <f t="shared" si="81"/>
        <v>0</v>
      </c>
      <c r="AJ212" s="209">
        <f t="shared" si="81"/>
        <v>0</v>
      </c>
      <c r="AK212" s="204">
        <v>0</v>
      </c>
      <c r="AL212" s="205">
        <v>0</v>
      </c>
      <c r="AM212" s="206">
        <v>0</v>
      </c>
      <c r="AN212" s="210">
        <f t="shared" si="82"/>
        <v>0</v>
      </c>
      <c r="AO212" s="211">
        <f t="shared" si="82"/>
        <v>0</v>
      </c>
      <c r="AP212" s="212">
        <f t="shared" si="82"/>
        <v>0</v>
      </c>
      <c r="AQ212" s="204">
        <v>0</v>
      </c>
      <c r="AR212" s="205">
        <v>0</v>
      </c>
      <c r="AS212" s="206">
        <v>0</v>
      </c>
      <c r="AT212" s="207">
        <f t="shared" si="71"/>
        <v>0</v>
      </c>
      <c r="AU212" s="208">
        <f t="shared" si="71"/>
        <v>0</v>
      </c>
      <c r="AV212" s="209">
        <f t="shared" si="71"/>
        <v>0</v>
      </c>
      <c r="AW212" s="204">
        <f t="shared" si="78"/>
        <v>32582797</v>
      </c>
      <c r="AX212" s="213">
        <f t="shared" si="78"/>
        <v>0</v>
      </c>
      <c r="AY212" s="214">
        <f t="shared" si="78"/>
        <v>32582797</v>
      </c>
      <c r="AZ212" s="204">
        <v>32582797</v>
      </c>
      <c r="BA212" s="205">
        <v>0</v>
      </c>
      <c r="BB212" s="206">
        <v>32582797</v>
      </c>
      <c r="BC212" s="215">
        <f t="shared" si="83"/>
        <v>32582797</v>
      </c>
      <c r="BD212" s="216">
        <f t="shared" si="83"/>
        <v>0</v>
      </c>
      <c r="BE212" s="217">
        <f t="shared" si="83"/>
        <v>32582797</v>
      </c>
      <c r="BF212" s="204">
        <v>0</v>
      </c>
      <c r="BG212" s="205">
        <v>0</v>
      </c>
      <c r="BH212" s="206">
        <v>0</v>
      </c>
      <c r="BI212" s="207">
        <f t="shared" si="84"/>
        <v>32582797</v>
      </c>
      <c r="BJ212" s="208">
        <f t="shared" si="84"/>
        <v>0</v>
      </c>
      <c r="BK212" s="209">
        <f t="shared" si="84"/>
        <v>32582797</v>
      </c>
      <c r="BL212" s="204">
        <f t="shared" si="72"/>
        <v>0</v>
      </c>
      <c r="BM212" s="213">
        <f t="shared" si="72"/>
        <v>0</v>
      </c>
      <c r="BN212" s="214">
        <f t="shared" si="72"/>
        <v>0</v>
      </c>
      <c r="BO212" s="204">
        <v>0</v>
      </c>
      <c r="BP212" s="205">
        <v>0</v>
      </c>
      <c r="BQ212" s="206">
        <v>0</v>
      </c>
      <c r="BR212" s="218">
        <f t="shared" si="85"/>
        <v>32582797</v>
      </c>
      <c r="BS212" s="208">
        <f t="shared" si="85"/>
        <v>0</v>
      </c>
      <c r="BT212" s="209">
        <f t="shared" si="85"/>
        <v>32582797</v>
      </c>
      <c r="BU212" s="219">
        <v>-3242550</v>
      </c>
      <c r="BV212" s="205">
        <v>0</v>
      </c>
      <c r="BW212" s="206">
        <v>-3242550</v>
      </c>
      <c r="BX212" s="204">
        <f t="shared" si="73"/>
        <v>29340247</v>
      </c>
      <c r="BY212" s="213">
        <f t="shared" si="73"/>
        <v>0</v>
      </c>
      <c r="BZ212" s="214">
        <f t="shared" si="73"/>
        <v>29340247</v>
      </c>
      <c r="CA212" s="220" t="s">
        <v>1248</v>
      </c>
      <c r="CB212" s="220" t="s">
        <v>508</v>
      </c>
      <c r="CC212" s="154" t="s">
        <v>1280</v>
      </c>
      <c r="CD212" s="154" t="str">
        <f t="shared" si="79"/>
        <v>OK！</v>
      </c>
      <c r="CE212" s="164" t="str">
        <f t="shared" si="86"/>
        <v>J2</v>
      </c>
      <c r="CF212" s="164" t="str">
        <f t="shared" si="86"/>
        <v>KR</v>
      </c>
      <c r="CG212" s="164" t="str">
        <f t="shared" si="80"/>
        <v>JICA調査</v>
      </c>
    </row>
    <row r="213" spans="1:85" ht="20.100000000000001" customHeight="1" x14ac:dyDescent="0.15">
      <c r="A213" s="154" t="str">
        <f t="shared" si="74"/>
        <v>J2</v>
      </c>
      <c r="B213" s="154" t="str">
        <f t="shared" si="74"/>
        <v>KR</v>
      </c>
      <c r="C213" s="154" t="str">
        <f t="shared" si="75"/>
        <v xml:space="preserve"> (独)国際協力機構　調査</v>
      </c>
      <c r="D213" s="154" t="str">
        <f t="shared" si="76"/>
        <v>201504-201606</v>
      </c>
      <c r="E213" s="166" t="s">
        <v>360</v>
      </c>
      <c r="F213" s="199" t="s">
        <v>918</v>
      </c>
      <c r="G213" s="200" t="s">
        <v>1002</v>
      </c>
      <c r="H213" s="200" t="str">
        <f t="shared" si="77"/>
        <v>JA15R1013P</v>
      </c>
      <c r="I213" s="201" t="s">
        <v>1022</v>
      </c>
      <c r="J213" s="202" t="s">
        <v>800</v>
      </c>
      <c r="K213" s="202" t="s">
        <v>501</v>
      </c>
      <c r="L213" s="203" t="s">
        <v>793</v>
      </c>
      <c r="M213" s="204">
        <v>0</v>
      </c>
      <c r="N213" s="205">
        <v>0</v>
      </c>
      <c r="O213" s="206">
        <v>0</v>
      </c>
      <c r="P213" s="204">
        <v>0</v>
      </c>
      <c r="Q213" s="205">
        <v>0</v>
      </c>
      <c r="R213" s="206">
        <v>0</v>
      </c>
      <c r="S213" s="204">
        <v>0</v>
      </c>
      <c r="T213" s="205">
        <v>0</v>
      </c>
      <c r="U213" s="206">
        <v>0</v>
      </c>
      <c r="V213" s="204">
        <v>0</v>
      </c>
      <c r="W213" s="205">
        <v>0</v>
      </c>
      <c r="X213" s="206">
        <v>0</v>
      </c>
      <c r="Y213" s="204">
        <v>0</v>
      </c>
      <c r="Z213" s="205">
        <v>0</v>
      </c>
      <c r="AA213" s="206">
        <v>0</v>
      </c>
      <c r="AB213" s="204">
        <v>0</v>
      </c>
      <c r="AC213" s="205">
        <v>0</v>
      </c>
      <c r="AD213" s="206">
        <v>0</v>
      </c>
      <c r="AE213" s="204">
        <v>0</v>
      </c>
      <c r="AF213" s="205">
        <v>0</v>
      </c>
      <c r="AG213" s="206">
        <v>0</v>
      </c>
      <c r="AH213" s="207">
        <f t="shared" si="81"/>
        <v>0</v>
      </c>
      <c r="AI213" s="208">
        <f t="shared" si="81"/>
        <v>0</v>
      </c>
      <c r="AJ213" s="209">
        <f t="shared" si="81"/>
        <v>0</v>
      </c>
      <c r="AK213" s="204">
        <v>0</v>
      </c>
      <c r="AL213" s="205">
        <v>0</v>
      </c>
      <c r="AM213" s="206">
        <v>0</v>
      </c>
      <c r="AN213" s="210">
        <f t="shared" si="82"/>
        <v>0</v>
      </c>
      <c r="AO213" s="211">
        <f t="shared" si="82"/>
        <v>0</v>
      </c>
      <c r="AP213" s="212">
        <f t="shared" si="82"/>
        <v>0</v>
      </c>
      <c r="AQ213" s="204">
        <v>0</v>
      </c>
      <c r="AR213" s="205">
        <v>0</v>
      </c>
      <c r="AS213" s="206">
        <v>0</v>
      </c>
      <c r="AT213" s="207">
        <f t="shared" ref="AT213:AV276" si="87">AN213+AQ213</f>
        <v>0</v>
      </c>
      <c r="AU213" s="208">
        <f t="shared" si="87"/>
        <v>0</v>
      </c>
      <c r="AV213" s="209">
        <f t="shared" si="87"/>
        <v>0</v>
      </c>
      <c r="AW213" s="204">
        <f t="shared" si="78"/>
        <v>13154358</v>
      </c>
      <c r="AX213" s="213">
        <f t="shared" si="78"/>
        <v>0</v>
      </c>
      <c r="AY213" s="214">
        <f t="shared" si="78"/>
        <v>13154358</v>
      </c>
      <c r="AZ213" s="204">
        <v>13154358</v>
      </c>
      <c r="BA213" s="205">
        <v>0</v>
      </c>
      <c r="BB213" s="206">
        <v>13154358</v>
      </c>
      <c r="BC213" s="215">
        <f t="shared" si="83"/>
        <v>13154358</v>
      </c>
      <c r="BD213" s="216">
        <f t="shared" si="83"/>
        <v>0</v>
      </c>
      <c r="BE213" s="217">
        <f t="shared" si="83"/>
        <v>13154358</v>
      </c>
      <c r="BF213" s="204">
        <v>0</v>
      </c>
      <c r="BG213" s="205">
        <v>0</v>
      </c>
      <c r="BH213" s="206">
        <v>0</v>
      </c>
      <c r="BI213" s="207">
        <f t="shared" si="84"/>
        <v>13154358</v>
      </c>
      <c r="BJ213" s="208">
        <f t="shared" si="84"/>
        <v>0</v>
      </c>
      <c r="BK213" s="209">
        <f t="shared" si="84"/>
        <v>13154358</v>
      </c>
      <c r="BL213" s="204">
        <f t="shared" ref="BL213:BN276" si="88">BO213-BF213</f>
        <v>0</v>
      </c>
      <c r="BM213" s="213">
        <f t="shared" si="88"/>
        <v>0</v>
      </c>
      <c r="BN213" s="214">
        <f t="shared" si="88"/>
        <v>0</v>
      </c>
      <c r="BO213" s="204">
        <v>0</v>
      </c>
      <c r="BP213" s="205">
        <v>0</v>
      </c>
      <c r="BQ213" s="206">
        <v>0</v>
      </c>
      <c r="BR213" s="218">
        <f t="shared" si="85"/>
        <v>13154358</v>
      </c>
      <c r="BS213" s="208">
        <f t="shared" si="85"/>
        <v>0</v>
      </c>
      <c r="BT213" s="209">
        <f t="shared" si="85"/>
        <v>13154358</v>
      </c>
      <c r="BU213" s="219">
        <v>-935804</v>
      </c>
      <c r="BV213" s="205">
        <v>0</v>
      </c>
      <c r="BW213" s="206">
        <v>-935804</v>
      </c>
      <c r="BX213" s="204">
        <f t="shared" ref="BX213:BZ276" si="89">BR213+BU213</f>
        <v>12218554</v>
      </c>
      <c r="BY213" s="213">
        <f t="shared" si="89"/>
        <v>0</v>
      </c>
      <c r="BZ213" s="214">
        <f t="shared" si="89"/>
        <v>12218554</v>
      </c>
      <c r="CA213" s="220" t="s">
        <v>1153</v>
      </c>
      <c r="CB213" s="220" t="s">
        <v>508</v>
      </c>
      <c r="CC213" s="154" t="s">
        <v>1280</v>
      </c>
      <c r="CD213" s="154" t="str">
        <f t="shared" si="79"/>
        <v>OK！</v>
      </c>
      <c r="CE213" s="164" t="str">
        <f t="shared" si="86"/>
        <v>J2</v>
      </c>
      <c r="CF213" s="164" t="str">
        <f t="shared" si="86"/>
        <v>KR</v>
      </c>
      <c r="CG213" s="164" t="str">
        <f t="shared" si="80"/>
        <v>JICA調査</v>
      </c>
    </row>
    <row r="214" spans="1:85" ht="20.100000000000001" customHeight="1" x14ac:dyDescent="0.15">
      <c r="A214" s="154" t="str">
        <f t="shared" si="74"/>
        <v>J2</v>
      </c>
      <c r="B214" s="154" t="str">
        <f t="shared" si="74"/>
        <v>KR</v>
      </c>
      <c r="C214" s="154" t="str">
        <f t="shared" si="75"/>
        <v xml:space="preserve"> (独)国際協力機構　調査</v>
      </c>
      <c r="D214" s="154" t="str">
        <f t="shared" si="76"/>
        <v>-</v>
      </c>
      <c r="E214" s="166" t="s">
        <v>361</v>
      </c>
      <c r="F214" s="199" t="s">
        <v>918</v>
      </c>
      <c r="G214" s="200" t="s">
        <v>1002</v>
      </c>
      <c r="H214" s="200" t="str">
        <f t="shared" si="77"/>
        <v>JA16R1003P</v>
      </c>
      <c r="I214" s="201" t="s">
        <v>1023</v>
      </c>
      <c r="J214" s="202" t="s">
        <v>800</v>
      </c>
      <c r="K214" s="202" t="s">
        <v>501</v>
      </c>
      <c r="L214" s="203" t="s">
        <v>793</v>
      </c>
      <c r="M214" s="204">
        <v>0</v>
      </c>
      <c r="N214" s="205">
        <v>0</v>
      </c>
      <c r="O214" s="206">
        <v>0</v>
      </c>
      <c r="P214" s="204">
        <v>0</v>
      </c>
      <c r="Q214" s="205">
        <v>0</v>
      </c>
      <c r="R214" s="206">
        <v>0</v>
      </c>
      <c r="S214" s="204">
        <v>0</v>
      </c>
      <c r="T214" s="205">
        <v>0</v>
      </c>
      <c r="U214" s="206">
        <v>0</v>
      </c>
      <c r="V214" s="204">
        <v>0</v>
      </c>
      <c r="W214" s="205">
        <v>0</v>
      </c>
      <c r="X214" s="206">
        <v>0</v>
      </c>
      <c r="Y214" s="204">
        <v>0</v>
      </c>
      <c r="Z214" s="205">
        <v>0</v>
      </c>
      <c r="AA214" s="206">
        <v>0</v>
      </c>
      <c r="AB214" s="204">
        <v>0</v>
      </c>
      <c r="AC214" s="205">
        <v>0</v>
      </c>
      <c r="AD214" s="206">
        <v>0</v>
      </c>
      <c r="AE214" s="204">
        <v>0</v>
      </c>
      <c r="AF214" s="205">
        <v>0</v>
      </c>
      <c r="AG214" s="206">
        <v>0</v>
      </c>
      <c r="AH214" s="207">
        <f t="shared" si="81"/>
        <v>0</v>
      </c>
      <c r="AI214" s="208">
        <f t="shared" si="81"/>
        <v>0</v>
      </c>
      <c r="AJ214" s="209">
        <f t="shared" si="81"/>
        <v>0</v>
      </c>
      <c r="AK214" s="204">
        <v>0</v>
      </c>
      <c r="AL214" s="205">
        <v>0</v>
      </c>
      <c r="AM214" s="206">
        <v>0</v>
      </c>
      <c r="AN214" s="210">
        <f t="shared" si="82"/>
        <v>0</v>
      </c>
      <c r="AO214" s="211">
        <f t="shared" si="82"/>
        <v>0</v>
      </c>
      <c r="AP214" s="212">
        <f t="shared" si="82"/>
        <v>0</v>
      </c>
      <c r="AQ214" s="204">
        <v>0</v>
      </c>
      <c r="AR214" s="205">
        <v>0</v>
      </c>
      <c r="AS214" s="206">
        <v>0</v>
      </c>
      <c r="AT214" s="207">
        <f t="shared" si="87"/>
        <v>0</v>
      </c>
      <c r="AU214" s="208">
        <f t="shared" si="87"/>
        <v>0</v>
      </c>
      <c r="AV214" s="209">
        <f t="shared" si="87"/>
        <v>0</v>
      </c>
      <c r="AW214" s="204">
        <f t="shared" si="78"/>
        <v>0</v>
      </c>
      <c r="AX214" s="213">
        <f t="shared" si="78"/>
        <v>0</v>
      </c>
      <c r="AY214" s="214">
        <f t="shared" si="78"/>
        <v>0</v>
      </c>
      <c r="AZ214" s="204">
        <v>0</v>
      </c>
      <c r="BA214" s="205">
        <v>0</v>
      </c>
      <c r="BB214" s="206">
        <v>0</v>
      </c>
      <c r="BC214" s="215">
        <f t="shared" si="83"/>
        <v>0</v>
      </c>
      <c r="BD214" s="216">
        <f t="shared" si="83"/>
        <v>0</v>
      </c>
      <c r="BE214" s="217">
        <f t="shared" si="83"/>
        <v>0</v>
      </c>
      <c r="BF214" s="204">
        <v>0</v>
      </c>
      <c r="BG214" s="205">
        <v>0</v>
      </c>
      <c r="BH214" s="206">
        <v>0</v>
      </c>
      <c r="BI214" s="207">
        <f t="shared" si="84"/>
        <v>0</v>
      </c>
      <c r="BJ214" s="208">
        <f t="shared" si="84"/>
        <v>0</v>
      </c>
      <c r="BK214" s="209">
        <f t="shared" si="84"/>
        <v>0</v>
      </c>
      <c r="BL214" s="204">
        <f t="shared" si="88"/>
        <v>0</v>
      </c>
      <c r="BM214" s="213">
        <f t="shared" si="88"/>
        <v>0</v>
      </c>
      <c r="BN214" s="214">
        <f t="shared" si="88"/>
        <v>0</v>
      </c>
      <c r="BO214" s="204">
        <v>0</v>
      </c>
      <c r="BP214" s="205">
        <v>0</v>
      </c>
      <c r="BQ214" s="206">
        <v>0</v>
      </c>
      <c r="BR214" s="218">
        <f t="shared" si="85"/>
        <v>0</v>
      </c>
      <c r="BS214" s="208">
        <f t="shared" si="85"/>
        <v>0</v>
      </c>
      <c r="BT214" s="209">
        <f t="shared" si="85"/>
        <v>0</v>
      </c>
      <c r="BU214" s="219">
        <v>-18620000</v>
      </c>
      <c r="BV214" s="205">
        <v>0</v>
      </c>
      <c r="BW214" s="206">
        <v>-18620000</v>
      </c>
      <c r="BX214" s="204">
        <f t="shared" si="89"/>
        <v>-18620000</v>
      </c>
      <c r="BY214" s="213">
        <f t="shared" si="89"/>
        <v>0</v>
      </c>
      <c r="BZ214" s="214">
        <f t="shared" si="89"/>
        <v>-18620000</v>
      </c>
      <c r="CA214" s="220" t="s">
        <v>1156</v>
      </c>
      <c r="CB214" s="220" t="s">
        <v>96</v>
      </c>
      <c r="CC214" s="154" t="s">
        <v>1280</v>
      </c>
      <c r="CD214" s="154" t="str">
        <f t="shared" si="79"/>
        <v>OK！</v>
      </c>
      <c r="CE214" s="164" t="str">
        <f t="shared" si="86"/>
        <v>J2</v>
      </c>
      <c r="CF214" s="164" t="str">
        <f t="shared" si="86"/>
        <v>KR</v>
      </c>
      <c r="CG214" s="164" t="str">
        <f t="shared" si="80"/>
        <v>JICA調査</v>
      </c>
    </row>
    <row r="215" spans="1:85" ht="20.100000000000001" customHeight="1" x14ac:dyDescent="0.15">
      <c r="A215" s="154" t="str">
        <f t="shared" si="74"/>
        <v>J2</v>
      </c>
      <c r="B215" s="154" t="str">
        <f t="shared" si="74"/>
        <v>KR</v>
      </c>
      <c r="C215" s="154" t="str">
        <f t="shared" si="75"/>
        <v xml:space="preserve"> (独)国際協力機構　調査</v>
      </c>
      <c r="D215" s="154" t="str">
        <f t="shared" si="76"/>
        <v>-</v>
      </c>
      <c r="E215" s="166" t="s">
        <v>362</v>
      </c>
      <c r="F215" s="199" t="s">
        <v>918</v>
      </c>
      <c r="G215" s="200" t="s">
        <v>1002</v>
      </c>
      <c r="H215" s="200" t="str">
        <f t="shared" si="77"/>
        <v>JA16R1017P</v>
      </c>
      <c r="I215" s="201" t="s">
        <v>1024</v>
      </c>
      <c r="J215" s="202" t="s">
        <v>800</v>
      </c>
      <c r="K215" s="202" t="s">
        <v>501</v>
      </c>
      <c r="L215" s="203" t="s">
        <v>793</v>
      </c>
      <c r="M215" s="204">
        <v>0</v>
      </c>
      <c r="N215" s="205">
        <v>0</v>
      </c>
      <c r="O215" s="206">
        <v>0</v>
      </c>
      <c r="P215" s="204">
        <v>0</v>
      </c>
      <c r="Q215" s="205">
        <v>0</v>
      </c>
      <c r="R215" s="206">
        <v>0</v>
      </c>
      <c r="S215" s="204">
        <v>0</v>
      </c>
      <c r="T215" s="205">
        <v>0</v>
      </c>
      <c r="U215" s="206">
        <v>0</v>
      </c>
      <c r="V215" s="204">
        <v>0</v>
      </c>
      <c r="W215" s="205">
        <v>0</v>
      </c>
      <c r="X215" s="206">
        <v>0</v>
      </c>
      <c r="Y215" s="204">
        <v>0</v>
      </c>
      <c r="Z215" s="205">
        <v>0</v>
      </c>
      <c r="AA215" s="206">
        <v>0</v>
      </c>
      <c r="AB215" s="204">
        <v>0</v>
      </c>
      <c r="AC215" s="205">
        <v>0</v>
      </c>
      <c r="AD215" s="206">
        <v>0</v>
      </c>
      <c r="AE215" s="204">
        <v>0</v>
      </c>
      <c r="AF215" s="205">
        <v>0</v>
      </c>
      <c r="AG215" s="206">
        <v>0</v>
      </c>
      <c r="AH215" s="207">
        <f t="shared" si="81"/>
        <v>0</v>
      </c>
      <c r="AI215" s="208">
        <f t="shared" si="81"/>
        <v>0</v>
      </c>
      <c r="AJ215" s="209">
        <f t="shared" si="81"/>
        <v>0</v>
      </c>
      <c r="AK215" s="204">
        <v>0</v>
      </c>
      <c r="AL215" s="205">
        <v>0</v>
      </c>
      <c r="AM215" s="206">
        <v>0</v>
      </c>
      <c r="AN215" s="210">
        <f t="shared" si="82"/>
        <v>0</v>
      </c>
      <c r="AO215" s="211">
        <f t="shared" si="82"/>
        <v>0</v>
      </c>
      <c r="AP215" s="212">
        <f t="shared" si="82"/>
        <v>0</v>
      </c>
      <c r="AQ215" s="204">
        <v>0</v>
      </c>
      <c r="AR215" s="205">
        <v>0</v>
      </c>
      <c r="AS215" s="206">
        <v>0</v>
      </c>
      <c r="AT215" s="207">
        <f t="shared" si="87"/>
        <v>0</v>
      </c>
      <c r="AU215" s="208">
        <f t="shared" si="87"/>
        <v>0</v>
      </c>
      <c r="AV215" s="209">
        <f t="shared" si="87"/>
        <v>0</v>
      </c>
      <c r="AW215" s="204">
        <f t="shared" si="78"/>
        <v>0</v>
      </c>
      <c r="AX215" s="213">
        <f t="shared" si="78"/>
        <v>0</v>
      </c>
      <c r="AY215" s="214">
        <f t="shared" si="78"/>
        <v>0</v>
      </c>
      <c r="AZ215" s="204">
        <v>0</v>
      </c>
      <c r="BA215" s="205">
        <v>0</v>
      </c>
      <c r="BB215" s="206">
        <v>0</v>
      </c>
      <c r="BC215" s="215">
        <f t="shared" si="83"/>
        <v>0</v>
      </c>
      <c r="BD215" s="216">
        <f t="shared" si="83"/>
        <v>0</v>
      </c>
      <c r="BE215" s="217">
        <f t="shared" si="83"/>
        <v>0</v>
      </c>
      <c r="BF215" s="204">
        <v>0</v>
      </c>
      <c r="BG215" s="205">
        <v>0</v>
      </c>
      <c r="BH215" s="206">
        <v>0</v>
      </c>
      <c r="BI215" s="207">
        <f t="shared" si="84"/>
        <v>0</v>
      </c>
      <c r="BJ215" s="208">
        <f t="shared" si="84"/>
        <v>0</v>
      </c>
      <c r="BK215" s="209">
        <f t="shared" si="84"/>
        <v>0</v>
      </c>
      <c r="BL215" s="204">
        <f t="shared" si="88"/>
        <v>0</v>
      </c>
      <c r="BM215" s="213">
        <f t="shared" si="88"/>
        <v>0</v>
      </c>
      <c r="BN215" s="214">
        <f t="shared" si="88"/>
        <v>0</v>
      </c>
      <c r="BO215" s="204">
        <v>0</v>
      </c>
      <c r="BP215" s="205">
        <v>0</v>
      </c>
      <c r="BQ215" s="206">
        <v>0</v>
      </c>
      <c r="BR215" s="218">
        <f t="shared" si="85"/>
        <v>0</v>
      </c>
      <c r="BS215" s="208">
        <f t="shared" si="85"/>
        <v>0</v>
      </c>
      <c r="BT215" s="209">
        <f t="shared" si="85"/>
        <v>0</v>
      </c>
      <c r="BU215" s="219">
        <v>-2708000</v>
      </c>
      <c r="BV215" s="205">
        <v>0</v>
      </c>
      <c r="BW215" s="206">
        <v>-2708000</v>
      </c>
      <c r="BX215" s="204">
        <f t="shared" si="89"/>
        <v>-2708000</v>
      </c>
      <c r="BY215" s="213">
        <f t="shared" si="89"/>
        <v>0</v>
      </c>
      <c r="BZ215" s="214">
        <f t="shared" si="89"/>
        <v>-2708000</v>
      </c>
      <c r="CA215" s="220" t="s">
        <v>1156</v>
      </c>
      <c r="CB215" s="220" t="s">
        <v>531</v>
      </c>
      <c r="CC215" s="154" t="s">
        <v>1280</v>
      </c>
      <c r="CD215" s="154" t="str">
        <f t="shared" si="79"/>
        <v>OK！</v>
      </c>
      <c r="CE215" s="164" t="str">
        <f t="shared" si="86"/>
        <v>J2</v>
      </c>
      <c r="CF215" s="164" t="str">
        <f t="shared" si="86"/>
        <v>KR</v>
      </c>
      <c r="CG215" s="164" t="str">
        <f t="shared" si="80"/>
        <v>JICA調査</v>
      </c>
    </row>
    <row r="216" spans="1:85" ht="20.100000000000001" customHeight="1" x14ac:dyDescent="0.15">
      <c r="A216" s="154" t="str">
        <f t="shared" si="74"/>
        <v>J2</v>
      </c>
      <c r="B216" s="154" t="str">
        <f t="shared" si="74"/>
        <v>KR</v>
      </c>
      <c r="C216" s="154" t="str">
        <f t="shared" si="75"/>
        <v xml:space="preserve"> (独)国際協力機構　調査</v>
      </c>
      <c r="D216" s="154" t="str">
        <f t="shared" si="76"/>
        <v>-</v>
      </c>
      <c r="E216" s="166" t="s">
        <v>363</v>
      </c>
      <c r="F216" s="199" t="s">
        <v>918</v>
      </c>
      <c r="G216" s="200" t="s">
        <v>1002</v>
      </c>
      <c r="H216" s="200" t="str">
        <f t="shared" si="77"/>
        <v>JA16R1018P</v>
      </c>
      <c r="I216" s="201" t="s">
        <v>1025</v>
      </c>
      <c r="J216" s="202" t="s">
        <v>800</v>
      </c>
      <c r="K216" s="202" t="s">
        <v>501</v>
      </c>
      <c r="L216" s="203" t="s">
        <v>793</v>
      </c>
      <c r="M216" s="204">
        <v>0</v>
      </c>
      <c r="N216" s="205">
        <v>0</v>
      </c>
      <c r="O216" s="206">
        <v>0</v>
      </c>
      <c r="P216" s="204">
        <v>0</v>
      </c>
      <c r="Q216" s="205">
        <v>0</v>
      </c>
      <c r="R216" s="206">
        <v>0</v>
      </c>
      <c r="S216" s="204">
        <v>0</v>
      </c>
      <c r="T216" s="205">
        <v>0</v>
      </c>
      <c r="U216" s="206">
        <v>0</v>
      </c>
      <c r="V216" s="204">
        <v>0</v>
      </c>
      <c r="W216" s="205">
        <v>0</v>
      </c>
      <c r="X216" s="206">
        <v>0</v>
      </c>
      <c r="Y216" s="204">
        <v>0</v>
      </c>
      <c r="Z216" s="205">
        <v>0</v>
      </c>
      <c r="AA216" s="206">
        <v>0</v>
      </c>
      <c r="AB216" s="204">
        <v>0</v>
      </c>
      <c r="AC216" s="205">
        <v>0</v>
      </c>
      <c r="AD216" s="206">
        <v>0</v>
      </c>
      <c r="AE216" s="204">
        <v>0</v>
      </c>
      <c r="AF216" s="205">
        <v>0</v>
      </c>
      <c r="AG216" s="206">
        <v>0</v>
      </c>
      <c r="AH216" s="207">
        <f t="shared" si="81"/>
        <v>0</v>
      </c>
      <c r="AI216" s="208">
        <f t="shared" si="81"/>
        <v>0</v>
      </c>
      <c r="AJ216" s="209">
        <f t="shared" si="81"/>
        <v>0</v>
      </c>
      <c r="AK216" s="204">
        <v>0</v>
      </c>
      <c r="AL216" s="205">
        <v>0</v>
      </c>
      <c r="AM216" s="206">
        <v>0</v>
      </c>
      <c r="AN216" s="210">
        <f t="shared" si="82"/>
        <v>0</v>
      </c>
      <c r="AO216" s="211">
        <f t="shared" si="82"/>
        <v>0</v>
      </c>
      <c r="AP216" s="212">
        <f t="shared" si="82"/>
        <v>0</v>
      </c>
      <c r="AQ216" s="204">
        <v>0</v>
      </c>
      <c r="AR216" s="205">
        <v>0</v>
      </c>
      <c r="AS216" s="206">
        <v>0</v>
      </c>
      <c r="AT216" s="207">
        <f t="shared" si="87"/>
        <v>0</v>
      </c>
      <c r="AU216" s="208">
        <f t="shared" si="87"/>
        <v>0</v>
      </c>
      <c r="AV216" s="209">
        <f t="shared" si="87"/>
        <v>0</v>
      </c>
      <c r="AW216" s="204">
        <f t="shared" si="78"/>
        <v>0</v>
      </c>
      <c r="AX216" s="213">
        <f t="shared" si="78"/>
        <v>0</v>
      </c>
      <c r="AY216" s="214">
        <f t="shared" si="78"/>
        <v>0</v>
      </c>
      <c r="AZ216" s="204">
        <v>0</v>
      </c>
      <c r="BA216" s="205">
        <v>0</v>
      </c>
      <c r="BB216" s="206">
        <v>0</v>
      </c>
      <c r="BC216" s="215">
        <f t="shared" si="83"/>
        <v>0</v>
      </c>
      <c r="BD216" s="216">
        <f t="shared" si="83"/>
        <v>0</v>
      </c>
      <c r="BE216" s="217">
        <f t="shared" si="83"/>
        <v>0</v>
      </c>
      <c r="BF216" s="204">
        <v>0</v>
      </c>
      <c r="BG216" s="205">
        <v>0</v>
      </c>
      <c r="BH216" s="206">
        <v>0</v>
      </c>
      <c r="BI216" s="207">
        <f t="shared" si="84"/>
        <v>0</v>
      </c>
      <c r="BJ216" s="208">
        <f t="shared" si="84"/>
        <v>0</v>
      </c>
      <c r="BK216" s="209">
        <f t="shared" si="84"/>
        <v>0</v>
      </c>
      <c r="BL216" s="204">
        <f t="shared" si="88"/>
        <v>0</v>
      </c>
      <c r="BM216" s="213">
        <f t="shared" si="88"/>
        <v>0</v>
      </c>
      <c r="BN216" s="214">
        <f t="shared" si="88"/>
        <v>0</v>
      </c>
      <c r="BO216" s="204">
        <v>0</v>
      </c>
      <c r="BP216" s="205">
        <v>0</v>
      </c>
      <c r="BQ216" s="206">
        <v>0</v>
      </c>
      <c r="BR216" s="218">
        <f t="shared" si="85"/>
        <v>0</v>
      </c>
      <c r="BS216" s="208">
        <f t="shared" si="85"/>
        <v>0</v>
      </c>
      <c r="BT216" s="209">
        <f t="shared" si="85"/>
        <v>0</v>
      </c>
      <c r="BU216" s="219">
        <v>-46900000</v>
      </c>
      <c r="BV216" s="205">
        <v>0</v>
      </c>
      <c r="BW216" s="206">
        <v>-46900000</v>
      </c>
      <c r="BX216" s="204">
        <f t="shared" si="89"/>
        <v>-46900000</v>
      </c>
      <c r="BY216" s="213">
        <f t="shared" si="89"/>
        <v>0</v>
      </c>
      <c r="BZ216" s="214">
        <f t="shared" si="89"/>
        <v>-46900000</v>
      </c>
      <c r="CA216" s="220" t="s">
        <v>1156</v>
      </c>
      <c r="CB216" s="220" t="s">
        <v>1249</v>
      </c>
      <c r="CC216" s="154" t="s">
        <v>1280</v>
      </c>
      <c r="CD216" s="154" t="str">
        <f t="shared" si="79"/>
        <v>OK！</v>
      </c>
      <c r="CE216" s="164" t="str">
        <f t="shared" si="86"/>
        <v>J2</v>
      </c>
      <c r="CF216" s="164" t="str">
        <f t="shared" si="86"/>
        <v>KR</v>
      </c>
      <c r="CG216" s="164" t="str">
        <f t="shared" si="80"/>
        <v>JICA調査</v>
      </c>
    </row>
    <row r="217" spans="1:85" ht="20.100000000000001" customHeight="1" x14ac:dyDescent="0.15">
      <c r="A217" s="154" t="str">
        <f t="shared" si="74"/>
        <v>J2</v>
      </c>
      <c r="B217" s="154" t="str">
        <f t="shared" si="74"/>
        <v>KR</v>
      </c>
      <c r="C217" s="154" t="str">
        <f t="shared" si="75"/>
        <v xml:space="preserve"> (独)国際協力機構　無償</v>
      </c>
      <c r="D217" s="154" t="str">
        <f t="shared" si="76"/>
        <v>201006-201606</v>
      </c>
      <c r="E217" s="166" t="s">
        <v>364</v>
      </c>
      <c r="F217" s="199" t="s">
        <v>918</v>
      </c>
      <c r="G217" s="200" t="s">
        <v>1002</v>
      </c>
      <c r="H217" s="200" t="str">
        <f t="shared" si="77"/>
        <v>JA10R1003P</v>
      </c>
      <c r="I217" s="201" t="s">
        <v>1026</v>
      </c>
      <c r="J217" s="202" t="s">
        <v>1027</v>
      </c>
      <c r="K217" s="202" t="s">
        <v>506</v>
      </c>
      <c r="L217" s="203" t="s">
        <v>793</v>
      </c>
      <c r="M217" s="204">
        <v>0</v>
      </c>
      <c r="N217" s="205">
        <v>0</v>
      </c>
      <c r="O217" s="206">
        <v>0</v>
      </c>
      <c r="P217" s="204">
        <v>0</v>
      </c>
      <c r="Q217" s="205">
        <v>0</v>
      </c>
      <c r="R217" s="206">
        <v>0</v>
      </c>
      <c r="S217" s="204">
        <v>0</v>
      </c>
      <c r="T217" s="205">
        <v>0</v>
      </c>
      <c r="U217" s="206">
        <v>0</v>
      </c>
      <c r="V217" s="204">
        <v>0</v>
      </c>
      <c r="W217" s="205">
        <v>0</v>
      </c>
      <c r="X217" s="206">
        <v>0</v>
      </c>
      <c r="Y217" s="204">
        <v>0</v>
      </c>
      <c r="Z217" s="205">
        <v>0</v>
      </c>
      <c r="AA217" s="206">
        <v>0</v>
      </c>
      <c r="AB217" s="204">
        <v>0</v>
      </c>
      <c r="AC217" s="205">
        <v>0</v>
      </c>
      <c r="AD217" s="206">
        <v>0</v>
      </c>
      <c r="AE217" s="204">
        <v>0</v>
      </c>
      <c r="AF217" s="205">
        <v>0</v>
      </c>
      <c r="AG217" s="206">
        <v>0</v>
      </c>
      <c r="AH217" s="207">
        <f t="shared" si="81"/>
        <v>0</v>
      </c>
      <c r="AI217" s="208">
        <f t="shared" si="81"/>
        <v>0</v>
      </c>
      <c r="AJ217" s="209">
        <f t="shared" si="81"/>
        <v>0</v>
      </c>
      <c r="AK217" s="204">
        <v>0</v>
      </c>
      <c r="AL217" s="205">
        <v>0</v>
      </c>
      <c r="AM217" s="206">
        <v>0</v>
      </c>
      <c r="AN217" s="210">
        <f t="shared" si="82"/>
        <v>0</v>
      </c>
      <c r="AO217" s="211">
        <f t="shared" si="82"/>
        <v>0</v>
      </c>
      <c r="AP217" s="212">
        <f t="shared" si="82"/>
        <v>0</v>
      </c>
      <c r="AQ217" s="204">
        <v>0</v>
      </c>
      <c r="AR217" s="205">
        <v>0</v>
      </c>
      <c r="AS217" s="206">
        <v>0</v>
      </c>
      <c r="AT217" s="207">
        <f t="shared" si="87"/>
        <v>0</v>
      </c>
      <c r="AU217" s="208">
        <f t="shared" si="87"/>
        <v>0</v>
      </c>
      <c r="AV217" s="209">
        <f t="shared" si="87"/>
        <v>0</v>
      </c>
      <c r="AW217" s="204">
        <f t="shared" si="78"/>
        <v>40487000</v>
      </c>
      <c r="AX217" s="213">
        <f t="shared" si="78"/>
        <v>0</v>
      </c>
      <c r="AY217" s="214">
        <f t="shared" si="78"/>
        <v>40487000</v>
      </c>
      <c r="AZ217" s="204">
        <v>40487000</v>
      </c>
      <c r="BA217" s="205">
        <v>0</v>
      </c>
      <c r="BB217" s="206">
        <v>40487000</v>
      </c>
      <c r="BC217" s="215">
        <f t="shared" si="83"/>
        <v>40487000</v>
      </c>
      <c r="BD217" s="216">
        <f t="shared" si="83"/>
        <v>0</v>
      </c>
      <c r="BE217" s="217">
        <f t="shared" si="83"/>
        <v>40487000</v>
      </c>
      <c r="BF217" s="204">
        <v>0</v>
      </c>
      <c r="BG217" s="205">
        <v>0</v>
      </c>
      <c r="BH217" s="206">
        <v>0</v>
      </c>
      <c r="BI217" s="207">
        <f t="shared" si="84"/>
        <v>40487000</v>
      </c>
      <c r="BJ217" s="208">
        <f t="shared" si="84"/>
        <v>0</v>
      </c>
      <c r="BK217" s="209">
        <f t="shared" si="84"/>
        <v>40487000</v>
      </c>
      <c r="BL217" s="204">
        <f t="shared" si="88"/>
        <v>0</v>
      </c>
      <c r="BM217" s="213">
        <f t="shared" si="88"/>
        <v>0</v>
      </c>
      <c r="BN217" s="214">
        <f t="shared" si="88"/>
        <v>0</v>
      </c>
      <c r="BO217" s="204">
        <v>0</v>
      </c>
      <c r="BP217" s="205">
        <v>0</v>
      </c>
      <c r="BQ217" s="206">
        <v>0</v>
      </c>
      <c r="BR217" s="218">
        <f t="shared" si="85"/>
        <v>40487000</v>
      </c>
      <c r="BS217" s="208">
        <f t="shared" si="85"/>
        <v>0</v>
      </c>
      <c r="BT217" s="209">
        <f t="shared" si="85"/>
        <v>40487000</v>
      </c>
      <c r="BU217" s="219">
        <v>0</v>
      </c>
      <c r="BV217" s="205">
        <v>0</v>
      </c>
      <c r="BW217" s="206">
        <v>0</v>
      </c>
      <c r="BX217" s="204">
        <f t="shared" si="89"/>
        <v>40487000</v>
      </c>
      <c r="BY217" s="213">
        <f t="shared" si="89"/>
        <v>0</v>
      </c>
      <c r="BZ217" s="214">
        <f t="shared" si="89"/>
        <v>40487000</v>
      </c>
      <c r="CA217" s="220" t="s">
        <v>1250</v>
      </c>
      <c r="CB217" s="220" t="s">
        <v>1247</v>
      </c>
      <c r="CC217" s="154" t="s">
        <v>1280</v>
      </c>
      <c r="CD217" s="154" t="str">
        <f t="shared" si="79"/>
        <v>OK！</v>
      </c>
      <c r="CE217" s="164" t="str">
        <f t="shared" si="86"/>
        <v>J2</v>
      </c>
      <c r="CF217" s="164" t="str">
        <f t="shared" si="86"/>
        <v>KR</v>
      </c>
      <c r="CG217" s="164" t="str">
        <f t="shared" si="80"/>
        <v>JICA無償</v>
      </c>
    </row>
    <row r="218" spans="1:85" ht="20.100000000000001" customHeight="1" x14ac:dyDescent="0.15">
      <c r="A218" s="154" t="str">
        <f t="shared" si="74"/>
        <v>J2</v>
      </c>
      <c r="B218" s="154" t="str">
        <f t="shared" si="74"/>
        <v>KR</v>
      </c>
      <c r="C218" s="154" t="str">
        <f t="shared" si="75"/>
        <v xml:space="preserve"> (独)国際協力機構　無償</v>
      </c>
      <c r="D218" s="154" t="str">
        <f t="shared" si="76"/>
        <v>201504-201606</v>
      </c>
      <c r="E218" s="166" t="s">
        <v>365</v>
      </c>
      <c r="F218" s="199" t="s">
        <v>918</v>
      </c>
      <c r="G218" s="200" t="s">
        <v>1002</v>
      </c>
      <c r="H218" s="200" t="str">
        <f t="shared" si="77"/>
        <v>JA14R1021P</v>
      </c>
      <c r="I218" s="201" t="s">
        <v>1028</v>
      </c>
      <c r="J218" s="202" t="s">
        <v>860</v>
      </c>
      <c r="K218" s="202" t="s">
        <v>506</v>
      </c>
      <c r="L218" s="203" t="s">
        <v>793</v>
      </c>
      <c r="M218" s="204">
        <v>0</v>
      </c>
      <c r="N218" s="205">
        <v>0</v>
      </c>
      <c r="O218" s="206">
        <v>0</v>
      </c>
      <c r="P218" s="204">
        <v>0</v>
      </c>
      <c r="Q218" s="205">
        <v>0</v>
      </c>
      <c r="R218" s="206">
        <v>0</v>
      </c>
      <c r="S218" s="204">
        <v>0</v>
      </c>
      <c r="T218" s="205">
        <v>0</v>
      </c>
      <c r="U218" s="206">
        <v>0</v>
      </c>
      <c r="V218" s="204">
        <v>0</v>
      </c>
      <c r="W218" s="205">
        <v>0</v>
      </c>
      <c r="X218" s="206">
        <v>0</v>
      </c>
      <c r="Y218" s="204">
        <v>0</v>
      </c>
      <c r="Z218" s="205">
        <v>0</v>
      </c>
      <c r="AA218" s="206">
        <v>0</v>
      </c>
      <c r="AB218" s="204">
        <v>0</v>
      </c>
      <c r="AC218" s="205">
        <v>0</v>
      </c>
      <c r="AD218" s="206">
        <v>0</v>
      </c>
      <c r="AE218" s="204">
        <v>0</v>
      </c>
      <c r="AF218" s="205">
        <v>0</v>
      </c>
      <c r="AG218" s="206">
        <v>0</v>
      </c>
      <c r="AH218" s="207">
        <f t="shared" si="81"/>
        <v>0</v>
      </c>
      <c r="AI218" s="208">
        <f t="shared" si="81"/>
        <v>0</v>
      </c>
      <c r="AJ218" s="209">
        <f t="shared" si="81"/>
        <v>0</v>
      </c>
      <c r="AK218" s="204">
        <v>0</v>
      </c>
      <c r="AL218" s="205">
        <v>0</v>
      </c>
      <c r="AM218" s="206">
        <v>0</v>
      </c>
      <c r="AN218" s="210">
        <f t="shared" si="82"/>
        <v>0</v>
      </c>
      <c r="AO218" s="211">
        <f t="shared" si="82"/>
        <v>0</v>
      </c>
      <c r="AP218" s="212">
        <f t="shared" si="82"/>
        <v>0</v>
      </c>
      <c r="AQ218" s="204">
        <v>0</v>
      </c>
      <c r="AR218" s="205">
        <v>0</v>
      </c>
      <c r="AS218" s="206">
        <v>0</v>
      </c>
      <c r="AT218" s="207">
        <f t="shared" si="87"/>
        <v>0</v>
      </c>
      <c r="AU218" s="208">
        <f t="shared" si="87"/>
        <v>0</v>
      </c>
      <c r="AV218" s="209">
        <f t="shared" si="87"/>
        <v>0</v>
      </c>
      <c r="AW218" s="204">
        <f t="shared" si="78"/>
        <v>45900000</v>
      </c>
      <c r="AX218" s="213">
        <f t="shared" si="78"/>
        <v>0</v>
      </c>
      <c r="AY218" s="214">
        <f t="shared" si="78"/>
        <v>45900000</v>
      </c>
      <c r="AZ218" s="204">
        <v>45900000</v>
      </c>
      <c r="BA218" s="205">
        <v>0</v>
      </c>
      <c r="BB218" s="206">
        <v>45900000</v>
      </c>
      <c r="BC218" s="215">
        <f t="shared" si="83"/>
        <v>45900000</v>
      </c>
      <c r="BD218" s="216">
        <f t="shared" si="83"/>
        <v>0</v>
      </c>
      <c r="BE218" s="217">
        <f t="shared" si="83"/>
        <v>45900000</v>
      </c>
      <c r="BF218" s="204">
        <v>0</v>
      </c>
      <c r="BG218" s="205">
        <v>0</v>
      </c>
      <c r="BH218" s="206">
        <v>0</v>
      </c>
      <c r="BI218" s="207">
        <f t="shared" si="84"/>
        <v>45900000</v>
      </c>
      <c r="BJ218" s="208">
        <f t="shared" si="84"/>
        <v>0</v>
      </c>
      <c r="BK218" s="209">
        <f t="shared" si="84"/>
        <v>45900000</v>
      </c>
      <c r="BL218" s="204">
        <f t="shared" si="88"/>
        <v>0</v>
      </c>
      <c r="BM218" s="213">
        <f t="shared" si="88"/>
        <v>0</v>
      </c>
      <c r="BN218" s="214">
        <f t="shared" si="88"/>
        <v>0</v>
      </c>
      <c r="BO218" s="204">
        <v>0</v>
      </c>
      <c r="BP218" s="205">
        <v>0</v>
      </c>
      <c r="BQ218" s="206">
        <v>0</v>
      </c>
      <c r="BR218" s="218">
        <f t="shared" si="85"/>
        <v>45900000</v>
      </c>
      <c r="BS218" s="208">
        <f t="shared" si="85"/>
        <v>0</v>
      </c>
      <c r="BT218" s="209">
        <f t="shared" si="85"/>
        <v>45900000</v>
      </c>
      <c r="BU218" s="219">
        <v>0</v>
      </c>
      <c r="BV218" s="205">
        <v>0</v>
      </c>
      <c r="BW218" s="206">
        <v>0</v>
      </c>
      <c r="BX218" s="204">
        <f t="shared" si="89"/>
        <v>45900000</v>
      </c>
      <c r="BY218" s="213">
        <f t="shared" si="89"/>
        <v>0</v>
      </c>
      <c r="BZ218" s="214">
        <f t="shared" si="89"/>
        <v>45900000</v>
      </c>
      <c r="CA218" s="220" t="s">
        <v>1153</v>
      </c>
      <c r="CB218" s="220" t="s">
        <v>531</v>
      </c>
      <c r="CC218" s="154" t="s">
        <v>1280</v>
      </c>
      <c r="CD218" s="154" t="str">
        <f t="shared" si="79"/>
        <v>OK！</v>
      </c>
      <c r="CE218" s="164" t="str">
        <f t="shared" si="86"/>
        <v>J2</v>
      </c>
      <c r="CF218" s="164" t="str">
        <f t="shared" si="86"/>
        <v>KR</v>
      </c>
      <c r="CG218" s="164" t="str">
        <f t="shared" si="80"/>
        <v>JICA無償</v>
      </c>
    </row>
    <row r="219" spans="1:85" ht="20.100000000000001" customHeight="1" x14ac:dyDescent="0.15">
      <c r="A219" s="154" t="str">
        <f t="shared" si="74"/>
        <v>J2</v>
      </c>
      <c r="B219" s="154" t="str">
        <f t="shared" si="74"/>
        <v>KR</v>
      </c>
      <c r="C219" s="154" t="str">
        <f t="shared" si="75"/>
        <v xml:space="preserve"> Apave International</v>
      </c>
      <c r="D219" s="154" t="str">
        <f t="shared" si="76"/>
        <v>201510-201606</v>
      </c>
      <c r="E219" s="166" t="s">
        <v>366</v>
      </c>
      <c r="F219" s="199" t="s">
        <v>918</v>
      </c>
      <c r="G219" s="200" t="s">
        <v>1002</v>
      </c>
      <c r="H219" s="200" t="str">
        <f t="shared" si="77"/>
        <v>JA14R1024P</v>
      </c>
      <c r="I219" s="201" t="s">
        <v>1029</v>
      </c>
      <c r="J219" s="202" t="s">
        <v>1030</v>
      </c>
      <c r="K219" s="202" t="s">
        <v>659</v>
      </c>
      <c r="L219" s="203" t="s">
        <v>819</v>
      </c>
      <c r="M219" s="204">
        <v>0</v>
      </c>
      <c r="N219" s="205">
        <v>0</v>
      </c>
      <c r="O219" s="206">
        <v>0</v>
      </c>
      <c r="P219" s="204">
        <v>0</v>
      </c>
      <c r="Q219" s="205">
        <v>0</v>
      </c>
      <c r="R219" s="206">
        <v>0</v>
      </c>
      <c r="S219" s="204">
        <v>0</v>
      </c>
      <c r="T219" s="205">
        <v>0</v>
      </c>
      <c r="U219" s="206">
        <v>0</v>
      </c>
      <c r="V219" s="204">
        <v>0</v>
      </c>
      <c r="W219" s="205">
        <v>0</v>
      </c>
      <c r="X219" s="206">
        <v>0</v>
      </c>
      <c r="Y219" s="204">
        <v>0</v>
      </c>
      <c r="Z219" s="205">
        <v>0</v>
      </c>
      <c r="AA219" s="206">
        <v>0</v>
      </c>
      <c r="AB219" s="204">
        <v>0</v>
      </c>
      <c r="AC219" s="205">
        <v>0</v>
      </c>
      <c r="AD219" s="206">
        <v>0</v>
      </c>
      <c r="AE219" s="204">
        <v>0</v>
      </c>
      <c r="AF219" s="205">
        <v>0</v>
      </c>
      <c r="AG219" s="206">
        <v>0</v>
      </c>
      <c r="AH219" s="207">
        <f t="shared" si="81"/>
        <v>0</v>
      </c>
      <c r="AI219" s="208">
        <f t="shared" si="81"/>
        <v>0</v>
      </c>
      <c r="AJ219" s="209">
        <f t="shared" si="81"/>
        <v>0</v>
      </c>
      <c r="AK219" s="204">
        <v>0</v>
      </c>
      <c r="AL219" s="205">
        <v>0</v>
      </c>
      <c r="AM219" s="206">
        <v>0</v>
      </c>
      <c r="AN219" s="210">
        <f t="shared" si="82"/>
        <v>0</v>
      </c>
      <c r="AO219" s="211">
        <f t="shared" si="82"/>
        <v>0</v>
      </c>
      <c r="AP219" s="212">
        <f t="shared" si="82"/>
        <v>0</v>
      </c>
      <c r="AQ219" s="204">
        <v>0</v>
      </c>
      <c r="AR219" s="205">
        <v>663062</v>
      </c>
      <c r="AS219" s="206">
        <v>81453851</v>
      </c>
      <c r="AT219" s="207">
        <f t="shared" si="87"/>
        <v>0</v>
      </c>
      <c r="AU219" s="208">
        <f t="shared" si="87"/>
        <v>663062</v>
      </c>
      <c r="AV219" s="209">
        <f t="shared" si="87"/>
        <v>81453851</v>
      </c>
      <c r="AW219" s="204">
        <f t="shared" si="78"/>
        <v>0</v>
      </c>
      <c r="AX219" s="213">
        <f t="shared" si="78"/>
        <v>1244897</v>
      </c>
      <c r="AY219" s="214">
        <f t="shared" si="78"/>
        <v>143269516</v>
      </c>
      <c r="AZ219" s="204">
        <v>0</v>
      </c>
      <c r="BA219" s="205">
        <v>1907959</v>
      </c>
      <c r="BB219" s="206">
        <v>224723367</v>
      </c>
      <c r="BC219" s="215">
        <f t="shared" si="83"/>
        <v>0</v>
      </c>
      <c r="BD219" s="216">
        <f t="shared" si="83"/>
        <v>1907959</v>
      </c>
      <c r="BE219" s="217">
        <f t="shared" si="83"/>
        <v>224723367</v>
      </c>
      <c r="BF219" s="204">
        <v>0</v>
      </c>
      <c r="BG219" s="205">
        <v>0</v>
      </c>
      <c r="BH219" s="206">
        <v>0</v>
      </c>
      <c r="BI219" s="207">
        <f t="shared" si="84"/>
        <v>0</v>
      </c>
      <c r="BJ219" s="208">
        <f t="shared" si="84"/>
        <v>1907959</v>
      </c>
      <c r="BK219" s="209">
        <f t="shared" si="84"/>
        <v>224723367</v>
      </c>
      <c r="BL219" s="204">
        <f t="shared" si="88"/>
        <v>0</v>
      </c>
      <c r="BM219" s="213">
        <f t="shared" si="88"/>
        <v>0</v>
      </c>
      <c r="BN219" s="214">
        <f t="shared" si="88"/>
        <v>0</v>
      </c>
      <c r="BO219" s="204">
        <v>0</v>
      </c>
      <c r="BP219" s="205">
        <v>0</v>
      </c>
      <c r="BQ219" s="206">
        <v>0</v>
      </c>
      <c r="BR219" s="218">
        <f t="shared" si="85"/>
        <v>0</v>
      </c>
      <c r="BS219" s="208">
        <f t="shared" si="85"/>
        <v>1907959</v>
      </c>
      <c r="BT219" s="209">
        <f t="shared" si="85"/>
        <v>224723367</v>
      </c>
      <c r="BU219" s="219">
        <v>0</v>
      </c>
      <c r="BV219" s="205">
        <v>-373442</v>
      </c>
      <c r="BW219" s="206">
        <v>-43662839</v>
      </c>
      <c r="BX219" s="204">
        <f t="shared" si="89"/>
        <v>0</v>
      </c>
      <c r="BY219" s="213">
        <f t="shared" si="89"/>
        <v>1534517</v>
      </c>
      <c r="BZ219" s="214">
        <f t="shared" si="89"/>
        <v>181060528</v>
      </c>
      <c r="CA219" s="220" t="s">
        <v>1242</v>
      </c>
      <c r="CB219" s="220" t="s">
        <v>577</v>
      </c>
      <c r="CC219" s="154" t="s">
        <v>1280</v>
      </c>
      <c r="CD219" s="154" t="str">
        <f t="shared" si="79"/>
        <v>OK！</v>
      </c>
      <c r="CE219" s="164" t="str">
        <f t="shared" si="86"/>
        <v>J2</v>
      </c>
      <c r="CF219" s="164" t="str">
        <f t="shared" si="86"/>
        <v>KR</v>
      </c>
      <c r="CG219" s="164" t="str">
        <f t="shared" si="80"/>
        <v>民間</v>
      </c>
    </row>
    <row r="220" spans="1:85" ht="20.100000000000001" customHeight="1" x14ac:dyDescent="0.15">
      <c r="A220" s="154" t="str">
        <f t="shared" si="74"/>
        <v>J2</v>
      </c>
      <c r="B220" s="154" t="str">
        <f t="shared" si="74"/>
        <v>KR</v>
      </c>
      <c r="C220" s="154" t="str">
        <f t="shared" si="75"/>
        <v xml:space="preserve"> Deo Ca Investment Joint Stock</v>
      </c>
      <c r="D220" s="154" t="str">
        <f t="shared" si="76"/>
        <v>201407-201504</v>
      </c>
      <c r="E220" s="166" t="s">
        <v>367</v>
      </c>
      <c r="F220" s="199" t="s">
        <v>918</v>
      </c>
      <c r="G220" s="200" t="s">
        <v>1002</v>
      </c>
      <c r="H220" s="200" t="str">
        <f t="shared" si="77"/>
        <v>JA14R1005P</v>
      </c>
      <c r="I220" s="201" t="s">
        <v>1031</v>
      </c>
      <c r="J220" s="202" t="s">
        <v>1030</v>
      </c>
      <c r="K220" s="202" t="s">
        <v>671</v>
      </c>
      <c r="L220" s="203" t="s">
        <v>819</v>
      </c>
      <c r="M220" s="204">
        <v>0</v>
      </c>
      <c r="N220" s="205">
        <v>0</v>
      </c>
      <c r="O220" s="206">
        <v>0</v>
      </c>
      <c r="P220" s="204">
        <v>0</v>
      </c>
      <c r="Q220" s="205">
        <v>0</v>
      </c>
      <c r="R220" s="206">
        <v>0</v>
      </c>
      <c r="S220" s="204">
        <v>0</v>
      </c>
      <c r="T220" s="205">
        <v>0</v>
      </c>
      <c r="U220" s="206">
        <v>0</v>
      </c>
      <c r="V220" s="204">
        <v>0</v>
      </c>
      <c r="W220" s="205">
        <v>0</v>
      </c>
      <c r="X220" s="206">
        <v>0</v>
      </c>
      <c r="Y220" s="204">
        <v>0</v>
      </c>
      <c r="Z220" s="205">
        <v>0</v>
      </c>
      <c r="AA220" s="206">
        <v>0</v>
      </c>
      <c r="AB220" s="204">
        <v>0</v>
      </c>
      <c r="AC220" s="205">
        <v>0</v>
      </c>
      <c r="AD220" s="206">
        <v>0</v>
      </c>
      <c r="AE220" s="204">
        <v>0</v>
      </c>
      <c r="AF220" s="205">
        <v>0</v>
      </c>
      <c r="AG220" s="206">
        <v>0</v>
      </c>
      <c r="AH220" s="207">
        <f t="shared" si="81"/>
        <v>0</v>
      </c>
      <c r="AI220" s="208">
        <f t="shared" si="81"/>
        <v>0</v>
      </c>
      <c r="AJ220" s="209">
        <f t="shared" si="81"/>
        <v>0</v>
      </c>
      <c r="AK220" s="204">
        <v>0</v>
      </c>
      <c r="AL220" s="205">
        <v>159663</v>
      </c>
      <c r="AM220" s="206">
        <v>19424601</v>
      </c>
      <c r="AN220" s="210">
        <f t="shared" si="82"/>
        <v>0</v>
      </c>
      <c r="AO220" s="211">
        <f t="shared" si="82"/>
        <v>159663</v>
      </c>
      <c r="AP220" s="212">
        <f t="shared" si="82"/>
        <v>19424601</v>
      </c>
      <c r="AQ220" s="204">
        <v>0</v>
      </c>
      <c r="AR220" s="205">
        <v>0</v>
      </c>
      <c r="AS220" s="206">
        <v>0</v>
      </c>
      <c r="AT220" s="207">
        <f t="shared" si="87"/>
        <v>0</v>
      </c>
      <c r="AU220" s="208">
        <f t="shared" si="87"/>
        <v>159663</v>
      </c>
      <c r="AV220" s="209">
        <f t="shared" si="87"/>
        <v>19424601</v>
      </c>
      <c r="AW220" s="204">
        <f t="shared" si="78"/>
        <v>0</v>
      </c>
      <c r="AX220" s="213">
        <f t="shared" si="78"/>
        <v>0</v>
      </c>
      <c r="AY220" s="214">
        <f t="shared" si="78"/>
        <v>0</v>
      </c>
      <c r="AZ220" s="204">
        <v>0</v>
      </c>
      <c r="BA220" s="205">
        <v>0</v>
      </c>
      <c r="BB220" s="206">
        <v>0</v>
      </c>
      <c r="BC220" s="215">
        <f t="shared" si="83"/>
        <v>0</v>
      </c>
      <c r="BD220" s="216">
        <f t="shared" si="83"/>
        <v>159663</v>
      </c>
      <c r="BE220" s="217">
        <f t="shared" si="83"/>
        <v>19424601</v>
      </c>
      <c r="BF220" s="204">
        <v>0</v>
      </c>
      <c r="BG220" s="205">
        <v>0</v>
      </c>
      <c r="BH220" s="206">
        <v>0</v>
      </c>
      <c r="BI220" s="207">
        <f t="shared" si="84"/>
        <v>0</v>
      </c>
      <c r="BJ220" s="208">
        <f t="shared" si="84"/>
        <v>159663</v>
      </c>
      <c r="BK220" s="209">
        <f t="shared" si="84"/>
        <v>19424601</v>
      </c>
      <c r="BL220" s="204">
        <f t="shared" si="88"/>
        <v>0</v>
      </c>
      <c r="BM220" s="213">
        <f t="shared" si="88"/>
        <v>0</v>
      </c>
      <c r="BN220" s="214">
        <f t="shared" si="88"/>
        <v>0</v>
      </c>
      <c r="BO220" s="204">
        <v>0</v>
      </c>
      <c r="BP220" s="205">
        <v>0</v>
      </c>
      <c r="BQ220" s="206">
        <v>0</v>
      </c>
      <c r="BR220" s="218">
        <f t="shared" si="85"/>
        <v>0</v>
      </c>
      <c r="BS220" s="208">
        <f t="shared" si="85"/>
        <v>159663</v>
      </c>
      <c r="BT220" s="209">
        <f t="shared" si="85"/>
        <v>19424601</v>
      </c>
      <c r="BU220" s="219">
        <v>0</v>
      </c>
      <c r="BV220" s="205">
        <v>0</v>
      </c>
      <c r="BW220" s="206">
        <v>0</v>
      </c>
      <c r="BX220" s="204">
        <f t="shared" si="89"/>
        <v>0</v>
      </c>
      <c r="BY220" s="213">
        <f t="shared" si="89"/>
        <v>159663</v>
      </c>
      <c r="BZ220" s="214">
        <f t="shared" si="89"/>
        <v>19424601</v>
      </c>
      <c r="CA220" s="220" t="s">
        <v>1251</v>
      </c>
      <c r="CB220" s="220" t="s">
        <v>577</v>
      </c>
      <c r="CC220" s="154" t="s">
        <v>1280</v>
      </c>
      <c r="CD220" s="154" t="str">
        <f t="shared" si="79"/>
        <v>OK！</v>
      </c>
      <c r="CE220" s="164" t="str">
        <f t="shared" si="86"/>
        <v>J2</v>
      </c>
      <c r="CF220" s="164" t="str">
        <f t="shared" si="86"/>
        <v>KR</v>
      </c>
      <c r="CG220" s="164" t="str">
        <f t="shared" si="80"/>
        <v>民間</v>
      </c>
    </row>
    <row r="221" spans="1:85" ht="20.100000000000001" customHeight="1" x14ac:dyDescent="0.15">
      <c r="A221" s="222" t="str">
        <f t="shared" si="74"/>
        <v>J2</v>
      </c>
      <c r="B221" s="222" t="str">
        <f t="shared" si="74"/>
        <v>KR</v>
      </c>
      <c r="C221" s="222" t="str">
        <f t="shared" si="75"/>
        <v xml:space="preserve"> Deo Ca Investment Joint Stock</v>
      </c>
      <c r="D221" s="222" t="str">
        <f t="shared" si="76"/>
        <v>201407-201504</v>
      </c>
      <c r="E221" s="166" t="s">
        <v>368</v>
      </c>
      <c r="F221" s="199" t="s">
        <v>918</v>
      </c>
      <c r="G221" s="200" t="s">
        <v>1002</v>
      </c>
      <c r="H221" s="200" t="str">
        <f t="shared" si="77"/>
        <v>JA14R1005P</v>
      </c>
      <c r="I221" s="201" t="s">
        <v>1031</v>
      </c>
      <c r="J221" s="202" t="s">
        <v>1030</v>
      </c>
      <c r="K221" s="202" t="s">
        <v>671</v>
      </c>
      <c r="L221" s="203" t="s">
        <v>798</v>
      </c>
      <c r="M221" s="204">
        <v>0</v>
      </c>
      <c r="N221" s="205">
        <v>0</v>
      </c>
      <c r="O221" s="206">
        <v>0</v>
      </c>
      <c r="P221" s="204">
        <v>0</v>
      </c>
      <c r="Q221" s="205">
        <v>0</v>
      </c>
      <c r="R221" s="206">
        <v>0</v>
      </c>
      <c r="S221" s="204">
        <v>0</v>
      </c>
      <c r="T221" s="205">
        <v>0</v>
      </c>
      <c r="U221" s="206">
        <v>0</v>
      </c>
      <c r="V221" s="204">
        <v>0</v>
      </c>
      <c r="W221" s="205">
        <v>0</v>
      </c>
      <c r="X221" s="206">
        <v>0</v>
      </c>
      <c r="Y221" s="204">
        <v>0</v>
      </c>
      <c r="Z221" s="205">
        <v>0</v>
      </c>
      <c r="AA221" s="206">
        <v>0</v>
      </c>
      <c r="AB221" s="204">
        <v>0</v>
      </c>
      <c r="AC221" s="205">
        <v>0</v>
      </c>
      <c r="AD221" s="206">
        <v>0</v>
      </c>
      <c r="AE221" s="204">
        <v>0</v>
      </c>
      <c r="AF221" s="205">
        <v>0</v>
      </c>
      <c r="AG221" s="206">
        <v>0</v>
      </c>
      <c r="AH221" s="207">
        <f t="shared" si="81"/>
        <v>0</v>
      </c>
      <c r="AI221" s="208">
        <f t="shared" si="81"/>
        <v>0</v>
      </c>
      <c r="AJ221" s="209">
        <f t="shared" si="81"/>
        <v>0</v>
      </c>
      <c r="AK221" s="204">
        <v>0</v>
      </c>
      <c r="AL221" s="205">
        <v>401585953</v>
      </c>
      <c r="AM221" s="206">
        <v>2192659</v>
      </c>
      <c r="AN221" s="210">
        <f t="shared" si="82"/>
        <v>0</v>
      </c>
      <c r="AO221" s="211">
        <f t="shared" si="82"/>
        <v>401585953</v>
      </c>
      <c r="AP221" s="212">
        <f t="shared" si="82"/>
        <v>2192659</v>
      </c>
      <c r="AQ221" s="204">
        <v>0</v>
      </c>
      <c r="AR221" s="205">
        <v>0</v>
      </c>
      <c r="AS221" s="206">
        <v>0</v>
      </c>
      <c r="AT221" s="207">
        <f t="shared" si="87"/>
        <v>0</v>
      </c>
      <c r="AU221" s="208">
        <f t="shared" si="87"/>
        <v>401585953</v>
      </c>
      <c r="AV221" s="209">
        <f t="shared" si="87"/>
        <v>2192659</v>
      </c>
      <c r="AW221" s="204">
        <f t="shared" si="78"/>
        <v>0</v>
      </c>
      <c r="AX221" s="213">
        <f t="shared" si="78"/>
        <v>0</v>
      </c>
      <c r="AY221" s="214">
        <f t="shared" si="78"/>
        <v>0</v>
      </c>
      <c r="AZ221" s="204">
        <v>0</v>
      </c>
      <c r="BA221" s="205">
        <v>0</v>
      </c>
      <c r="BB221" s="206">
        <v>0</v>
      </c>
      <c r="BC221" s="215">
        <f t="shared" si="83"/>
        <v>0</v>
      </c>
      <c r="BD221" s="216">
        <f t="shared" si="83"/>
        <v>401585953</v>
      </c>
      <c r="BE221" s="217">
        <f t="shared" si="83"/>
        <v>2192659</v>
      </c>
      <c r="BF221" s="204">
        <v>0</v>
      </c>
      <c r="BG221" s="205">
        <v>0</v>
      </c>
      <c r="BH221" s="206">
        <v>0</v>
      </c>
      <c r="BI221" s="207">
        <f t="shared" si="84"/>
        <v>0</v>
      </c>
      <c r="BJ221" s="208">
        <f t="shared" si="84"/>
        <v>401585953</v>
      </c>
      <c r="BK221" s="209">
        <f t="shared" si="84"/>
        <v>2192659</v>
      </c>
      <c r="BL221" s="204">
        <f t="shared" si="88"/>
        <v>0</v>
      </c>
      <c r="BM221" s="213">
        <f t="shared" si="88"/>
        <v>0</v>
      </c>
      <c r="BN221" s="214">
        <f t="shared" si="88"/>
        <v>0</v>
      </c>
      <c r="BO221" s="204">
        <v>0</v>
      </c>
      <c r="BP221" s="205">
        <v>0</v>
      </c>
      <c r="BQ221" s="206">
        <v>0</v>
      </c>
      <c r="BR221" s="218">
        <f t="shared" si="85"/>
        <v>0</v>
      </c>
      <c r="BS221" s="208">
        <f t="shared" si="85"/>
        <v>401585953</v>
      </c>
      <c r="BT221" s="209">
        <f t="shared" si="85"/>
        <v>2192659</v>
      </c>
      <c r="BU221" s="219">
        <v>0</v>
      </c>
      <c r="BV221" s="205">
        <v>0</v>
      </c>
      <c r="BW221" s="206">
        <v>0</v>
      </c>
      <c r="BX221" s="204">
        <f t="shared" si="89"/>
        <v>0</v>
      </c>
      <c r="BY221" s="213">
        <f t="shared" si="89"/>
        <v>401585953</v>
      </c>
      <c r="BZ221" s="214">
        <f t="shared" si="89"/>
        <v>2192659</v>
      </c>
      <c r="CA221" s="220" t="s">
        <v>1251</v>
      </c>
      <c r="CB221" s="220" t="s">
        <v>577</v>
      </c>
      <c r="CC221" s="154" t="s">
        <v>1280</v>
      </c>
      <c r="CD221" s="154" t="str">
        <f t="shared" si="79"/>
        <v>OK！</v>
      </c>
      <c r="CE221" s="164" t="str">
        <f t="shared" si="86"/>
        <v>J2</v>
      </c>
      <c r="CF221" s="164" t="str">
        <f t="shared" si="86"/>
        <v>KR</v>
      </c>
      <c r="CG221" s="164" t="str">
        <f t="shared" si="80"/>
        <v>民間</v>
      </c>
    </row>
    <row r="222" spans="1:85" ht="20.100000000000001" customHeight="1" x14ac:dyDescent="0.15">
      <c r="A222" s="154" t="str">
        <f t="shared" si="74"/>
        <v>J2</v>
      </c>
      <c r="B222" s="154" t="str">
        <f t="shared" si="74"/>
        <v>KR</v>
      </c>
      <c r="C222" s="154" t="str">
        <f t="shared" si="75"/>
        <v xml:space="preserve"> Deo Ca Investment Joint Stock</v>
      </c>
      <c r="D222" s="154" t="str">
        <f t="shared" si="76"/>
        <v>201507-201508</v>
      </c>
      <c r="E222" s="166" t="s">
        <v>369</v>
      </c>
      <c r="F222" s="199" t="s">
        <v>918</v>
      </c>
      <c r="G222" s="200" t="s">
        <v>1002</v>
      </c>
      <c r="H222" s="200" t="str">
        <f t="shared" si="77"/>
        <v>JA15U1009P</v>
      </c>
      <c r="I222" s="201" t="s">
        <v>1032</v>
      </c>
      <c r="J222" s="202" t="s">
        <v>1030</v>
      </c>
      <c r="K222" s="202" t="s">
        <v>671</v>
      </c>
      <c r="L222" s="203" t="s">
        <v>819</v>
      </c>
      <c r="M222" s="204">
        <v>0</v>
      </c>
      <c r="N222" s="205">
        <v>0</v>
      </c>
      <c r="O222" s="206">
        <v>0</v>
      </c>
      <c r="P222" s="204">
        <v>0</v>
      </c>
      <c r="Q222" s="205">
        <v>0</v>
      </c>
      <c r="R222" s="206">
        <v>0</v>
      </c>
      <c r="S222" s="204">
        <v>0</v>
      </c>
      <c r="T222" s="205">
        <v>0</v>
      </c>
      <c r="U222" s="206">
        <v>0</v>
      </c>
      <c r="V222" s="204">
        <v>0</v>
      </c>
      <c r="W222" s="205">
        <v>0</v>
      </c>
      <c r="X222" s="206">
        <v>0</v>
      </c>
      <c r="Y222" s="204">
        <v>0</v>
      </c>
      <c r="Z222" s="205">
        <v>0</v>
      </c>
      <c r="AA222" s="206">
        <v>0</v>
      </c>
      <c r="AB222" s="204">
        <v>0</v>
      </c>
      <c r="AC222" s="205">
        <v>0</v>
      </c>
      <c r="AD222" s="206">
        <v>0</v>
      </c>
      <c r="AE222" s="204">
        <v>0</v>
      </c>
      <c r="AF222" s="205">
        <v>0</v>
      </c>
      <c r="AG222" s="206">
        <v>0</v>
      </c>
      <c r="AH222" s="207">
        <f t="shared" si="81"/>
        <v>0</v>
      </c>
      <c r="AI222" s="208">
        <f t="shared" si="81"/>
        <v>0</v>
      </c>
      <c r="AJ222" s="209">
        <f t="shared" si="81"/>
        <v>0</v>
      </c>
      <c r="AK222" s="204">
        <v>0</v>
      </c>
      <c r="AL222" s="205">
        <v>0</v>
      </c>
      <c r="AM222" s="206">
        <v>0</v>
      </c>
      <c r="AN222" s="210">
        <f t="shared" si="82"/>
        <v>0</v>
      </c>
      <c r="AO222" s="211">
        <f t="shared" si="82"/>
        <v>0</v>
      </c>
      <c r="AP222" s="212">
        <f t="shared" si="82"/>
        <v>0</v>
      </c>
      <c r="AQ222" s="204">
        <v>0</v>
      </c>
      <c r="AR222" s="205">
        <v>145789</v>
      </c>
      <c r="AS222" s="206">
        <v>18098975</v>
      </c>
      <c r="AT222" s="207">
        <f t="shared" si="87"/>
        <v>0</v>
      </c>
      <c r="AU222" s="208">
        <f t="shared" si="87"/>
        <v>145789</v>
      </c>
      <c r="AV222" s="209">
        <f t="shared" si="87"/>
        <v>18098975</v>
      </c>
      <c r="AW222" s="204">
        <f t="shared" si="78"/>
        <v>0</v>
      </c>
      <c r="AX222" s="213">
        <f t="shared" si="78"/>
        <v>0</v>
      </c>
      <c r="AY222" s="214">
        <f t="shared" si="78"/>
        <v>0</v>
      </c>
      <c r="AZ222" s="204">
        <v>0</v>
      </c>
      <c r="BA222" s="205">
        <v>145789</v>
      </c>
      <c r="BB222" s="206">
        <v>18098975</v>
      </c>
      <c r="BC222" s="215">
        <f t="shared" si="83"/>
        <v>0</v>
      </c>
      <c r="BD222" s="216">
        <f t="shared" si="83"/>
        <v>145789</v>
      </c>
      <c r="BE222" s="217">
        <f t="shared" si="83"/>
        <v>18098975</v>
      </c>
      <c r="BF222" s="204">
        <v>0</v>
      </c>
      <c r="BG222" s="205">
        <v>0</v>
      </c>
      <c r="BH222" s="206">
        <v>0</v>
      </c>
      <c r="BI222" s="207">
        <f t="shared" si="84"/>
        <v>0</v>
      </c>
      <c r="BJ222" s="208">
        <f t="shared" si="84"/>
        <v>145789</v>
      </c>
      <c r="BK222" s="209">
        <f t="shared" si="84"/>
        <v>18098975</v>
      </c>
      <c r="BL222" s="204">
        <f t="shared" si="88"/>
        <v>0</v>
      </c>
      <c r="BM222" s="213">
        <f t="shared" si="88"/>
        <v>0</v>
      </c>
      <c r="BN222" s="214">
        <f t="shared" si="88"/>
        <v>0</v>
      </c>
      <c r="BO222" s="204">
        <v>0</v>
      </c>
      <c r="BP222" s="205">
        <v>0</v>
      </c>
      <c r="BQ222" s="206">
        <v>0</v>
      </c>
      <c r="BR222" s="218">
        <f t="shared" si="85"/>
        <v>0</v>
      </c>
      <c r="BS222" s="208">
        <f t="shared" si="85"/>
        <v>145789</v>
      </c>
      <c r="BT222" s="209">
        <f t="shared" si="85"/>
        <v>18098975</v>
      </c>
      <c r="BU222" s="219">
        <v>0</v>
      </c>
      <c r="BV222" s="205">
        <v>-116631</v>
      </c>
      <c r="BW222" s="206">
        <v>-13118655</v>
      </c>
      <c r="BX222" s="204">
        <f t="shared" si="89"/>
        <v>0</v>
      </c>
      <c r="BY222" s="213">
        <f t="shared" si="89"/>
        <v>29158</v>
      </c>
      <c r="BZ222" s="214">
        <f t="shared" si="89"/>
        <v>4980320</v>
      </c>
      <c r="CA222" s="220" t="s">
        <v>1252</v>
      </c>
      <c r="CB222" s="220" t="s">
        <v>577</v>
      </c>
      <c r="CC222" s="154" t="s">
        <v>1280</v>
      </c>
      <c r="CD222" s="154" t="str">
        <f t="shared" si="79"/>
        <v>OK！</v>
      </c>
      <c r="CE222" s="164" t="str">
        <f t="shared" si="86"/>
        <v>J2</v>
      </c>
      <c r="CF222" s="164" t="str">
        <f t="shared" si="86"/>
        <v>KR</v>
      </c>
      <c r="CG222" s="164" t="str">
        <f t="shared" si="80"/>
        <v>民間</v>
      </c>
    </row>
    <row r="223" spans="1:85" ht="20.100000000000001" customHeight="1" x14ac:dyDescent="0.15">
      <c r="A223" s="154" t="str">
        <f t="shared" si="74"/>
        <v>J2</v>
      </c>
      <c r="B223" s="154" t="str">
        <f t="shared" si="74"/>
        <v>KR</v>
      </c>
      <c r="C223" s="154" t="str">
        <f t="shared" si="75"/>
        <v xml:space="preserve"> Deo Ca Investment Joint Stock</v>
      </c>
      <c r="D223" s="154" t="str">
        <f t="shared" si="76"/>
        <v>201507-201508</v>
      </c>
      <c r="E223" s="166" t="s">
        <v>370</v>
      </c>
      <c r="F223" s="199" t="s">
        <v>918</v>
      </c>
      <c r="G223" s="200" t="s">
        <v>1002</v>
      </c>
      <c r="H223" s="200" t="str">
        <f t="shared" si="77"/>
        <v>JA15U1009P</v>
      </c>
      <c r="I223" s="201" t="s">
        <v>1032</v>
      </c>
      <c r="J223" s="202" t="s">
        <v>1030</v>
      </c>
      <c r="K223" s="202" t="s">
        <v>671</v>
      </c>
      <c r="L223" s="203" t="s">
        <v>798</v>
      </c>
      <c r="M223" s="204">
        <v>0</v>
      </c>
      <c r="N223" s="205">
        <v>0</v>
      </c>
      <c r="O223" s="206">
        <v>0</v>
      </c>
      <c r="P223" s="204">
        <v>0</v>
      </c>
      <c r="Q223" s="205">
        <v>0</v>
      </c>
      <c r="R223" s="206">
        <v>0</v>
      </c>
      <c r="S223" s="204">
        <v>0</v>
      </c>
      <c r="T223" s="205">
        <v>0</v>
      </c>
      <c r="U223" s="206">
        <v>0</v>
      </c>
      <c r="V223" s="204">
        <v>0</v>
      </c>
      <c r="W223" s="205">
        <v>0</v>
      </c>
      <c r="X223" s="206">
        <v>0</v>
      </c>
      <c r="Y223" s="204">
        <v>0</v>
      </c>
      <c r="Z223" s="205">
        <v>0</v>
      </c>
      <c r="AA223" s="206">
        <v>0</v>
      </c>
      <c r="AB223" s="204">
        <v>0</v>
      </c>
      <c r="AC223" s="205">
        <v>0</v>
      </c>
      <c r="AD223" s="206">
        <v>0</v>
      </c>
      <c r="AE223" s="204">
        <v>0</v>
      </c>
      <c r="AF223" s="205">
        <v>0</v>
      </c>
      <c r="AG223" s="206">
        <v>0</v>
      </c>
      <c r="AH223" s="207">
        <f t="shared" si="81"/>
        <v>0</v>
      </c>
      <c r="AI223" s="208">
        <f t="shared" si="81"/>
        <v>0</v>
      </c>
      <c r="AJ223" s="209">
        <f t="shared" si="81"/>
        <v>0</v>
      </c>
      <c r="AK223" s="204">
        <v>0</v>
      </c>
      <c r="AL223" s="205">
        <v>0</v>
      </c>
      <c r="AM223" s="206">
        <v>0</v>
      </c>
      <c r="AN223" s="210">
        <f t="shared" si="82"/>
        <v>0</v>
      </c>
      <c r="AO223" s="211">
        <f t="shared" si="82"/>
        <v>0</v>
      </c>
      <c r="AP223" s="212">
        <f t="shared" si="82"/>
        <v>0</v>
      </c>
      <c r="AQ223" s="204">
        <v>0</v>
      </c>
      <c r="AR223" s="205">
        <v>8598609492</v>
      </c>
      <c r="AS223" s="206">
        <v>48926088</v>
      </c>
      <c r="AT223" s="207">
        <f t="shared" si="87"/>
        <v>0</v>
      </c>
      <c r="AU223" s="208">
        <f t="shared" si="87"/>
        <v>8598609492</v>
      </c>
      <c r="AV223" s="209">
        <f t="shared" si="87"/>
        <v>48926088</v>
      </c>
      <c r="AW223" s="204">
        <f t="shared" si="78"/>
        <v>0</v>
      </c>
      <c r="AX223" s="213">
        <f t="shared" si="78"/>
        <v>0</v>
      </c>
      <c r="AY223" s="214">
        <f t="shared" si="78"/>
        <v>0</v>
      </c>
      <c r="AZ223" s="204">
        <v>0</v>
      </c>
      <c r="BA223" s="205">
        <v>8598609492</v>
      </c>
      <c r="BB223" s="206">
        <v>48926088</v>
      </c>
      <c r="BC223" s="215">
        <f t="shared" si="83"/>
        <v>0</v>
      </c>
      <c r="BD223" s="216">
        <f t="shared" si="83"/>
        <v>8598609492</v>
      </c>
      <c r="BE223" s="217">
        <f t="shared" si="83"/>
        <v>48926088</v>
      </c>
      <c r="BF223" s="204">
        <v>0</v>
      </c>
      <c r="BG223" s="205">
        <v>0</v>
      </c>
      <c r="BH223" s="206">
        <v>0</v>
      </c>
      <c r="BI223" s="207">
        <f t="shared" si="84"/>
        <v>0</v>
      </c>
      <c r="BJ223" s="208">
        <f t="shared" si="84"/>
        <v>8598609492</v>
      </c>
      <c r="BK223" s="209">
        <f t="shared" si="84"/>
        <v>48926088</v>
      </c>
      <c r="BL223" s="204">
        <f t="shared" si="88"/>
        <v>0</v>
      </c>
      <c r="BM223" s="213">
        <f t="shared" si="88"/>
        <v>0</v>
      </c>
      <c r="BN223" s="214">
        <f t="shared" si="88"/>
        <v>0</v>
      </c>
      <c r="BO223" s="204">
        <v>0</v>
      </c>
      <c r="BP223" s="205">
        <v>0</v>
      </c>
      <c r="BQ223" s="206">
        <v>0</v>
      </c>
      <c r="BR223" s="218">
        <f t="shared" si="85"/>
        <v>0</v>
      </c>
      <c r="BS223" s="208">
        <f t="shared" si="85"/>
        <v>8598609492</v>
      </c>
      <c r="BT223" s="209">
        <f t="shared" si="85"/>
        <v>48926088</v>
      </c>
      <c r="BU223" s="219">
        <v>0</v>
      </c>
      <c r="BV223" s="205">
        <v>-6878887594</v>
      </c>
      <c r="BW223" s="206">
        <v>-35151116</v>
      </c>
      <c r="BX223" s="204">
        <f t="shared" si="89"/>
        <v>0</v>
      </c>
      <c r="BY223" s="213">
        <f t="shared" si="89"/>
        <v>1719721898</v>
      </c>
      <c r="BZ223" s="214">
        <f t="shared" si="89"/>
        <v>13774972</v>
      </c>
      <c r="CA223" s="220" t="s">
        <v>1252</v>
      </c>
      <c r="CB223" s="220" t="s">
        <v>577</v>
      </c>
      <c r="CC223" s="154" t="s">
        <v>1280</v>
      </c>
      <c r="CD223" s="154" t="str">
        <f t="shared" si="79"/>
        <v>OK！</v>
      </c>
      <c r="CE223" s="164" t="str">
        <f t="shared" si="86"/>
        <v>J2</v>
      </c>
      <c r="CF223" s="164" t="str">
        <f t="shared" si="86"/>
        <v>KR</v>
      </c>
      <c r="CG223" s="164" t="str">
        <f t="shared" si="80"/>
        <v>民間</v>
      </c>
    </row>
    <row r="224" spans="1:85" ht="20.100000000000001" customHeight="1" x14ac:dyDescent="0.15">
      <c r="A224" s="154" t="str">
        <f t="shared" si="74"/>
        <v>J2</v>
      </c>
      <c r="B224" s="154" t="str">
        <f t="shared" si="74"/>
        <v>KR</v>
      </c>
      <c r="C224" s="154" t="str">
        <f t="shared" si="75"/>
        <v xml:space="preserve"> Deo Ca Investment Joint Stock</v>
      </c>
      <c r="D224" s="154" t="str">
        <f t="shared" si="76"/>
        <v>201511-201602</v>
      </c>
      <c r="E224" s="166" t="s">
        <v>371</v>
      </c>
      <c r="F224" s="199" t="s">
        <v>918</v>
      </c>
      <c r="G224" s="200" t="s">
        <v>1002</v>
      </c>
      <c r="H224" s="200" t="str">
        <f t="shared" si="77"/>
        <v>JA16U1001P</v>
      </c>
      <c r="I224" s="201" t="s">
        <v>1033</v>
      </c>
      <c r="J224" s="202" t="s">
        <v>1030</v>
      </c>
      <c r="K224" s="202" t="s">
        <v>671</v>
      </c>
      <c r="L224" s="203" t="s">
        <v>819</v>
      </c>
      <c r="M224" s="204">
        <v>0</v>
      </c>
      <c r="N224" s="205">
        <v>0</v>
      </c>
      <c r="O224" s="206">
        <v>0</v>
      </c>
      <c r="P224" s="204">
        <v>0</v>
      </c>
      <c r="Q224" s="205">
        <v>0</v>
      </c>
      <c r="R224" s="206">
        <v>0</v>
      </c>
      <c r="S224" s="204">
        <v>0</v>
      </c>
      <c r="T224" s="205">
        <v>0</v>
      </c>
      <c r="U224" s="206">
        <v>0</v>
      </c>
      <c r="V224" s="204">
        <v>0</v>
      </c>
      <c r="W224" s="205">
        <v>0</v>
      </c>
      <c r="X224" s="206">
        <v>0</v>
      </c>
      <c r="Y224" s="204">
        <v>0</v>
      </c>
      <c r="Z224" s="205">
        <v>0</v>
      </c>
      <c r="AA224" s="206">
        <v>0</v>
      </c>
      <c r="AB224" s="204">
        <v>0</v>
      </c>
      <c r="AC224" s="205">
        <v>0</v>
      </c>
      <c r="AD224" s="206">
        <v>0</v>
      </c>
      <c r="AE224" s="204">
        <v>0</v>
      </c>
      <c r="AF224" s="205">
        <v>0</v>
      </c>
      <c r="AG224" s="206">
        <v>0</v>
      </c>
      <c r="AH224" s="207">
        <f t="shared" si="81"/>
        <v>0</v>
      </c>
      <c r="AI224" s="208">
        <f t="shared" si="81"/>
        <v>0</v>
      </c>
      <c r="AJ224" s="209">
        <f t="shared" si="81"/>
        <v>0</v>
      </c>
      <c r="AK224" s="204">
        <v>0</v>
      </c>
      <c r="AL224" s="205">
        <v>0</v>
      </c>
      <c r="AM224" s="206">
        <v>0</v>
      </c>
      <c r="AN224" s="210">
        <f t="shared" si="82"/>
        <v>0</v>
      </c>
      <c r="AO224" s="211">
        <f t="shared" si="82"/>
        <v>0</v>
      </c>
      <c r="AP224" s="212">
        <f t="shared" si="82"/>
        <v>0</v>
      </c>
      <c r="AQ224" s="204">
        <v>0</v>
      </c>
      <c r="AR224" s="205">
        <v>0</v>
      </c>
      <c r="AS224" s="206">
        <v>0</v>
      </c>
      <c r="AT224" s="207">
        <f t="shared" si="87"/>
        <v>0</v>
      </c>
      <c r="AU224" s="208">
        <f t="shared" si="87"/>
        <v>0</v>
      </c>
      <c r="AV224" s="209">
        <f t="shared" si="87"/>
        <v>0</v>
      </c>
      <c r="AW224" s="204">
        <f t="shared" si="78"/>
        <v>0</v>
      </c>
      <c r="AX224" s="213">
        <f t="shared" si="78"/>
        <v>536842</v>
      </c>
      <c r="AY224" s="214">
        <f t="shared" si="78"/>
        <v>63790251</v>
      </c>
      <c r="AZ224" s="204">
        <v>0</v>
      </c>
      <c r="BA224" s="205">
        <v>536842</v>
      </c>
      <c r="BB224" s="206">
        <v>63790251</v>
      </c>
      <c r="BC224" s="215">
        <f t="shared" si="83"/>
        <v>0</v>
      </c>
      <c r="BD224" s="216">
        <f t="shared" si="83"/>
        <v>536842</v>
      </c>
      <c r="BE224" s="217">
        <f t="shared" si="83"/>
        <v>63790251</v>
      </c>
      <c r="BF224" s="204">
        <v>0</v>
      </c>
      <c r="BG224" s="205">
        <v>0</v>
      </c>
      <c r="BH224" s="206">
        <v>0</v>
      </c>
      <c r="BI224" s="207">
        <f t="shared" si="84"/>
        <v>0</v>
      </c>
      <c r="BJ224" s="208">
        <f t="shared" si="84"/>
        <v>536842</v>
      </c>
      <c r="BK224" s="209">
        <f t="shared" si="84"/>
        <v>63790251</v>
      </c>
      <c r="BL224" s="204">
        <f t="shared" si="88"/>
        <v>0</v>
      </c>
      <c r="BM224" s="213">
        <f t="shared" si="88"/>
        <v>0</v>
      </c>
      <c r="BN224" s="214">
        <f t="shared" si="88"/>
        <v>0</v>
      </c>
      <c r="BO224" s="204">
        <v>0</v>
      </c>
      <c r="BP224" s="205">
        <v>0</v>
      </c>
      <c r="BQ224" s="206">
        <v>0</v>
      </c>
      <c r="BR224" s="218">
        <f t="shared" si="85"/>
        <v>0</v>
      </c>
      <c r="BS224" s="208">
        <f t="shared" si="85"/>
        <v>536842</v>
      </c>
      <c r="BT224" s="209">
        <f t="shared" si="85"/>
        <v>63790251</v>
      </c>
      <c r="BU224" s="219">
        <v>0</v>
      </c>
      <c r="BV224" s="205">
        <v>-300631</v>
      </c>
      <c r="BW224" s="206">
        <v>-32840930</v>
      </c>
      <c r="BX224" s="204">
        <f t="shared" si="89"/>
        <v>0</v>
      </c>
      <c r="BY224" s="213">
        <f t="shared" si="89"/>
        <v>236211</v>
      </c>
      <c r="BZ224" s="214">
        <f t="shared" si="89"/>
        <v>30949321</v>
      </c>
      <c r="CA224" s="220" t="s">
        <v>1192</v>
      </c>
      <c r="CB224" s="220" t="s">
        <v>577</v>
      </c>
      <c r="CC224" s="154" t="s">
        <v>1280</v>
      </c>
      <c r="CD224" s="154" t="str">
        <f t="shared" si="79"/>
        <v>OK！</v>
      </c>
      <c r="CE224" s="164" t="str">
        <f t="shared" si="86"/>
        <v>J2</v>
      </c>
      <c r="CF224" s="164" t="str">
        <f t="shared" si="86"/>
        <v>KR</v>
      </c>
      <c r="CG224" s="164" t="str">
        <f t="shared" si="80"/>
        <v>民間</v>
      </c>
    </row>
    <row r="225" spans="1:85" ht="20.100000000000001" customHeight="1" x14ac:dyDescent="0.15">
      <c r="A225" s="154" t="str">
        <f t="shared" si="74"/>
        <v>J2</v>
      </c>
      <c r="B225" s="154" t="str">
        <f t="shared" si="74"/>
        <v>KR</v>
      </c>
      <c r="C225" s="154" t="str">
        <f t="shared" si="75"/>
        <v xml:space="preserve"> LINEA AMARILLA  S.A.C.</v>
      </c>
      <c r="D225" s="154" t="str">
        <f t="shared" si="76"/>
        <v>-</v>
      </c>
      <c r="E225" s="166" t="s">
        <v>372</v>
      </c>
      <c r="F225" s="199" t="s">
        <v>918</v>
      </c>
      <c r="G225" s="200" t="s">
        <v>1002</v>
      </c>
      <c r="H225" s="200" t="str">
        <f t="shared" si="77"/>
        <v>JA10R1006P</v>
      </c>
      <c r="I225" s="201" t="s">
        <v>1034</v>
      </c>
      <c r="J225" s="202" t="s">
        <v>967</v>
      </c>
      <c r="K225" s="202" t="s">
        <v>695</v>
      </c>
      <c r="L225" s="203" t="s">
        <v>819</v>
      </c>
      <c r="M225" s="204">
        <v>0</v>
      </c>
      <c r="N225" s="205">
        <v>0</v>
      </c>
      <c r="O225" s="206">
        <v>0</v>
      </c>
      <c r="P225" s="204">
        <v>0</v>
      </c>
      <c r="Q225" s="205">
        <v>0</v>
      </c>
      <c r="R225" s="206">
        <v>0</v>
      </c>
      <c r="S225" s="204">
        <v>0</v>
      </c>
      <c r="T225" s="205">
        <v>0</v>
      </c>
      <c r="U225" s="206">
        <v>0</v>
      </c>
      <c r="V225" s="204">
        <v>0</v>
      </c>
      <c r="W225" s="205">
        <v>0</v>
      </c>
      <c r="X225" s="206">
        <v>0</v>
      </c>
      <c r="Y225" s="204">
        <v>0</v>
      </c>
      <c r="Z225" s="205">
        <v>0</v>
      </c>
      <c r="AA225" s="206">
        <v>0</v>
      </c>
      <c r="AB225" s="204">
        <v>0</v>
      </c>
      <c r="AC225" s="205">
        <v>0</v>
      </c>
      <c r="AD225" s="206">
        <v>0</v>
      </c>
      <c r="AE225" s="204">
        <v>0</v>
      </c>
      <c r="AF225" s="205">
        <v>0</v>
      </c>
      <c r="AG225" s="206">
        <v>0</v>
      </c>
      <c r="AH225" s="207">
        <f t="shared" si="81"/>
        <v>0</v>
      </c>
      <c r="AI225" s="208">
        <f t="shared" si="81"/>
        <v>0</v>
      </c>
      <c r="AJ225" s="209">
        <f t="shared" si="81"/>
        <v>0</v>
      </c>
      <c r="AK225" s="204">
        <v>0</v>
      </c>
      <c r="AL225" s="205">
        <v>0</v>
      </c>
      <c r="AM225" s="206">
        <v>0</v>
      </c>
      <c r="AN225" s="210">
        <f t="shared" si="82"/>
        <v>0</v>
      </c>
      <c r="AO225" s="211">
        <f t="shared" si="82"/>
        <v>0</v>
      </c>
      <c r="AP225" s="212">
        <f t="shared" si="82"/>
        <v>0</v>
      </c>
      <c r="AQ225" s="204">
        <v>0</v>
      </c>
      <c r="AR225" s="205">
        <v>0</v>
      </c>
      <c r="AS225" s="206">
        <v>0</v>
      </c>
      <c r="AT225" s="207">
        <f t="shared" si="87"/>
        <v>0</v>
      </c>
      <c r="AU225" s="208">
        <f t="shared" si="87"/>
        <v>0</v>
      </c>
      <c r="AV225" s="209">
        <f t="shared" si="87"/>
        <v>0</v>
      </c>
      <c r="AW225" s="204">
        <f t="shared" si="78"/>
        <v>0</v>
      </c>
      <c r="AX225" s="213">
        <f t="shared" si="78"/>
        <v>0</v>
      </c>
      <c r="AY225" s="214">
        <f t="shared" si="78"/>
        <v>0</v>
      </c>
      <c r="AZ225" s="204">
        <v>0</v>
      </c>
      <c r="BA225" s="205">
        <v>0</v>
      </c>
      <c r="BB225" s="206">
        <v>0</v>
      </c>
      <c r="BC225" s="215">
        <f t="shared" si="83"/>
        <v>0</v>
      </c>
      <c r="BD225" s="216">
        <f t="shared" si="83"/>
        <v>0</v>
      </c>
      <c r="BE225" s="217">
        <f t="shared" si="83"/>
        <v>0</v>
      </c>
      <c r="BF225" s="204">
        <v>0</v>
      </c>
      <c r="BG225" s="205">
        <v>0</v>
      </c>
      <c r="BH225" s="206">
        <v>0</v>
      </c>
      <c r="BI225" s="207">
        <f t="shared" si="84"/>
        <v>0</v>
      </c>
      <c r="BJ225" s="208">
        <f t="shared" si="84"/>
        <v>0</v>
      </c>
      <c r="BK225" s="209">
        <f t="shared" si="84"/>
        <v>0</v>
      </c>
      <c r="BL225" s="204">
        <f t="shared" si="88"/>
        <v>0</v>
      </c>
      <c r="BM225" s="213">
        <f t="shared" si="88"/>
        <v>0</v>
      </c>
      <c r="BN225" s="214">
        <f t="shared" si="88"/>
        <v>0</v>
      </c>
      <c r="BO225" s="204">
        <v>0</v>
      </c>
      <c r="BP225" s="205">
        <v>0</v>
      </c>
      <c r="BQ225" s="206">
        <v>0</v>
      </c>
      <c r="BR225" s="218">
        <f t="shared" si="85"/>
        <v>0</v>
      </c>
      <c r="BS225" s="208">
        <f t="shared" si="85"/>
        <v>0</v>
      </c>
      <c r="BT225" s="209">
        <f t="shared" si="85"/>
        <v>0</v>
      </c>
      <c r="BU225" s="219">
        <v>0</v>
      </c>
      <c r="BV225" s="205">
        <v>-989212.24</v>
      </c>
      <c r="BW225" s="206">
        <v>-104416553</v>
      </c>
      <c r="BX225" s="204">
        <f t="shared" si="89"/>
        <v>0</v>
      </c>
      <c r="BY225" s="213">
        <f t="shared" si="89"/>
        <v>-989212.24</v>
      </c>
      <c r="BZ225" s="214">
        <f t="shared" si="89"/>
        <v>-104416553</v>
      </c>
      <c r="CA225" s="220" t="s">
        <v>1156</v>
      </c>
      <c r="CB225" s="220" t="s">
        <v>743</v>
      </c>
      <c r="CC225" s="154" t="s">
        <v>1280</v>
      </c>
      <c r="CD225" s="154" t="str">
        <f t="shared" si="79"/>
        <v>OK！</v>
      </c>
      <c r="CE225" s="164" t="str">
        <f t="shared" si="86"/>
        <v>J2</v>
      </c>
      <c r="CF225" s="164" t="str">
        <f t="shared" si="86"/>
        <v>KR</v>
      </c>
      <c r="CG225" s="164" t="str">
        <f t="shared" si="80"/>
        <v>民間</v>
      </c>
    </row>
    <row r="226" spans="1:85" ht="20.100000000000001" customHeight="1" x14ac:dyDescent="0.15">
      <c r="A226" s="154" t="str">
        <f t="shared" si="74"/>
        <v>J2</v>
      </c>
      <c r="B226" s="154" t="str">
        <f t="shared" si="74"/>
        <v>KR</v>
      </c>
      <c r="C226" s="154" t="str">
        <f t="shared" si="75"/>
        <v xml:space="preserve"> Nippon Koei Mozambique, Ltd.</v>
      </c>
      <c r="D226" s="154" t="str">
        <f t="shared" si="76"/>
        <v>201410-201606</v>
      </c>
      <c r="E226" s="166" t="s">
        <v>373</v>
      </c>
      <c r="F226" s="199" t="s">
        <v>918</v>
      </c>
      <c r="G226" s="200" t="s">
        <v>1002</v>
      </c>
      <c r="H226" s="200" t="str">
        <f t="shared" si="77"/>
        <v>JA16R1025P</v>
      </c>
      <c r="I226" s="201" t="s">
        <v>1035</v>
      </c>
      <c r="J226" s="202" t="s">
        <v>1036</v>
      </c>
      <c r="K226" s="202" t="s">
        <v>718</v>
      </c>
      <c r="L226" s="203" t="s">
        <v>819</v>
      </c>
      <c r="M226" s="204">
        <v>0</v>
      </c>
      <c r="N226" s="205">
        <v>0</v>
      </c>
      <c r="O226" s="206">
        <v>0</v>
      </c>
      <c r="P226" s="204">
        <v>0</v>
      </c>
      <c r="Q226" s="205">
        <v>0</v>
      </c>
      <c r="R226" s="206">
        <v>0</v>
      </c>
      <c r="S226" s="204">
        <v>0</v>
      </c>
      <c r="T226" s="205">
        <v>0</v>
      </c>
      <c r="U226" s="206">
        <v>0</v>
      </c>
      <c r="V226" s="204">
        <v>0</v>
      </c>
      <c r="W226" s="205">
        <v>0</v>
      </c>
      <c r="X226" s="206">
        <v>0</v>
      </c>
      <c r="Y226" s="204">
        <v>0</v>
      </c>
      <c r="Z226" s="205">
        <v>0</v>
      </c>
      <c r="AA226" s="206">
        <v>0</v>
      </c>
      <c r="AB226" s="204">
        <v>0</v>
      </c>
      <c r="AC226" s="205">
        <v>0</v>
      </c>
      <c r="AD226" s="206">
        <v>0</v>
      </c>
      <c r="AE226" s="204">
        <v>0</v>
      </c>
      <c r="AF226" s="205">
        <v>0</v>
      </c>
      <c r="AG226" s="206">
        <v>0</v>
      </c>
      <c r="AH226" s="207">
        <f t="shared" si="81"/>
        <v>0</v>
      </c>
      <c r="AI226" s="208">
        <f t="shared" si="81"/>
        <v>0</v>
      </c>
      <c r="AJ226" s="209">
        <f t="shared" si="81"/>
        <v>0</v>
      </c>
      <c r="AK226" s="204">
        <v>0</v>
      </c>
      <c r="AL226" s="205">
        <v>0</v>
      </c>
      <c r="AM226" s="206">
        <v>0</v>
      </c>
      <c r="AN226" s="210">
        <f t="shared" si="82"/>
        <v>0</v>
      </c>
      <c r="AO226" s="211">
        <f t="shared" si="82"/>
        <v>0</v>
      </c>
      <c r="AP226" s="212">
        <f t="shared" si="82"/>
        <v>0</v>
      </c>
      <c r="AQ226" s="204">
        <v>0</v>
      </c>
      <c r="AR226" s="205">
        <v>0</v>
      </c>
      <c r="AS226" s="206">
        <v>0</v>
      </c>
      <c r="AT226" s="207">
        <f t="shared" si="87"/>
        <v>0</v>
      </c>
      <c r="AU226" s="208">
        <f t="shared" si="87"/>
        <v>0</v>
      </c>
      <c r="AV226" s="209">
        <f t="shared" si="87"/>
        <v>0</v>
      </c>
      <c r="AW226" s="204">
        <f t="shared" si="78"/>
        <v>0</v>
      </c>
      <c r="AX226" s="213">
        <f t="shared" si="78"/>
        <v>77094.100000000006</v>
      </c>
      <c r="AY226" s="214">
        <f t="shared" si="78"/>
        <v>8567467</v>
      </c>
      <c r="AZ226" s="204">
        <v>0</v>
      </c>
      <c r="BA226" s="205">
        <v>77094.100000000006</v>
      </c>
      <c r="BB226" s="206">
        <v>8567467</v>
      </c>
      <c r="BC226" s="215">
        <f t="shared" si="83"/>
        <v>0</v>
      </c>
      <c r="BD226" s="216">
        <f t="shared" si="83"/>
        <v>77094.100000000006</v>
      </c>
      <c r="BE226" s="217">
        <f t="shared" si="83"/>
        <v>8567467</v>
      </c>
      <c r="BF226" s="204">
        <v>0</v>
      </c>
      <c r="BG226" s="205">
        <v>0</v>
      </c>
      <c r="BH226" s="206">
        <v>0</v>
      </c>
      <c r="BI226" s="207">
        <f t="shared" si="84"/>
        <v>0</v>
      </c>
      <c r="BJ226" s="208">
        <f t="shared" si="84"/>
        <v>77094.100000000006</v>
      </c>
      <c r="BK226" s="209">
        <f t="shared" si="84"/>
        <v>8567467</v>
      </c>
      <c r="BL226" s="204">
        <f t="shared" si="88"/>
        <v>0</v>
      </c>
      <c r="BM226" s="213">
        <f t="shared" si="88"/>
        <v>0</v>
      </c>
      <c r="BN226" s="214">
        <f t="shared" si="88"/>
        <v>0</v>
      </c>
      <c r="BO226" s="204">
        <v>0</v>
      </c>
      <c r="BP226" s="205">
        <v>0</v>
      </c>
      <c r="BQ226" s="206">
        <v>0</v>
      </c>
      <c r="BR226" s="218">
        <f t="shared" si="85"/>
        <v>0</v>
      </c>
      <c r="BS226" s="208">
        <f t="shared" si="85"/>
        <v>77094.100000000006</v>
      </c>
      <c r="BT226" s="209">
        <f t="shared" si="85"/>
        <v>8567467</v>
      </c>
      <c r="BU226" s="219">
        <v>0</v>
      </c>
      <c r="BV226" s="205">
        <v>0</v>
      </c>
      <c r="BW226" s="206">
        <v>0</v>
      </c>
      <c r="BX226" s="204">
        <f t="shared" si="89"/>
        <v>0</v>
      </c>
      <c r="BY226" s="213">
        <f t="shared" si="89"/>
        <v>77094.100000000006</v>
      </c>
      <c r="BZ226" s="214">
        <f t="shared" si="89"/>
        <v>8567467</v>
      </c>
      <c r="CA226" s="220" t="s">
        <v>1253</v>
      </c>
      <c r="CB226" s="220" t="s">
        <v>672</v>
      </c>
      <c r="CC226" s="154" t="s">
        <v>1280</v>
      </c>
      <c r="CD226" s="154" t="str">
        <f t="shared" si="79"/>
        <v>OK！</v>
      </c>
      <c r="CE226" s="164" t="str">
        <f t="shared" si="86"/>
        <v>J2</v>
      </c>
      <c r="CF226" s="164" t="str">
        <f t="shared" si="86"/>
        <v>KR</v>
      </c>
      <c r="CG226" s="164" t="str">
        <f t="shared" si="80"/>
        <v>民間</v>
      </c>
    </row>
    <row r="227" spans="1:85" ht="20.100000000000001" customHeight="1" x14ac:dyDescent="0.15">
      <c r="A227" s="154" t="str">
        <f t="shared" si="74"/>
        <v>J2</v>
      </c>
      <c r="B227" s="154" t="str">
        <f t="shared" si="74"/>
        <v>KR</v>
      </c>
      <c r="C227" s="154" t="str">
        <f t="shared" si="75"/>
        <v xml:space="preserve"> PT.Jakarta International Cont</v>
      </c>
      <c r="D227" s="154" t="str">
        <f t="shared" si="76"/>
        <v>201604-201606</v>
      </c>
      <c r="E227" s="166" t="s">
        <v>374</v>
      </c>
      <c r="F227" s="199" t="s">
        <v>918</v>
      </c>
      <c r="G227" s="200" t="s">
        <v>1002</v>
      </c>
      <c r="H227" s="200" t="str">
        <f t="shared" si="77"/>
        <v>JA14R1012P</v>
      </c>
      <c r="I227" s="201" t="s">
        <v>1037</v>
      </c>
      <c r="J227" s="202" t="s">
        <v>1038</v>
      </c>
      <c r="K227" s="202" t="s">
        <v>762</v>
      </c>
      <c r="L227" s="203" t="s">
        <v>819</v>
      </c>
      <c r="M227" s="204">
        <v>0</v>
      </c>
      <c r="N227" s="205">
        <v>0</v>
      </c>
      <c r="O227" s="206">
        <v>0</v>
      </c>
      <c r="P227" s="204">
        <v>0</v>
      </c>
      <c r="Q227" s="205">
        <v>0</v>
      </c>
      <c r="R227" s="206">
        <v>0</v>
      </c>
      <c r="S227" s="204">
        <v>0</v>
      </c>
      <c r="T227" s="205">
        <v>0</v>
      </c>
      <c r="U227" s="206">
        <v>0</v>
      </c>
      <c r="V227" s="204">
        <v>0</v>
      </c>
      <c r="W227" s="205">
        <v>0</v>
      </c>
      <c r="X227" s="206">
        <v>0</v>
      </c>
      <c r="Y227" s="204">
        <v>0</v>
      </c>
      <c r="Z227" s="205">
        <v>0</v>
      </c>
      <c r="AA227" s="206">
        <v>0</v>
      </c>
      <c r="AB227" s="204">
        <v>0</v>
      </c>
      <c r="AC227" s="205">
        <v>0</v>
      </c>
      <c r="AD227" s="206">
        <v>0</v>
      </c>
      <c r="AE227" s="204">
        <v>0</v>
      </c>
      <c r="AF227" s="205">
        <v>0</v>
      </c>
      <c r="AG227" s="206">
        <v>0</v>
      </c>
      <c r="AH227" s="207">
        <f t="shared" si="81"/>
        <v>0</v>
      </c>
      <c r="AI227" s="208">
        <f t="shared" si="81"/>
        <v>0</v>
      </c>
      <c r="AJ227" s="209">
        <f t="shared" si="81"/>
        <v>0</v>
      </c>
      <c r="AK227" s="204">
        <v>0</v>
      </c>
      <c r="AL227" s="205">
        <v>0</v>
      </c>
      <c r="AM227" s="206">
        <v>0</v>
      </c>
      <c r="AN227" s="210">
        <f t="shared" si="82"/>
        <v>0</v>
      </c>
      <c r="AO227" s="211">
        <f t="shared" si="82"/>
        <v>0</v>
      </c>
      <c r="AP227" s="212">
        <f t="shared" si="82"/>
        <v>0</v>
      </c>
      <c r="AQ227" s="204">
        <v>0</v>
      </c>
      <c r="AR227" s="205">
        <v>0</v>
      </c>
      <c r="AS227" s="206">
        <v>0</v>
      </c>
      <c r="AT227" s="207">
        <f t="shared" si="87"/>
        <v>0</v>
      </c>
      <c r="AU227" s="208">
        <f t="shared" si="87"/>
        <v>0</v>
      </c>
      <c r="AV227" s="209">
        <f t="shared" si="87"/>
        <v>0</v>
      </c>
      <c r="AW227" s="204">
        <f t="shared" si="78"/>
        <v>0</v>
      </c>
      <c r="AX227" s="213">
        <f t="shared" si="78"/>
        <v>283866</v>
      </c>
      <c r="AY227" s="214">
        <f t="shared" si="78"/>
        <v>31714908</v>
      </c>
      <c r="AZ227" s="204">
        <v>0</v>
      </c>
      <c r="BA227" s="205">
        <v>283866</v>
      </c>
      <c r="BB227" s="206">
        <v>31714908</v>
      </c>
      <c r="BC227" s="215">
        <f t="shared" si="83"/>
        <v>0</v>
      </c>
      <c r="BD227" s="216">
        <f t="shared" si="83"/>
        <v>283866</v>
      </c>
      <c r="BE227" s="217">
        <f t="shared" si="83"/>
        <v>31714908</v>
      </c>
      <c r="BF227" s="204">
        <v>0</v>
      </c>
      <c r="BG227" s="205">
        <v>0</v>
      </c>
      <c r="BH227" s="206">
        <v>0</v>
      </c>
      <c r="BI227" s="207">
        <f t="shared" si="84"/>
        <v>0</v>
      </c>
      <c r="BJ227" s="208">
        <f t="shared" si="84"/>
        <v>283866</v>
      </c>
      <c r="BK227" s="209">
        <f t="shared" si="84"/>
        <v>31714908</v>
      </c>
      <c r="BL227" s="204">
        <f t="shared" si="88"/>
        <v>0</v>
      </c>
      <c r="BM227" s="213">
        <f t="shared" si="88"/>
        <v>0</v>
      </c>
      <c r="BN227" s="214">
        <f t="shared" si="88"/>
        <v>0</v>
      </c>
      <c r="BO227" s="204">
        <v>0</v>
      </c>
      <c r="BP227" s="205">
        <v>0</v>
      </c>
      <c r="BQ227" s="206">
        <v>0</v>
      </c>
      <c r="BR227" s="218">
        <f t="shared" si="85"/>
        <v>0</v>
      </c>
      <c r="BS227" s="208">
        <f t="shared" si="85"/>
        <v>283866</v>
      </c>
      <c r="BT227" s="209">
        <f t="shared" si="85"/>
        <v>31714908</v>
      </c>
      <c r="BU227" s="219">
        <v>0</v>
      </c>
      <c r="BV227" s="205">
        <v>0</v>
      </c>
      <c r="BW227" s="206">
        <v>0</v>
      </c>
      <c r="BX227" s="204">
        <f t="shared" si="89"/>
        <v>0</v>
      </c>
      <c r="BY227" s="213">
        <f t="shared" si="89"/>
        <v>283866</v>
      </c>
      <c r="BZ227" s="214">
        <f t="shared" si="89"/>
        <v>31714908</v>
      </c>
      <c r="CA227" s="220" t="s">
        <v>1174</v>
      </c>
      <c r="CB227" s="220" t="s">
        <v>503</v>
      </c>
      <c r="CC227" s="154" t="s">
        <v>1280</v>
      </c>
      <c r="CD227" s="154" t="str">
        <f t="shared" si="79"/>
        <v>OK！</v>
      </c>
      <c r="CE227" s="164" t="str">
        <f t="shared" si="86"/>
        <v>J2</v>
      </c>
      <c r="CF227" s="164" t="str">
        <f t="shared" si="86"/>
        <v>KR</v>
      </c>
      <c r="CG227" s="164" t="str">
        <f t="shared" si="80"/>
        <v>民間</v>
      </c>
    </row>
    <row r="228" spans="1:85" ht="20.100000000000001" customHeight="1" x14ac:dyDescent="0.15">
      <c r="A228" s="154" t="str">
        <f t="shared" si="74"/>
        <v>J2</v>
      </c>
      <c r="B228" s="154" t="str">
        <f t="shared" si="74"/>
        <v>KR</v>
      </c>
      <c r="C228" s="154" t="str">
        <f t="shared" si="75"/>
        <v xml:space="preserve"> アジア開発銀行</v>
      </c>
      <c r="D228" s="154" t="str">
        <f t="shared" si="76"/>
        <v>201511-201512</v>
      </c>
      <c r="E228" s="166" t="s">
        <v>375</v>
      </c>
      <c r="F228" s="199" t="s">
        <v>918</v>
      </c>
      <c r="G228" s="200" t="s">
        <v>1002</v>
      </c>
      <c r="H228" s="200" t="str">
        <f t="shared" si="77"/>
        <v>JA16R1005P</v>
      </c>
      <c r="I228" s="201" t="s">
        <v>1039</v>
      </c>
      <c r="J228" s="202" t="s">
        <v>1040</v>
      </c>
      <c r="K228" s="202" t="s">
        <v>534</v>
      </c>
      <c r="L228" s="203" t="s">
        <v>793</v>
      </c>
      <c r="M228" s="204">
        <v>0</v>
      </c>
      <c r="N228" s="205">
        <v>0</v>
      </c>
      <c r="O228" s="206">
        <v>0</v>
      </c>
      <c r="P228" s="204">
        <v>0</v>
      </c>
      <c r="Q228" s="205">
        <v>0</v>
      </c>
      <c r="R228" s="206">
        <v>0</v>
      </c>
      <c r="S228" s="204">
        <v>0</v>
      </c>
      <c r="T228" s="205">
        <v>0</v>
      </c>
      <c r="U228" s="206">
        <v>0</v>
      </c>
      <c r="V228" s="204">
        <v>0</v>
      </c>
      <c r="W228" s="205">
        <v>0</v>
      </c>
      <c r="X228" s="206">
        <v>0</v>
      </c>
      <c r="Y228" s="204">
        <v>0</v>
      </c>
      <c r="Z228" s="205">
        <v>0</v>
      </c>
      <c r="AA228" s="206">
        <v>0</v>
      </c>
      <c r="AB228" s="204">
        <v>0</v>
      </c>
      <c r="AC228" s="205">
        <v>0</v>
      </c>
      <c r="AD228" s="206">
        <v>0</v>
      </c>
      <c r="AE228" s="204">
        <v>0</v>
      </c>
      <c r="AF228" s="205">
        <v>0</v>
      </c>
      <c r="AG228" s="206">
        <v>0</v>
      </c>
      <c r="AH228" s="207">
        <f t="shared" si="81"/>
        <v>0</v>
      </c>
      <c r="AI228" s="208">
        <f t="shared" si="81"/>
        <v>0</v>
      </c>
      <c r="AJ228" s="209">
        <f t="shared" si="81"/>
        <v>0</v>
      </c>
      <c r="AK228" s="204">
        <v>0</v>
      </c>
      <c r="AL228" s="205">
        <v>0</v>
      </c>
      <c r="AM228" s="206">
        <v>0</v>
      </c>
      <c r="AN228" s="210">
        <f t="shared" si="82"/>
        <v>0</v>
      </c>
      <c r="AO228" s="211">
        <f t="shared" si="82"/>
        <v>0</v>
      </c>
      <c r="AP228" s="212">
        <f t="shared" si="82"/>
        <v>0</v>
      </c>
      <c r="AQ228" s="204">
        <v>1012600</v>
      </c>
      <c r="AR228" s="205">
        <v>0</v>
      </c>
      <c r="AS228" s="206">
        <v>1012600</v>
      </c>
      <c r="AT228" s="207">
        <f t="shared" si="87"/>
        <v>1012600</v>
      </c>
      <c r="AU228" s="208">
        <f t="shared" si="87"/>
        <v>0</v>
      </c>
      <c r="AV228" s="209">
        <f t="shared" si="87"/>
        <v>1012600</v>
      </c>
      <c r="AW228" s="204">
        <f t="shared" si="78"/>
        <v>0</v>
      </c>
      <c r="AX228" s="213">
        <f t="shared" si="78"/>
        <v>0</v>
      </c>
      <c r="AY228" s="214">
        <f t="shared" si="78"/>
        <v>0</v>
      </c>
      <c r="AZ228" s="204">
        <v>1012600</v>
      </c>
      <c r="BA228" s="205">
        <v>0</v>
      </c>
      <c r="BB228" s="206">
        <v>1012600</v>
      </c>
      <c r="BC228" s="215">
        <f t="shared" si="83"/>
        <v>1012600</v>
      </c>
      <c r="BD228" s="216">
        <f t="shared" si="83"/>
        <v>0</v>
      </c>
      <c r="BE228" s="217">
        <f t="shared" si="83"/>
        <v>1012600</v>
      </c>
      <c r="BF228" s="204">
        <v>0</v>
      </c>
      <c r="BG228" s="205">
        <v>0</v>
      </c>
      <c r="BH228" s="206">
        <v>0</v>
      </c>
      <c r="BI228" s="207">
        <f t="shared" si="84"/>
        <v>1012600</v>
      </c>
      <c r="BJ228" s="208">
        <f t="shared" si="84"/>
        <v>0</v>
      </c>
      <c r="BK228" s="209">
        <f t="shared" si="84"/>
        <v>1012600</v>
      </c>
      <c r="BL228" s="204">
        <f t="shared" si="88"/>
        <v>0</v>
      </c>
      <c r="BM228" s="213">
        <f t="shared" si="88"/>
        <v>0</v>
      </c>
      <c r="BN228" s="214">
        <f t="shared" si="88"/>
        <v>0</v>
      </c>
      <c r="BO228" s="204">
        <v>0</v>
      </c>
      <c r="BP228" s="205">
        <v>0</v>
      </c>
      <c r="BQ228" s="206">
        <v>0</v>
      </c>
      <c r="BR228" s="218">
        <f t="shared" si="85"/>
        <v>1012600</v>
      </c>
      <c r="BS228" s="208">
        <f t="shared" si="85"/>
        <v>0</v>
      </c>
      <c r="BT228" s="209">
        <f t="shared" si="85"/>
        <v>1012600</v>
      </c>
      <c r="BU228" s="219">
        <v>0</v>
      </c>
      <c r="BV228" s="205">
        <v>0</v>
      </c>
      <c r="BW228" s="206">
        <v>0</v>
      </c>
      <c r="BX228" s="204">
        <f t="shared" si="89"/>
        <v>1012600</v>
      </c>
      <c r="BY228" s="213">
        <f t="shared" si="89"/>
        <v>0</v>
      </c>
      <c r="BZ228" s="214">
        <f t="shared" si="89"/>
        <v>1012600</v>
      </c>
      <c r="CA228" s="220" t="s">
        <v>1254</v>
      </c>
      <c r="CB228" s="220" t="s">
        <v>1255</v>
      </c>
      <c r="CC228" s="154" t="s">
        <v>1280</v>
      </c>
      <c r="CD228" s="154" t="str">
        <f t="shared" si="79"/>
        <v>OK！</v>
      </c>
      <c r="CE228" s="164" t="str">
        <f t="shared" si="86"/>
        <v>J2</v>
      </c>
      <c r="CF228" s="164" t="str">
        <f t="shared" si="86"/>
        <v>KR</v>
      </c>
      <c r="CG228" s="164" t="str">
        <f t="shared" si="80"/>
        <v>ｱｼﾞｱ開発銀行</v>
      </c>
    </row>
    <row r="229" spans="1:85" ht="20.100000000000001" customHeight="1" x14ac:dyDescent="0.15">
      <c r="A229" s="154" t="str">
        <f t="shared" si="74"/>
        <v>J2</v>
      </c>
      <c r="B229" s="154" t="str">
        <f t="shared" si="74"/>
        <v>KR</v>
      </c>
      <c r="C229" s="154" t="str">
        <f t="shared" si="75"/>
        <v xml:space="preserve"> アジア開発銀行</v>
      </c>
      <c r="D229" s="154" t="str">
        <f t="shared" si="76"/>
        <v>201511-201512</v>
      </c>
      <c r="E229" s="166" t="s">
        <v>376</v>
      </c>
      <c r="F229" s="199" t="s">
        <v>918</v>
      </c>
      <c r="G229" s="200" t="s">
        <v>1002</v>
      </c>
      <c r="H229" s="200" t="str">
        <f t="shared" si="77"/>
        <v>JA16R1005P</v>
      </c>
      <c r="I229" s="201" t="s">
        <v>1039</v>
      </c>
      <c r="J229" s="202" t="s">
        <v>1040</v>
      </c>
      <c r="K229" s="202" t="s">
        <v>534</v>
      </c>
      <c r="L229" s="203" t="s">
        <v>819</v>
      </c>
      <c r="M229" s="204">
        <v>0</v>
      </c>
      <c r="N229" s="205">
        <v>0</v>
      </c>
      <c r="O229" s="206">
        <v>0</v>
      </c>
      <c r="P229" s="204">
        <v>0</v>
      </c>
      <c r="Q229" s="205">
        <v>0</v>
      </c>
      <c r="R229" s="206">
        <v>0</v>
      </c>
      <c r="S229" s="204">
        <v>0</v>
      </c>
      <c r="T229" s="205">
        <v>0</v>
      </c>
      <c r="U229" s="206">
        <v>0</v>
      </c>
      <c r="V229" s="204">
        <v>0</v>
      </c>
      <c r="W229" s="205">
        <v>0</v>
      </c>
      <c r="X229" s="206">
        <v>0</v>
      </c>
      <c r="Y229" s="204">
        <v>0</v>
      </c>
      <c r="Z229" s="205">
        <v>0</v>
      </c>
      <c r="AA229" s="206">
        <v>0</v>
      </c>
      <c r="AB229" s="204">
        <v>0</v>
      </c>
      <c r="AC229" s="205">
        <v>0</v>
      </c>
      <c r="AD229" s="206">
        <v>0</v>
      </c>
      <c r="AE229" s="204">
        <v>0</v>
      </c>
      <c r="AF229" s="205">
        <v>0</v>
      </c>
      <c r="AG229" s="206">
        <v>0</v>
      </c>
      <c r="AH229" s="207">
        <f t="shared" si="81"/>
        <v>0</v>
      </c>
      <c r="AI229" s="208">
        <f t="shared" si="81"/>
        <v>0</v>
      </c>
      <c r="AJ229" s="209">
        <f t="shared" si="81"/>
        <v>0</v>
      </c>
      <c r="AK229" s="204">
        <v>0</v>
      </c>
      <c r="AL229" s="205">
        <v>0</v>
      </c>
      <c r="AM229" s="206">
        <v>0</v>
      </c>
      <c r="AN229" s="210">
        <f t="shared" si="82"/>
        <v>0</v>
      </c>
      <c r="AO229" s="211">
        <f t="shared" si="82"/>
        <v>0</v>
      </c>
      <c r="AP229" s="212">
        <f t="shared" si="82"/>
        <v>0</v>
      </c>
      <c r="AQ229" s="204">
        <v>0</v>
      </c>
      <c r="AR229" s="205">
        <v>1200</v>
      </c>
      <c r="AS229" s="206">
        <v>147414</v>
      </c>
      <c r="AT229" s="207">
        <f t="shared" si="87"/>
        <v>0</v>
      </c>
      <c r="AU229" s="208">
        <f t="shared" si="87"/>
        <v>1200</v>
      </c>
      <c r="AV229" s="209">
        <f t="shared" si="87"/>
        <v>147414</v>
      </c>
      <c r="AW229" s="204">
        <f t="shared" si="78"/>
        <v>0</v>
      </c>
      <c r="AX229" s="213">
        <f t="shared" si="78"/>
        <v>0</v>
      </c>
      <c r="AY229" s="214">
        <f t="shared" si="78"/>
        <v>0</v>
      </c>
      <c r="AZ229" s="204">
        <v>0</v>
      </c>
      <c r="BA229" s="205">
        <v>1200</v>
      </c>
      <c r="BB229" s="206">
        <v>147414</v>
      </c>
      <c r="BC229" s="215">
        <f t="shared" si="83"/>
        <v>0</v>
      </c>
      <c r="BD229" s="216">
        <f t="shared" si="83"/>
        <v>1200</v>
      </c>
      <c r="BE229" s="217">
        <f t="shared" si="83"/>
        <v>147414</v>
      </c>
      <c r="BF229" s="204">
        <v>0</v>
      </c>
      <c r="BG229" s="205">
        <v>0</v>
      </c>
      <c r="BH229" s="206">
        <v>0</v>
      </c>
      <c r="BI229" s="207">
        <f t="shared" si="84"/>
        <v>0</v>
      </c>
      <c r="BJ229" s="208">
        <f t="shared" si="84"/>
        <v>1200</v>
      </c>
      <c r="BK229" s="209">
        <f t="shared" si="84"/>
        <v>147414</v>
      </c>
      <c r="BL229" s="204">
        <f t="shared" si="88"/>
        <v>0</v>
      </c>
      <c r="BM229" s="213">
        <f t="shared" si="88"/>
        <v>0</v>
      </c>
      <c r="BN229" s="214">
        <f t="shared" si="88"/>
        <v>0</v>
      </c>
      <c r="BO229" s="204">
        <v>0</v>
      </c>
      <c r="BP229" s="205">
        <v>0</v>
      </c>
      <c r="BQ229" s="206">
        <v>0</v>
      </c>
      <c r="BR229" s="218">
        <f t="shared" si="85"/>
        <v>0</v>
      </c>
      <c r="BS229" s="208">
        <f t="shared" si="85"/>
        <v>1200</v>
      </c>
      <c r="BT229" s="209">
        <f t="shared" si="85"/>
        <v>147414</v>
      </c>
      <c r="BU229" s="219">
        <v>0</v>
      </c>
      <c r="BV229" s="205">
        <v>0</v>
      </c>
      <c r="BW229" s="206">
        <v>0</v>
      </c>
      <c r="BX229" s="204">
        <f t="shared" si="89"/>
        <v>0</v>
      </c>
      <c r="BY229" s="213">
        <f t="shared" si="89"/>
        <v>1200</v>
      </c>
      <c r="BZ229" s="214">
        <f t="shared" si="89"/>
        <v>147414</v>
      </c>
      <c r="CA229" s="220" t="s">
        <v>1254</v>
      </c>
      <c r="CB229" s="220" t="s">
        <v>1255</v>
      </c>
      <c r="CC229" s="154" t="s">
        <v>1280</v>
      </c>
      <c r="CD229" s="154" t="str">
        <f t="shared" si="79"/>
        <v>OK！</v>
      </c>
      <c r="CE229" s="164" t="str">
        <f t="shared" si="86"/>
        <v>J2</v>
      </c>
      <c r="CF229" s="164" t="str">
        <f t="shared" si="86"/>
        <v>KR</v>
      </c>
      <c r="CG229" s="164" t="str">
        <f t="shared" si="80"/>
        <v>ｱｼﾞｱ開発銀行</v>
      </c>
    </row>
    <row r="230" spans="1:85" ht="20.100000000000001" customHeight="1" x14ac:dyDescent="0.15">
      <c r="A230" s="154" t="str">
        <f t="shared" si="74"/>
        <v>J2</v>
      </c>
      <c r="B230" s="154" t="str">
        <f t="shared" si="74"/>
        <v>KR</v>
      </c>
      <c r="C230" s="154" t="str">
        <f t="shared" si="75"/>
        <v xml:space="preserve"> ウガンダ政府</v>
      </c>
      <c r="D230" s="154" t="str">
        <f t="shared" si="76"/>
        <v>201411-201606</v>
      </c>
      <c r="E230" s="166" t="s">
        <v>377</v>
      </c>
      <c r="F230" s="199" t="s">
        <v>918</v>
      </c>
      <c r="G230" s="200" t="s">
        <v>1002</v>
      </c>
      <c r="H230" s="200" t="str">
        <f t="shared" si="77"/>
        <v>JA14R1016P</v>
      </c>
      <c r="I230" s="201" t="s">
        <v>1041</v>
      </c>
      <c r="J230" s="202" t="s">
        <v>557</v>
      </c>
      <c r="K230" s="202" t="s">
        <v>552</v>
      </c>
      <c r="L230" s="203" t="s">
        <v>819</v>
      </c>
      <c r="M230" s="204">
        <v>0</v>
      </c>
      <c r="N230" s="205">
        <v>0</v>
      </c>
      <c r="O230" s="206">
        <v>0</v>
      </c>
      <c r="P230" s="204">
        <v>0</v>
      </c>
      <c r="Q230" s="205">
        <v>0</v>
      </c>
      <c r="R230" s="206">
        <v>0</v>
      </c>
      <c r="S230" s="204">
        <v>0</v>
      </c>
      <c r="T230" s="205">
        <v>0</v>
      </c>
      <c r="U230" s="206">
        <v>0</v>
      </c>
      <c r="V230" s="204">
        <v>0</v>
      </c>
      <c r="W230" s="205">
        <v>0</v>
      </c>
      <c r="X230" s="206">
        <v>0</v>
      </c>
      <c r="Y230" s="204">
        <v>0</v>
      </c>
      <c r="Z230" s="205">
        <v>0</v>
      </c>
      <c r="AA230" s="206">
        <v>0</v>
      </c>
      <c r="AB230" s="204">
        <v>0</v>
      </c>
      <c r="AC230" s="205">
        <v>0</v>
      </c>
      <c r="AD230" s="206">
        <v>0</v>
      </c>
      <c r="AE230" s="204">
        <v>0</v>
      </c>
      <c r="AF230" s="205">
        <v>0</v>
      </c>
      <c r="AG230" s="206">
        <v>0</v>
      </c>
      <c r="AH230" s="207">
        <f t="shared" si="81"/>
        <v>0</v>
      </c>
      <c r="AI230" s="208">
        <f t="shared" si="81"/>
        <v>0</v>
      </c>
      <c r="AJ230" s="209">
        <f t="shared" si="81"/>
        <v>0</v>
      </c>
      <c r="AK230" s="204">
        <v>0</v>
      </c>
      <c r="AL230" s="205">
        <v>44844.01</v>
      </c>
      <c r="AM230" s="206">
        <v>5512674</v>
      </c>
      <c r="AN230" s="210">
        <f t="shared" si="82"/>
        <v>0</v>
      </c>
      <c r="AO230" s="211">
        <f t="shared" si="82"/>
        <v>44844.01</v>
      </c>
      <c r="AP230" s="212">
        <f t="shared" si="82"/>
        <v>5512674</v>
      </c>
      <c r="AQ230" s="204">
        <v>0</v>
      </c>
      <c r="AR230" s="205">
        <v>0</v>
      </c>
      <c r="AS230" s="206">
        <v>0</v>
      </c>
      <c r="AT230" s="207">
        <f t="shared" si="87"/>
        <v>0</v>
      </c>
      <c r="AU230" s="208">
        <f t="shared" si="87"/>
        <v>44844.01</v>
      </c>
      <c r="AV230" s="209">
        <f t="shared" si="87"/>
        <v>5512674</v>
      </c>
      <c r="AW230" s="204">
        <f t="shared" si="78"/>
        <v>0</v>
      </c>
      <c r="AX230" s="213">
        <f t="shared" si="78"/>
        <v>810234.9</v>
      </c>
      <c r="AY230" s="214">
        <f t="shared" si="78"/>
        <v>90041404</v>
      </c>
      <c r="AZ230" s="204">
        <v>0</v>
      </c>
      <c r="BA230" s="205">
        <v>810234.9</v>
      </c>
      <c r="BB230" s="206">
        <v>90041404</v>
      </c>
      <c r="BC230" s="215">
        <f t="shared" si="83"/>
        <v>0</v>
      </c>
      <c r="BD230" s="216">
        <f t="shared" si="83"/>
        <v>855078.91</v>
      </c>
      <c r="BE230" s="217">
        <f t="shared" si="83"/>
        <v>95554078</v>
      </c>
      <c r="BF230" s="204">
        <v>0</v>
      </c>
      <c r="BG230" s="205">
        <v>0</v>
      </c>
      <c r="BH230" s="206">
        <v>0</v>
      </c>
      <c r="BI230" s="207">
        <f t="shared" si="84"/>
        <v>0</v>
      </c>
      <c r="BJ230" s="208">
        <f t="shared" si="84"/>
        <v>855078.91</v>
      </c>
      <c r="BK230" s="209">
        <f t="shared" si="84"/>
        <v>95554078</v>
      </c>
      <c r="BL230" s="204">
        <f t="shared" si="88"/>
        <v>0</v>
      </c>
      <c r="BM230" s="213">
        <f t="shared" si="88"/>
        <v>0</v>
      </c>
      <c r="BN230" s="214">
        <f t="shared" si="88"/>
        <v>0</v>
      </c>
      <c r="BO230" s="204">
        <v>0</v>
      </c>
      <c r="BP230" s="205">
        <v>0</v>
      </c>
      <c r="BQ230" s="206">
        <v>0</v>
      </c>
      <c r="BR230" s="218">
        <f t="shared" si="85"/>
        <v>0</v>
      </c>
      <c r="BS230" s="208">
        <f t="shared" si="85"/>
        <v>855078.91</v>
      </c>
      <c r="BT230" s="209">
        <f t="shared" si="85"/>
        <v>95554078</v>
      </c>
      <c r="BU230" s="219">
        <v>0</v>
      </c>
      <c r="BV230" s="205">
        <v>0</v>
      </c>
      <c r="BW230" s="206">
        <v>0</v>
      </c>
      <c r="BX230" s="204">
        <f t="shared" si="89"/>
        <v>0</v>
      </c>
      <c r="BY230" s="213">
        <f t="shared" si="89"/>
        <v>855078.91</v>
      </c>
      <c r="BZ230" s="214">
        <f t="shared" si="89"/>
        <v>95554078</v>
      </c>
      <c r="CA230" s="220" t="s">
        <v>1256</v>
      </c>
      <c r="CB230" s="220" t="s">
        <v>696</v>
      </c>
      <c r="CC230" s="154" t="s">
        <v>1280</v>
      </c>
      <c r="CD230" s="154" t="str">
        <f t="shared" si="79"/>
        <v>OK！</v>
      </c>
      <c r="CE230" s="164" t="str">
        <f t="shared" si="86"/>
        <v>J2</v>
      </c>
      <c r="CF230" s="164" t="str">
        <f t="shared" si="86"/>
        <v>KR</v>
      </c>
      <c r="CG230" s="164" t="str">
        <f t="shared" si="80"/>
        <v>ｳｶﾞﾝﾀﾞ政府</v>
      </c>
    </row>
    <row r="231" spans="1:85" ht="20.100000000000001" customHeight="1" x14ac:dyDescent="0.15">
      <c r="A231" s="154" t="str">
        <f t="shared" si="74"/>
        <v>J2</v>
      </c>
      <c r="B231" s="154" t="str">
        <f t="shared" si="74"/>
        <v>KR</v>
      </c>
      <c r="C231" s="154" t="str">
        <f t="shared" si="75"/>
        <v xml:space="preserve"> 第一世界銀行</v>
      </c>
      <c r="D231" s="154" t="str">
        <f t="shared" si="76"/>
        <v>201108-201406</v>
      </c>
      <c r="E231" s="166" t="s">
        <v>378</v>
      </c>
      <c r="F231" s="199" t="s">
        <v>918</v>
      </c>
      <c r="G231" s="200" t="s">
        <v>1002</v>
      </c>
      <c r="H231" s="200" t="str">
        <f t="shared" si="77"/>
        <v>JA08O1057P</v>
      </c>
      <c r="I231" s="201" t="s">
        <v>1042</v>
      </c>
      <c r="J231" s="202" t="s">
        <v>617</v>
      </c>
      <c r="K231" s="202" t="s">
        <v>530</v>
      </c>
      <c r="L231" s="203" t="s">
        <v>793</v>
      </c>
      <c r="M231" s="204">
        <v>0</v>
      </c>
      <c r="N231" s="205">
        <v>0</v>
      </c>
      <c r="O231" s="206">
        <v>0</v>
      </c>
      <c r="P231" s="204">
        <v>0</v>
      </c>
      <c r="Q231" s="205">
        <v>0</v>
      </c>
      <c r="R231" s="206">
        <v>0</v>
      </c>
      <c r="S231" s="204">
        <v>0</v>
      </c>
      <c r="T231" s="205">
        <v>0</v>
      </c>
      <c r="U231" s="206">
        <v>0</v>
      </c>
      <c r="V231" s="204">
        <v>0</v>
      </c>
      <c r="W231" s="205">
        <v>0</v>
      </c>
      <c r="X231" s="206">
        <v>0</v>
      </c>
      <c r="Y231" s="204">
        <v>0</v>
      </c>
      <c r="Z231" s="205">
        <v>0</v>
      </c>
      <c r="AA231" s="206">
        <v>0</v>
      </c>
      <c r="AB231" s="204">
        <v>0</v>
      </c>
      <c r="AC231" s="205">
        <v>0</v>
      </c>
      <c r="AD231" s="206">
        <v>0</v>
      </c>
      <c r="AE231" s="204">
        <v>48976482</v>
      </c>
      <c r="AF231" s="205">
        <v>0</v>
      </c>
      <c r="AG231" s="206">
        <v>48976482</v>
      </c>
      <c r="AH231" s="207">
        <f t="shared" si="81"/>
        <v>48976482</v>
      </c>
      <c r="AI231" s="208">
        <f t="shared" si="81"/>
        <v>0</v>
      </c>
      <c r="AJ231" s="209">
        <f t="shared" si="81"/>
        <v>48976482</v>
      </c>
      <c r="AK231" s="204">
        <v>0</v>
      </c>
      <c r="AL231" s="205">
        <v>0</v>
      </c>
      <c r="AM231" s="206">
        <v>0</v>
      </c>
      <c r="AN231" s="210">
        <f t="shared" si="82"/>
        <v>48976482</v>
      </c>
      <c r="AO231" s="211">
        <f t="shared" si="82"/>
        <v>0</v>
      </c>
      <c r="AP231" s="212">
        <f t="shared" si="82"/>
        <v>48976482</v>
      </c>
      <c r="AQ231" s="204">
        <v>0</v>
      </c>
      <c r="AR231" s="205">
        <v>0</v>
      </c>
      <c r="AS231" s="206">
        <v>0</v>
      </c>
      <c r="AT231" s="207">
        <f t="shared" si="87"/>
        <v>48976482</v>
      </c>
      <c r="AU231" s="208">
        <f t="shared" si="87"/>
        <v>0</v>
      </c>
      <c r="AV231" s="209">
        <f t="shared" si="87"/>
        <v>48976482</v>
      </c>
      <c r="AW231" s="204">
        <f t="shared" si="78"/>
        <v>0</v>
      </c>
      <c r="AX231" s="213">
        <f t="shared" si="78"/>
        <v>0</v>
      </c>
      <c r="AY231" s="214">
        <f t="shared" si="78"/>
        <v>0</v>
      </c>
      <c r="AZ231" s="204">
        <v>0</v>
      </c>
      <c r="BA231" s="205">
        <v>0</v>
      </c>
      <c r="BB231" s="206">
        <v>0</v>
      </c>
      <c r="BC231" s="215">
        <f t="shared" si="83"/>
        <v>48976482</v>
      </c>
      <c r="BD231" s="216">
        <f t="shared" si="83"/>
        <v>0</v>
      </c>
      <c r="BE231" s="217">
        <f t="shared" si="83"/>
        <v>48976482</v>
      </c>
      <c r="BF231" s="204">
        <v>0</v>
      </c>
      <c r="BG231" s="205">
        <v>0</v>
      </c>
      <c r="BH231" s="206">
        <v>0</v>
      </c>
      <c r="BI231" s="207">
        <f t="shared" si="84"/>
        <v>48976482</v>
      </c>
      <c r="BJ231" s="208">
        <f t="shared" si="84"/>
        <v>0</v>
      </c>
      <c r="BK231" s="209">
        <f t="shared" si="84"/>
        <v>48976482</v>
      </c>
      <c r="BL231" s="204">
        <f t="shared" si="88"/>
        <v>0</v>
      </c>
      <c r="BM231" s="213">
        <f t="shared" si="88"/>
        <v>0</v>
      </c>
      <c r="BN231" s="214">
        <f t="shared" si="88"/>
        <v>0</v>
      </c>
      <c r="BO231" s="204">
        <v>0</v>
      </c>
      <c r="BP231" s="205">
        <v>0</v>
      </c>
      <c r="BQ231" s="206">
        <v>0</v>
      </c>
      <c r="BR231" s="218">
        <f t="shared" si="85"/>
        <v>48976482</v>
      </c>
      <c r="BS231" s="208">
        <f t="shared" si="85"/>
        <v>0</v>
      </c>
      <c r="BT231" s="209">
        <f t="shared" si="85"/>
        <v>48976482</v>
      </c>
      <c r="BU231" s="219">
        <v>0</v>
      </c>
      <c r="BV231" s="205">
        <v>0</v>
      </c>
      <c r="BW231" s="206">
        <v>0</v>
      </c>
      <c r="BX231" s="204">
        <f t="shared" si="89"/>
        <v>48976482</v>
      </c>
      <c r="BY231" s="213">
        <f t="shared" si="89"/>
        <v>0</v>
      </c>
      <c r="BZ231" s="214">
        <f t="shared" si="89"/>
        <v>48976482</v>
      </c>
      <c r="CA231" s="220" t="s">
        <v>1257</v>
      </c>
      <c r="CB231" s="220" t="s">
        <v>577</v>
      </c>
      <c r="CC231" s="154" t="s">
        <v>1280</v>
      </c>
      <c r="CD231" s="154" t="str">
        <f t="shared" si="79"/>
        <v>OK！</v>
      </c>
      <c r="CE231" s="164" t="str">
        <f t="shared" si="86"/>
        <v>J2</v>
      </c>
      <c r="CF231" s="164" t="str">
        <f t="shared" si="86"/>
        <v>KR</v>
      </c>
      <c r="CG231" s="164" t="str">
        <f t="shared" si="80"/>
        <v>世界銀行</v>
      </c>
    </row>
    <row r="232" spans="1:85" ht="20.100000000000001" customHeight="1" x14ac:dyDescent="0.15">
      <c r="A232" s="154" t="str">
        <f t="shared" si="74"/>
        <v>J2</v>
      </c>
      <c r="B232" s="154" t="str">
        <f t="shared" si="74"/>
        <v>KR</v>
      </c>
      <c r="C232" s="154" t="str">
        <f t="shared" si="75"/>
        <v xml:space="preserve"> 第一世界銀行</v>
      </c>
      <c r="D232" s="154" t="str">
        <f t="shared" si="76"/>
        <v>201108-201406</v>
      </c>
      <c r="E232" s="166" t="s">
        <v>379</v>
      </c>
      <c r="F232" s="199" t="s">
        <v>918</v>
      </c>
      <c r="G232" s="200" t="s">
        <v>1002</v>
      </c>
      <c r="H232" s="200" t="str">
        <f t="shared" si="77"/>
        <v>JA08O1057P</v>
      </c>
      <c r="I232" s="201" t="s">
        <v>1042</v>
      </c>
      <c r="J232" s="202" t="s">
        <v>617</v>
      </c>
      <c r="K232" s="202" t="s">
        <v>530</v>
      </c>
      <c r="L232" s="203" t="s">
        <v>819</v>
      </c>
      <c r="M232" s="204">
        <v>0</v>
      </c>
      <c r="N232" s="205">
        <v>0</v>
      </c>
      <c r="O232" s="206">
        <v>0</v>
      </c>
      <c r="P232" s="204">
        <v>0</v>
      </c>
      <c r="Q232" s="205">
        <v>0</v>
      </c>
      <c r="R232" s="206">
        <v>0</v>
      </c>
      <c r="S232" s="204">
        <v>0</v>
      </c>
      <c r="T232" s="205">
        <v>0</v>
      </c>
      <c r="U232" s="206">
        <v>0</v>
      </c>
      <c r="V232" s="204">
        <v>0</v>
      </c>
      <c r="W232" s="205">
        <v>0</v>
      </c>
      <c r="X232" s="206">
        <v>0</v>
      </c>
      <c r="Y232" s="204">
        <v>0</v>
      </c>
      <c r="Z232" s="205">
        <v>0</v>
      </c>
      <c r="AA232" s="206">
        <v>0</v>
      </c>
      <c r="AB232" s="204">
        <v>0</v>
      </c>
      <c r="AC232" s="205">
        <v>0</v>
      </c>
      <c r="AD232" s="206">
        <v>0</v>
      </c>
      <c r="AE232" s="204">
        <v>0</v>
      </c>
      <c r="AF232" s="205">
        <v>927160</v>
      </c>
      <c r="AG232" s="206">
        <v>94091637</v>
      </c>
      <c r="AH232" s="207">
        <f t="shared" si="81"/>
        <v>0</v>
      </c>
      <c r="AI232" s="208">
        <f t="shared" si="81"/>
        <v>927160</v>
      </c>
      <c r="AJ232" s="209">
        <f t="shared" si="81"/>
        <v>94091637</v>
      </c>
      <c r="AK232" s="204">
        <v>0</v>
      </c>
      <c r="AL232" s="205">
        <v>0</v>
      </c>
      <c r="AM232" s="206">
        <v>0</v>
      </c>
      <c r="AN232" s="210">
        <f t="shared" si="82"/>
        <v>0</v>
      </c>
      <c r="AO232" s="211">
        <f t="shared" si="82"/>
        <v>927160</v>
      </c>
      <c r="AP232" s="212">
        <f t="shared" si="82"/>
        <v>94091637</v>
      </c>
      <c r="AQ232" s="204">
        <v>0</v>
      </c>
      <c r="AR232" s="205">
        <v>0</v>
      </c>
      <c r="AS232" s="206">
        <v>0</v>
      </c>
      <c r="AT232" s="207">
        <f t="shared" si="87"/>
        <v>0</v>
      </c>
      <c r="AU232" s="208">
        <f t="shared" si="87"/>
        <v>927160</v>
      </c>
      <c r="AV232" s="209">
        <f t="shared" si="87"/>
        <v>94091637</v>
      </c>
      <c r="AW232" s="204">
        <f t="shared" si="78"/>
        <v>0</v>
      </c>
      <c r="AX232" s="213">
        <f t="shared" si="78"/>
        <v>0</v>
      </c>
      <c r="AY232" s="214">
        <f t="shared" si="78"/>
        <v>0</v>
      </c>
      <c r="AZ232" s="204">
        <v>0</v>
      </c>
      <c r="BA232" s="205">
        <v>0</v>
      </c>
      <c r="BB232" s="206">
        <v>0</v>
      </c>
      <c r="BC232" s="215">
        <f t="shared" si="83"/>
        <v>0</v>
      </c>
      <c r="BD232" s="216">
        <f t="shared" si="83"/>
        <v>927160</v>
      </c>
      <c r="BE232" s="217">
        <f t="shared" si="83"/>
        <v>94091637</v>
      </c>
      <c r="BF232" s="204">
        <v>0</v>
      </c>
      <c r="BG232" s="205">
        <v>0</v>
      </c>
      <c r="BH232" s="206">
        <v>0</v>
      </c>
      <c r="BI232" s="207">
        <f t="shared" si="84"/>
        <v>0</v>
      </c>
      <c r="BJ232" s="208">
        <f t="shared" si="84"/>
        <v>927160</v>
      </c>
      <c r="BK232" s="209">
        <f t="shared" si="84"/>
        <v>94091637</v>
      </c>
      <c r="BL232" s="204">
        <f t="shared" si="88"/>
        <v>0</v>
      </c>
      <c r="BM232" s="213">
        <f t="shared" si="88"/>
        <v>0</v>
      </c>
      <c r="BN232" s="214">
        <f t="shared" si="88"/>
        <v>0</v>
      </c>
      <c r="BO232" s="204">
        <v>0</v>
      </c>
      <c r="BP232" s="205">
        <v>0</v>
      </c>
      <c r="BQ232" s="206">
        <v>0</v>
      </c>
      <c r="BR232" s="218">
        <f t="shared" si="85"/>
        <v>0</v>
      </c>
      <c r="BS232" s="208">
        <f t="shared" si="85"/>
        <v>927160</v>
      </c>
      <c r="BT232" s="209">
        <f t="shared" si="85"/>
        <v>94091637</v>
      </c>
      <c r="BU232" s="219">
        <v>0</v>
      </c>
      <c r="BV232" s="205">
        <v>0</v>
      </c>
      <c r="BW232" s="206">
        <v>0</v>
      </c>
      <c r="BX232" s="204">
        <f t="shared" si="89"/>
        <v>0</v>
      </c>
      <c r="BY232" s="213">
        <f t="shared" si="89"/>
        <v>927160</v>
      </c>
      <c r="BZ232" s="214">
        <f t="shared" si="89"/>
        <v>94091637</v>
      </c>
      <c r="CA232" s="220" t="s">
        <v>1257</v>
      </c>
      <c r="CB232" s="220" t="s">
        <v>577</v>
      </c>
      <c r="CC232" s="154" t="s">
        <v>1280</v>
      </c>
      <c r="CD232" s="154" t="str">
        <f t="shared" si="79"/>
        <v>OK！</v>
      </c>
      <c r="CE232" s="164" t="str">
        <f t="shared" si="86"/>
        <v>J2</v>
      </c>
      <c r="CF232" s="164" t="str">
        <f t="shared" si="86"/>
        <v>KR</v>
      </c>
      <c r="CG232" s="164" t="str">
        <f t="shared" si="80"/>
        <v>世界銀行</v>
      </c>
    </row>
    <row r="233" spans="1:85" ht="20.100000000000001" customHeight="1" x14ac:dyDescent="0.15">
      <c r="A233" s="154" t="str">
        <f t="shared" si="74"/>
        <v>J2</v>
      </c>
      <c r="B233" s="154" t="str">
        <f t="shared" si="74"/>
        <v>KR</v>
      </c>
      <c r="C233" s="154" t="str">
        <f t="shared" si="75"/>
        <v xml:space="preserve"> 中南米工営(株)</v>
      </c>
      <c r="D233" s="154" t="str">
        <f t="shared" si="76"/>
        <v>201506-201606</v>
      </c>
      <c r="E233" s="166" t="s">
        <v>380</v>
      </c>
      <c r="F233" s="199" t="s">
        <v>918</v>
      </c>
      <c r="G233" s="200" t="s">
        <v>1002</v>
      </c>
      <c r="H233" s="200" t="str">
        <f t="shared" si="77"/>
        <v>JA16R1024P</v>
      </c>
      <c r="I233" s="201" t="s">
        <v>1043</v>
      </c>
      <c r="J233" s="202" t="s">
        <v>917</v>
      </c>
      <c r="K233" s="202" t="s">
        <v>788</v>
      </c>
      <c r="L233" s="203" t="s">
        <v>819</v>
      </c>
      <c r="M233" s="204">
        <v>0</v>
      </c>
      <c r="N233" s="205">
        <v>0</v>
      </c>
      <c r="O233" s="206">
        <v>0</v>
      </c>
      <c r="P233" s="204">
        <v>0</v>
      </c>
      <c r="Q233" s="205">
        <v>0</v>
      </c>
      <c r="R233" s="206">
        <v>0</v>
      </c>
      <c r="S233" s="204">
        <v>0</v>
      </c>
      <c r="T233" s="205">
        <v>0</v>
      </c>
      <c r="U233" s="206">
        <v>0</v>
      </c>
      <c r="V233" s="204">
        <v>0</v>
      </c>
      <c r="W233" s="205">
        <v>0</v>
      </c>
      <c r="X233" s="206">
        <v>0</v>
      </c>
      <c r="Y233" s="204">
        <v>0</v>
      </c>
      <c r="Z233" s="205">
        <v>0</v>
      </c>
      <c r="AA233" s="206">
        <v>0</v>
      </c>
      <c r="AB233" s="204">
        <v>0</v>
      </c>
      <c r="AC233" s="205">
        <v>0</v>
      </c>
      <c r="AD233" s="206">
        <v>0</v>
      </c>
      <c r="AE233" s="204">
        <v>0</v>
      </c>
      <c r="AF233" s="205">
        <v>0</v>
      </c>
      <c r="AG233" s="206">
        <v>0</v>
      </c>
      <c r="AH233" s="207">
        <f t="shared" si="81"/>
        <v>0</v>
      </c>
      <c r="AI233" s="208">
        <f t="shared" si="81"/>
        <v>0</v>
      </c>
      <c r="AJ233" s="209">
        <f t="shared" si="81"/>
        <v>0</v>
      </c>
      <c r="AK233" s="204">
        <v>0</v>
      </c>
      <c r="AL233" s="205">
        <v>0</v>
      </c>
      <c r="AM233" s="206">
        <v>0</v>
      </c>
      <c r="AN233" s="210">
        <f t="shared" si="82"/>
        <v>0</v>
      </c>
      <c r="AO233" s="211">
        <f t="shared" si="82"/>
        <v>0</v>
      </c>
      <c r="AP233" s="212">
        <f t="shared" si="82"/>
        <v>0</v>
      </c>
      <c r="AQ233" s="204">
        <v>0</v>
      </c>
      <c r="AR233" s="205">
        <v>0</v>
      </c>
      <c r="AS233" s="206">
        <v>0</v>
      </c>
      <c r="AT233" s="207">
        <f t="shared" si="87"/>
        <v>0</v>
      </c>
      <c r="AU233" s="208">
        <f t="shared" si="87"/>
        <v>0</v>
      </c>
      <c r="AV233" s="209">
        <f t="shared" si="87"/>
        <v>0</v>
      </c>
      <c r="AW233" s="204">
        <f t="shared" si="78"/>
        <v>0</v>
      </c>
      <c r="AX233" s="213">
        <f t="shared" si="78"/>
        <v>28473.38</v>
      </c>
      <c r="AY233" s="214">
        <f t="shared" si="78"/>
        <v>3164247</v>
      </c>
      <c r="AZ233" s="204">
        <v>0</v>
      </c>
      <c r="BA233" s="205">
        <v>28473.38</v>
      </c>
      <c r="BB233" s="206">
        <v>3164247</v>
      </c>
      <c r="BC233" s="215">
        <f t="shared" si="83"/>
        <v>0</v>
      </c>
      <c r="BD233" s="216">
        <f t="shared" si="83"/>
        <v>28473.38</v>
      </c>
      <c r="BE233" s="217">
        <f t="shared" si="83"/>
        <v>3164247</v>
      </c>
      <c r="BF233" s="204">
        <v>0</v>
      </c>
      <c r="BG233" s="205">
        <v>0</v>
      </c>
      <c r="BH233" s="206">
        <v>0</v>
      </c>
      <c r="BI233" s="207">
        <f t="shared" si="84"/>
        <v>0</v>
      </c>
      <c r="BJ233" s="208">
        <f t="shared" si="84"/>
        <v>28473.38</v>
      </c>
      <c r="BK233" s="209">
        <f t="shared" si="84"/>
        <v>3164247</v>
      </c>
      <c r="BL233" s="204">
        <f t="shared" si="88"/>
        <v>0</v>
      </c>
      <c r="BM233" s="213">
        <f t="shared" si="88"/>
        <v>0</v>
      </c>
      <c r="BN233" s="214">
        <f t="shared" si="88"/>
        <v>0</v>
      </c>
      <c r="BO233" s="204">
        <v>0</v>
      </c>
      <c r="BP233" s="205">
        <v>0</v>
      </c>
      <c r="BQ233" s="206">
        <v>0</v>
      </c>
      <c r="BR233" s="218">
        <f t="shared" si="85"/>
        <v>0</v>
      </c>
      <c r="BS233" s="208">
        <f t="shared" si="85"/>
        <v>28473.38</v>
      </c>
      <c r="BT233" s="209">
        <f t="shared" si="85"/>
        <v>3164247</v>
      </c>
      <c r="BU233" s="219">
        <v>0</v>
      </c>
      <c r="BV233" s="205">
        <v>0</v>
      </c>
      <c r="BW233" s="206">
        <v>0</v>
      </c>
      <c r="BX233" s="204">
        <f t="shared" si="89"/>
        <v>0</v>
      </c>
      <c r="BY233" s="213">
        <f t="shared" si="89"/>
        <v>28473.38</v>
      </c>
      <c r="BZ233" s="214">
        <f t="shared" si="89"/>
        <v>3164247</v>
      </c>
      <c r="CA233" s="220" t="s">
        <v>1154</v>
      </c>
      <c r="CB233" s="220" t="s">
        <v>743</v>
      </c>
      <c r="CC233" s="154" t="s">
        <v>1280</v>
      </c>
      <c r="CD233" s="154" t="str">
        <f t="shared" si="79"/>
        <v>OK！</v>
      </c>
      <c r="CE233" s="164" t="str">
        <f t="shared" si="86"/>
        <v>J2</v>
      </c>
      <c r="CF233" s="164" t="str">
        <f t="shared" si="86"/>
        <v>KR</v>
      </c>
      <c r="CG233" s="164" t="str">
        <f t="shared" si="80"/>
        <v>民間</v>
      </c>
    </row>
    <row r="234" spans="1:85" ht="20.100000000000001" customHeight="1" x14ac:dyDescent="0.15">
      <c r="A234" s="154" t="str">
        <f t="shared" si="74"/>
        <v>J2</v>
      </c>
      <c r="B234" s="154" t="str">
        <f t="shared" si="74"/>
        <v>KX</v>
      </c>
      <c r="C234" s="154" t="str">
        <f t="shared" si="75"/>
        <v xml:space="preserve"> (独)国際協力機構　円借款</v>
      </c>
      <c r="D234" s="154" t="str">
        <f t="shared" si="76"/>
        <v>201605-201606</v>
      </c>
      <c r="E234" s="166" t="s">
        <v>381</v>
      </c>
      <c r="F234" s="199" t="s">
        <v>918</v>
      </c>
      <c r="G234" s="200" t="s">
        <v>1044</v>
      </c>
      <c r="H234" s="200" t="str">
        <f t="shared" si="77"/>
        <v>JA09O1039P</v>
      </c>
      <c r="I234" s="201" t="s">
        <v>1045</v>
      </c>
      <c r="J234" s="202" t="s">
        <v>851</v>
      </c>
      <c r="K234" s="202" t="s">
        <v>496</v>
      </c>
      <c r="L234" s="203" t="s">
        <v>793</v>
      </c>
      <c r="M234" s="204">
        <v>0</v>
      </c>
      <c r="N234" s="205">
        <v>0</v>
      </c>
      <c r="O234" s="206">
        <v>0</v>
      </c>
      <c r="P234" s="204">
        <v>0</v>
      </c>
      <c r="Q234" s="205">
        <v>0</v>
      </c>
      <c r="R234" s="206">
        <v>0</v>
      </c>
      <c r="S234" s="204">
        <v>0</v>
      </c>
      <c r="T234" s="205">
        <v>0</v>
      </c>
      <c r="U234" s="206">
        <v>0</v>
      </c>
      <c r="V234" s="204">
        <v>0</v>
      </c>
      <c r="W234" s="205">
        <v>0</v>
      </c>
      <c r="X234" s="206">
        <v>0</v>
      </c>
      <c r="Y234" s="204">
        <v>0</v>
      </c>
      <c r="Z234" s="205">
        <v>0</v>
      </c>
      <c r="AA234" s="206">
        <v>0</v>
      </c>
      <c r="AB234" s="204">
        <v>0</v>
      </c>
      <c r="AC234" s="205">
        <v>0</v>
      </c>
      <c r="AD234" s="206">
        <v>0</v>
      </c>
      <c r="AE234" s="204">
        <v>0</v>
      </c>
      <c r="AF234" s="205">
        <v>0</v>
      </c>
      <c r="AG234" s="206">
        <v>0</v>
      </c>
      <c r="AH234" s="207">
        <f t="shared" si="81"/>
        <v>0</v>
      </c>
      <c r="AI234" s="208">
        <f t="shared" si="81"/>
        <v>0</v>
      </c>
      <c r="AJ234" s="209">
        <f t="shared" si="81"/>
        <v>0</v>
      </c>
      <c r="AK234" s="204">
        <v>0</v>
      </c>
      <c r="AL234" s="205">
        <v>0</v>
      </c>
      <c r="AM234" s="206">
        <v>0</v>
      </c>
      <c r="AN234" s="210">
        <f t="shared" si="82"/>
        <v>0</v>
      </c>
      <c r="AO234" s="211">
        <f t="shared" si="82"/>
        <v>0</v>
      </c>
      <c r="AP234" s="212">
        <f t="shared" si="82"/>
        <v>0</v>
      </c>
      <c r="AQ234" s="204">
        <v>0</v>
      </c>
      <c r="AR234" s="205">
        <v>0</v>
      </c>
      <c r="AS234" s="206">
        <v>0</v>
      </c>
      <c r="AT234" s="207">
        <f t="shared" si="87"/>
        <v>0</v>
      </c>
      <c r="AU234" s="208">
        <f t="shared" si="87"/>
        <v>0</v>
      </c>
      <c r="AV234" s="209">
        <f t="shared" si="87"/>
        <v>0</v>
      </c>
      <c r="AW234" s="204">
        <f t="shared" si="78"/>
        <v>6193000</v>
      </c>
      <c r="AX234" s="213">
        <f t="shared" si="78"/>
        <v>0</v>
      </c>
      <c r="AY234" s="214">
        <f t="shared" si="78"/>
        <v>6193000</v>
      </c>
      <c r="AZ234" s="204">
        <v>6193000</v>
      </c>
      <c r="BA234" s="205">
        <v>0</v>
      </c>
      <c r="BB234" s="206">
        <v>6193000</v>
      </c>
      <c r="BC234" s="215">
        <f t="shared" si="83"/>
        <v>6193000</v>
      </c>
      <c r="BD234" s="216">
        <f t="shared" si="83"/>
        <v>0</v>
      </c>
      <c r="BE234" s="217">
        <f t="shared" si="83"/>
        <v>6193000</v>
      </c>
      <c r="BF234" s="204">
        <v>0</v>
      </c>
      <c r="BG234" s="205">
        <v>0</v>
      </c>
      <c r="BH234" s="206">
        <v>0</v>
      </c>
      <c r="BI234" s="207">
        <f t="shared" si="84"/>
        <v>6193000</v>
      </c>
      <c r="BJ234" s="208">
        <f t="shared" si="84"/>
        <v>0</v>
      </c>
      <c r="BK234" s="209">
        <f t="shared" si="84"/>
        <v>6193000</v>
      </c>
      <c r="BL234" s="204">
        <f t="shared" si="88"/>
        <v>0</v>
      </c>
      <c r="BM234" s="213">
        <f t="shared" si="88"/>
        <v>0</v>
      </c>
      <c r="BN234" s="214">
        <f t="shared" si="88"/>
        <v>0</v>
      </c>
      <c r="BO234" s="204">
        <v>0</v>
      </c>
      <c r="BP234" s="205">
        <v>0</v>
      </c>
      <c r="BQ234" s="206">
        <v>0</v>
      </c>
      <c r="BR234" s="218">
        <f t="shared" si="85"/>
        <v>6193000</v>
      </c>
      <c r="BS234" s="208">
        <f t="shared" si="85"/>
        <v>0</v>
      </c>
      <c r="BT234" s="209">
        <f t="shared" si="85"/>
        <v>6193000</v>
      </c>
      <c r="BU234" s="219">
        <v>-6071150</v>
      </c>
      <c r="BV234" s="205">
        <v>0</v>
      </c>
      <c r="BW234" s="206">
        <v>-6071150</v>
      </c>
      <c r="BX234" s="204">
        <f t="shared" si="89"/>
        <v>121850</v>
      </c>
      <c r="BY234" s="213">
        <f t="shared" si="89"/>
        <v>0</v>
      </c>
      <c r="BZ234" s="214">
        <f t="shared" si="89"/>
        <v>121850</v>
      </c>
      <c r="CA234" s="220" t="s">
        <v>1163</v>
      </c>
      <c r="CB234" s="220" t="s">
        <v>513</v>
      </c>
      <c r="CC234" s="154" t="s">
        <v>1280</v>
      </c>
      <c r="CD234" s="154" t="str">
        <f t="shared" si="79"/>
        <v>OK！</v>
      </c>
      <c r="CE234" s="164" t="str">
        <f t="shared" si="86"/>
        <v>J2</v>
      </c>
      <c r="CF234" s="164" t="str">
        <f t="shared" si="86"/>
        <v>KX</v>
      </c>
      <c r="CG234" s="164" t="str">
        <f t="shared" si="80"/>
        <v>JICA円借款</v>
      </c>
    </row>
    <row r="235" spans="1:85" ht="20.100000000000001" customHeight="1" x14ac:dyDescent="0.15">
      <c r="A235" s="154" t="str">
        <f t="shared" si="74"/>
        <v>J2</v>
      </c>
      <c r="B235" s="154" t="str">
        <f t="shared" si="74"/>
        <v>KX</v>
      </c>
      <c r="C235" s="154" t="str">
        <f t="shared" si="75"/>
        <v xml:space="preserve"> (独)国際協力機構　円借款</v>
      </c>
      <c r="D235" s="154" t="str">
        <f t="shared" si="76"/>
        <v>201605-201606</v>
      </c>
      <c r="E235" s="166" t="s">
        <v>382</v>
      </c>
      <c r="F235" s="199" t="s">
        <v>918</v>
      </c>
      <c r="G235" s="200" t="s">
        <v>1044</v>
      </c>
      <c r="H235" s="200" t="str">
        <f t="shared" si="77"/>
        <v>JA09O1039P</v>
      </c>
      <c r="I235" s="201" t="s">
        <v>1045</v>
      </c>
      <c r="J235" s="202" t="s">
        <v>851</v>
      </c>
      <c r="K235" s="202" t="s">
        <v>496</v>
      </c>
      <c r="L235" s="203" t="s">
        <v>819</v>
      </c>
      <c r="M235" s="204">
        <v>0</v>
      </c>
      <c r="N235" s="205">
        <v>0</v>
      </c>
      <c r="O235" s="206">
        <v>0</v>
      </c>
      <c r="P235" s="204">
        <v>0</v>
      </c>
      <c r="Q235" s="205">
        <v>0</v>
      </c>
      <c r="R235" s="206">
        <v>0</v>
      </c>
      <c r="S235" s="204">
        <v>0</v>
      </c>
      <c r="T235" s="205">
        <v>0</v>
      </c>
      <c r="U235" s="206">
        <v>0</v>
      </c>
      <c r="V235" s="204">
        <v>0</v>
      </c>
      <c r="W235" s="205">
        <v>0</v>
      </c>
      <c r="X235" s="206">
        <v>0</v>
      </c>
      <c r="Y235" s="204">
        <v>0</v>
      </c>
      <c r="Z235" s="205">
        <v>0</v>
      </c>
      <c r="AA235" s="206">
        <v>0</v>
      </c>
      <c r="AB235" s="204">
        <v>0</v>
      </c>
      <c r="AC235" s="205">
        <v>0</v>
      </c>
      <c r="AD235" s="206">
        <v>0</v>
      </c>
      <c r="AE235" s="204">
        <v>0</v>
      </c>
      <c r="AF235" s="205">
        <v>0</v>
      </c>
      <c r="AG235" s="206">
        <v>0</v>
      </c>
      <c r="AH235" s="207">
        <f t="shared" si="81"/>
        <v>0</v>
      </c>
      <c r="AI235" s="208">
        <f t="shared" si="81"/>
        <v>0</v>
      </c>
      <c r="AJ235" s="209">
        <f t="shared" si="81"/>
        <v>0</v>
      </c>
      <c r="AK235" s="204">
        <v>0</v>
      </c>
      <c r="AL235" s="205">
        <v>0</v>
      </c>
      <c r="AM235" s="206">
        <v>0</v>
      </c>
      <c r="AN235" s="210">
        <f t="shared" si="82"/>
        <v>0</v>
      </c>
      <c r="AO235" s="211">
        <f t="shared" si="82"/>
        <v>0</v>
      </c>
      <c r="AP235" s="212">
        <f t="shared" si="82"/>
        <v>0</v>
      </c>
      <c r="AQ235" s="204">
        <v>0</v>
      </c>
      <c r="AR235" s="205">
        <v>0</v>
      </c>
      <c r="AS235" s="206">
        <v>0</v>
      </c>
      <c r="AT235" s="207">
        <f t="shared" si="87"/>
        <v>0</v>
      </c>
      <c r="AU235" s="208">
        <f t="shared" si="87"/>
        <v>0</v>
      </c>
      <c r="AV235" s="209">
        <f t="shared" si="87"/>
        <v>0</v>
      </c>
      <c r="AW235" s="204">
        <f t="shared" si="78"/>
        <v>0</v>
      </c>
      <c r="AX235" s="213">
        <f t="shared" si="78"/>
        <v>28275</v>
      </c>
      <c r="AY235" s="214">
        <f t="shared" si="78"/>
        <v>3147093</v>
      </c>
      <c r="AZ235" s="204">
        <v>0</v>
      </c>
      <c r="BA235" s="205">
        <v>28275</v>
      </c>
      <c r="BB235" s="206">
        <v>3147093</v>
      </c>
      <c r="BC235" s="215">
        <f t="shared" si="83"/>
        <v>0</v>
      </c>
      <c r="BD235" s="216">
        <f t="shared" si="83"/>
        <v>28275</v>
      </c>
      <c r="BE235" s="217">
        <f t="shared" si="83"/>
        <v>3147093</v>
      </c>
      <c r="BF235" s="204">
        <v>0</v>
      </c>
      <c r="BG235" s="205">
        <v>0</v>
      </c>
      <c r="BH235" s="206">
        <v>0</v>
      </c>
      <c r="BI235" s="207">
        <f t="shared" si="84"/>
        <v>0</v>
      </c>
      <c r="BJ235" s="208">
        <f t="shared" si="84"/>
        <v>28275</v>
      </c>
      <c r="BK235" s="209">
        <f t="shared" si="84"/>
        <v>3147093</v>
      </c>
      <c r="BL235" s="204">
        <f t="shared" si="88"/>
        <v>0</v>
      </c>
      <c r="BM235" s="213">
        <f t="shared" si="88"/>
        <v>0</v>
      </c>
      <c r="BN235" s="214">
        <f t="shared" si="88"/>
        <v>0</v>
      </c>
      <c r="BO235" s="204">
        <v>0</v>
      </c>
      <c r="BP235" s="205">
        <v>0</v>
      </c>
      <c r="BQ235" s="206">
        <v>0</v>
      </c>
      <c r="BR235" s="218">
        <f t="shared" si="85"/>
        <v>0</v>
      </c>
      <c r="BS235" s="208">
        <f t="shared" si="85"/>
        <v>28275</v>
      </c>
      <c r="BT235" s="209">
        <f t="shared" si="85"/>
        <v>3147093</v>
      </c>
      <c r="BU235" s="219">
        <v>0</v>
      </c>
      <c r="BV235" s="205">
        <v>-25385.98</v>
      </c>
      <c r="BW235" s="206">
        <v>-2633034</v>
      </c>
      <c r="BX235" s="204">
        <f t="shared" si="89"/>
        <v>0</v>
      </c>
      <c r="BY235" s="213">
        <f t="shared" si="89"/>
        <v>2889.0200000000004</v>
      </c>
      <c r="BZ235" s="214">
        <f t="shared" si="89"/>
        <v>514059</v>
      </c>
      <c r="CA235" s="220" t="s">
        <v>1163</v>
      </c>
      <c r="CB235" s="220" t="s">
        <v>513</v>
      </c>
      <c r="CC235" s="154" t="s">
        <v>1280</v>
      </c>
      <c r="CD235" s="154" t="str">
        <f t="shared" si="79"/>
        <v>OK！</v>
      </c>
      <c r="CE235" s="164" t="str">
        <f t="shared" si="86"/>
        <v>J2</v>
      </c>
      <c r="CF235" s="164" t="str">
        <f t="shared" si="86"/>
        <v>KX</v>
      </c>
      <c r="CG235" s="164" t="str">
        <f t="shared" si="80"/>
        <v>JICA円借款</v>
      </c>
    </row>
    <row r="236" spans="1:85" ht="20.100000000000001" customHeight="1" x14ac:dyDescent="0.15">
      <c r="A236" s="154" t="str">
        <f t="shared" si="74"/>
        <v>J2</v>
      </c>
      <c r="B236" s="154" t="str">
        <f t="shared" si="74"/>
        <v>KX</v>
      </c>
      <c r="C236" s="154" t="str">
        <f t="shared" si="75"/>
        <v xml:space="preserve"> (独)国際協力機構　円借款</v>
      </c>
      <c r="D236" s="154" t="str">
        <f t="shared" si="76"/>
        <v>201603-201606</v>
      </c>
      <c r="E236" s="166" t="s">
        <v>383</v>
      </c>
      <c r="F236" s="199" t="s">
        <v>918</v>
      </c>
      <c r="G236" s="200" t="s">
        <v>1044</v>
      </c>
      <c r="H236" s="200" t="str">
        <f t="shared" si="77"/>
        <v>JA10X1017P</v>
      </c>
      <c r="I236" s="201" t="s">
        <v>1046</v>
      </c>
      <c r="J236" s="202" t="s">
        <v>617</v>
      </c>
      <c r="K236" s="202" t="s">
        <v>496</v>
      </c>
      <c r="L236" s="203" t="s">
        <v>793</v>
      </c>
      <c r="M236" s="204">
        <v>0</v>
      </c>
      <c r="N236" s="205">
        <v>0</v>
      </c>
      <c r="O236" s="206">
        <v>0</v>
      </c>
      <c r="P236" s="204">
        <v>0</v>
      </c>
      <c r="Q236" s="205">
        <v>0</v>
      </c>
      <c r="R236" s="206">
        <v>0</v>
      </c>
      <c r="S236" s="204">
        <v>0</v>
      </c>
      <c r="T236" s="205">
        <v>0</v>
      </c>
      <c r="U236" s="206">
        <v>0</v>
      </c>
      <c r="V236" s="204">
        <v>0</v>
      </c>
      <c r="W236" s="205">
        <v>0</v>
      </c>
      <c r="X236" s="206">
        <v>0</v>
      </c>
      <c r="Y236" s="204">
        <v>0</v>
      </c>
      <c r="Z236" s="205">
        <v>0</v>
      </c>
      <c r="AA236" s="206">
        <v>0</v>
      </c>
      <c r="AB236" s="204">
        <v>0</v>
      </c>
      <c r="AC236" s="205">
        <v>0</v>
      </c>
      <c r="AD236" s="206">
        <v>0</v>
      </c>
      <c r="AE236" s="204">
        <v>0</v>
      </c>
      <c r="AF236" s="205">
        <v>0</v>
      </c>
      <c r="AG236" s="206">
        <v>0</v>
      </c>
      <c r="AH236" s="207">
        <f t="shared" si="81"/>
        <v>0</v>
      </c>
      <c r="AI236" s="208">
        <f t="shared" si="81"/>
        <v>0</v>
      </c>
      <c r="AJ236" s="209">
        <f t="shared" si="81"/>
        <v>0</v>
      </c>
      <c r="AK236" s="204">
        <v>0</v>
      </c>
      <c r="AL236" s="205">
        <v>0</v>
      </c>
      <c r="AM236" s="206">
        <v>0</v>
      </c>
      <c r="AN236" s="210">
        <f t="shared" si="82"/>
        <v>0</v>
      </c>
      <c r="AO236" s="211">
        <f t="shared" si="82"/>
        <v>0</v>
      </c>
      <c r="AP236" s="212">
        <f t="shared" si="82"/>
        <v>0</v>
      </c>
      <c r="AQ236" s="204">
        <v>0</v>
      </c>
      <c r="AR236" s="205">
        <v>0</v>
      </c>
      <c r="AS236" s="206">
        <v>0</v>
      </c>
      <c r="AT236" s="207">
        <f t="shared" si="87"/>
        <v>0</v>
      </c>
      <c r="AU236" s="208">
        <f t="shared" si="87"/>
        <v>0</v>
      </c>
      <c r="AV236" s="209">
        <f t="shared" si="87"/>
        <v>0</v>
      </c>
      <c r="AW236" s="204">
        <f t="shared" si="78"/>
        <v>35042915</v>
      </c>
      <c r="AX236" s="213">
        <f t="shared" si="78"/>
        <v>0</v>
      </c>
      <c r="AY236" s="214">
        <f t="shared" si="78"/>
        <v>35042915</v>
      </c>
      <c r="AZ236" s="204">
        <v>35042915</v>
      </c>
      <c r="BA236" s="205">
        <v>0</v>
      </c>
      <c r="BB236" s="206">
        <v>35042915</v>
      </c>
      <c r="BC236" s="215">
        <f t="shared" si="83"/>
        <v>35042915</v>
      </c>
      <c r="BD236" s="216">
        <f t="shared" si="83"/>
        <v>0</v>
      </c>
      <c r="BE236" s="217">
        <f t="shared" si="83"/>
        <v>35042915</v>
      </c>
      <c r="BF236" s="204">
        <v>0</v>
      </c>
      <c r="BG236" s="205">
        <v>0</v>
      </c>
      <c r="BH236" s="206">
        <v>0</v>
      </c>
      <c r="BI236" s="207">
        <f t="shared" si="84"/>
        <v>35042915</v>
      </c>
      <c r="BJ236" s="208">
        <f t="shared" si="84"/>
        <v>0</v>
      </c>
      <c r="BK236" s="209">
        <f t="shared" si="84"/>
        <v>35042915</v>
      </c>
      <c r="BL236" s="204">
        <f t="shared" si="88"/>
        <v>0</v>
      </c>
      <c r="BM236" s="213">
        <f t="shared" si="88"/>
        <v>0</v>
      </c>
      <c r="BN236" s="214">
        <f t="shared" si="88"/>
        <v>0</v>
      </c>
      <c r="BO236" s="204">
        <v>0</v>
      </c>
      <c r="BP236" s="205">
        <v>0</v>
      </c>
      <c r="BQ236" s="206">
        <v>0</v>
      </c>
      <c r="BR236" s="218">
        <f t="shared" si="85"/>
        <v>35042915</v>
      </c>
      <c r="BS236" s="208">
        <f t="shared" si="85"/>
        <v>0</v>
      </c>
      <c r="BT236" s="209">
        <f t="shared" si="85"/>
        <v>35042915</v>
      </c>
      <c r="BU236" s="219">
        <v>0</v>
      </c>
      <c r="BV236" s="205">
        <v>0</v>
      </c>
      <c r="BW236" s="206">
        <v>0</v>
      </c>
      <c r="BX236" s="204">
        <f t="shared" si="89"/>
        <v>35042915</v>
      </c>
      <c r="BY236" s="213">
        <f t="shared" si="89"/>
        <v>0</v>
      </c>
      <c r="BZ236" s="214">
        <f t="shared" si="89"/>
        <v>35042915</v>
      </c>
      <c r="CA236" s="220" t="s">
        <v>1173</v>
      </c>
      <c r="CB236" s="220" t="s">
        <v>577</v>
      </c>
      <c r="CC236" s="154" t="s">
        <v>1280</v>
      </c>
      <c r="CD236" s="154" t="str">
        <f t="shared" si="79"/>
        <v>OK！</v>
      </c>
      <c r="CE236" s="164" t="str">
        <f t="shared" si="86"/>
        <v>J2</v>
      </c>
      <c r="CF236" s="164" t="str">
        <f t="shared" si="86"/>
        <v>KX</v>
      </c>
      <c r="CG236" s="164" t="str">
        <f t="shared" si="80"/>
        <v>JICA円借款</v>
      </c>
    </row>
    <row r="237" spans="1:85" ht="20.100000000000001" customHeight="1" x14ac:dyDescent="0.15">
      <c r="A237" s="154" t="str">
        <f t="shared" si="74"/>
        <v>J2</v>
      </c>
      <c r="B237" s="154" t="str">
        <f t="shared" si="74"/>
        <v>KX</v>
      </c>
      <c r="C237" s="154" t="str">
        <f t="shared" si="75"/>
        <v xml:space="preserve"> (独)国際協力機構　円借款</v>
      </c>
      <c r="D237" s="154" t="str">
        <f t="shared" si="76"/>
        <v>201401-201506</v>
      </c>
      <c r="E237" s="166" t="s">
        <v>384</v>
      </c>
      <c r="F237" s="199" t="s">
        <v>918</v>
      </c>
      <c r="G237" s="200" t="s">
        <v>1044</v>
      </c>
      <c r="H237" s="200" t="str">
        <f t="shared" si="77"/>
        <v>JA11X1011P</v>
      </c>
      <c r="I237" s="201" t="s">
        <v>1047</v>
      </c>
      <c r="J237" s="202" t="s">
        <v>1048</v>
      </c>
      <c r="K237" s="202" t="s">
        <v>496</v>
      </c>
      <c r="L237" s="203" t="s">
        <v>793</v>
      </c>
      <c r="M237" s="204">
        <v>0</v>
      </c>
      <c r="N237" s="205">
        <v>0</v>
      </c>
      <c r="O237" s="206">
        <v>0</v>
      </c>
      <c r="P237" s="204">
        <v>0</v>
      </c>
      <c r="Q237" s="205">
        <v>0</v>
      </c>
      <c r="R237" s="206">
        <v>0</v>
      </c>
      <c r="S237" s="204">
        <v>0</v>
      </c>
      <c r="T237" s="205">
        <v>0</v>
      </c>
      <c r="U237" s="206">
        <v>0</v>
      </c>
      <c r="V237" s="204">
        <v>0</v>
      </c>
      <c r="W237" s="205">
        <v>0</v>
      </c>
      <c r="X237" s="206">
        <v>0</v>
      </c>
      <c r="Y237" s="204">
        <v>0</v>
      </c>
      <c r="Z237" s="205">
        <v>0</v>
      </c>
      <c r="AA237" s="206">
        <v>0</v>
      </c>
      <c r="AB237" s="204">
        <v>0</v>
      </c>
      <c r="AC237" s="205">
        <v>0</v>
      </c>
      <c r="AD237" s="206">
        <v>0</v>
      </c>
      <c r="AE237" s="204">
        <v>1739600</v>
      </c>
      <c r="AF237" s="205">
        <v>0</v>
      </c>
      <c r="AG237" s="206">
        <v>1739600</v>
      </c>
      <c r="AH237" s="207">
        <f t="shared" si="81"/>
        <v>1739600</v>
      </c>
      <c r="AI237" s="208">
        <f t="shared" si="81"/>
        <v>0</v>
      </c>
      <c r="AJ237" s="209">
        <f t="shared" si="81"/>
        <v>1739600</v>
      </c>
      <c r="AK237" s="204">
        <v>19589570</v>
      </c>
      <c r="AL237" s="205">
        <v>0</v>
      </c>
      <c r="AM237" s="206">
        <v>19589570</v>
      </c>
      <c r="AN237" s="210">
        <f t="shared" si="82"/>
        <v>21329170</v>
      </c>
      <c r="AO237" s="211">
        <f t="shared" si="82"/>
        <v>0</v>
      </c>
      <c r="AP237" s="212">
        <f t="shared" si="82"/>
        <v>21329170</v>
      </c>
      <c r="AQ237" s="204">
        <v>0</v>
      </c>
      <c r="AR237" s="205">
        <v>0</v>
      </c>
      <c r="AS237" s="206">
        <v>0</v>
      </c>
      <c r="AT237" s="207">
        <f t="shared" si="87"/>
        <v>21329170</v>
      </c>
      <c r="AU237" s="208">
        <f t="shared" si="87"/>
        <v>0</v>
      </c>
      <c r="AV237" s="209">
        <f t="shared" si="87"/>
        <v>21329170</v>
      </c>
      <c r="AW237" s="204">
        <f t="shared" si="78"/>
        <v>0</v>
      </c>
      <c r="AX237" s="213">
        <f t="shared" si="78"/>
        <v>0</v>
      </c>
      <c r="AY237" s="214">
        <f t="shared" si="78"/>
        <v>0</v>
      </c>
      <c r="AZ237" s="204">
        <v>0</v>
      </c>
      <c r="BA237" s="205">
        <v>0</v>
      </c>
      <c r="BB237" s="206">
        <v>0</v>
      </c>
      <c r="BC237" s="215">
        <f t="shared" si="83"/>
        <v>21329170</v>
      </c>
      <c r="BD237" s="216">
        <f t="shared" si="83"/>
        <v>0</v>
      </c>
      <c r="BE237" s="217">
        <f t="shared" si="83"/>
        <v>21329170</v>
      </c>
      <c r="BF237" s="204">
        <v>0</v>
      </c>
      <c r="BG237" s="205">
        <v>0</v>
      </c>
      <c r="BH237" s="206">
        <v>0</v>
      </c>
      <c r="BI237" s="207">
        <f t="shared" si="84"/>
        <v>21329170</v>
      </c>
      <c r="BJ237" s="208">
        <f t="shared" si="84"/>
        <v>0</v>
      </c>
      <c r="BK237" s="209">
        <f t="shared" si="84"/>
        <v>21329170</v>
      </c>
      <c r="BL237" s="204">
        <f t="shared" si="88"/>
        <v>0</v>
      </c>
      <c r="BM237" s="213">
        <f t="shared" si="88"/>
        <v>0</v>
      </c>
      <c r="BN237" s="214">
        <f t="shared" si="88"/>
        <v>0</v>
      </c>
      <c r="BO237" s="204">
        <v>0</v>
      </c>
      <c r="BP237" s="205">
        <v>0</v>
      </c>
      <c r="BQ237" s="206">
        <v>0</v>
      </c>
      <c r="BR237" s="218">
        <f t="shared" si="85"/>
        <v>21329170</v>
      </c>
      <c r="BS237" s="208">
        <f t="shared" si="85"/>
        <v>0</v>
      </c>
      <c r="BT237" s="209">
        <f t="shared" si="85"/>
        <v>21329170</v>
      </c>
      <c r="BU237" s="219">
        <v>0</v>
      </c>
      <c r="BV237" s="205">
        <v>0</v>
      </c>
      <c r="BW237" s="206">
        <v>0</v>
      </c>
      <c r="BX237" s="204">
        <f t="shared" si="89"/>
        <v>21329170</v>
      </c>
      <c r="BY237" s="213">
        <f t="shared" si="89"/>
        <v>0</v>
      </c>
      <c r="BZ237" s="214">
        <f t="shared" si="89"/>
        <v>21329170</v>
      </c>
      <c r="CA237" s="220" t="s">
        <v>1258</v>
      </c>
      <c r="CB237" s="220" t="s">
        <v>527</v>
      </c>
      <c r="CC237" s="154" t="s">
        <v>1280</v>
      </c>
      <c r="CD237" s="154" t="str">
        <f t="shared" si="79"/>
        <v>OK！</v>
      </c>
      <c r="CE237" s="164" t="str">
        <f t="shared" si="86"/>
        <v>J2</v>
      </c>
      <c r="CF237" s="164" t="str">
        <f t="shared" si="86"/>
        <v>KX</v>
      </c>
      <c r="CG237" s="164" t="str">
        <f t="shared" si="80"/>
        <v>JICA円借款</v>
      </c>
    </row>
    <row r="238" spans="1:85" ht="20.100000000000001" customHeight="1" x14ac:dyDescent="0.15">
      <c r="A238" s="154" t="str">
        <f t="shared" si="74"/>
        <v>J2</v>
      </c>
      <c r="B238" s="154" t="str">
        <f t="shared" si="74"/>
        <v>KX</v>
      </c>
      <c r="C238" s="154" t="str">
        <f t="shared" si="75"/>
        <v xml:space="preserve"> (独)国際協力機構　円借款</v>
      </c>
      <c r="D238" s="154" t="str">
        <f t="shared" si="76"/>
        <v>201510-201606</v>
      </c>
      <c r="E238" s="166" t="s">
        <v>385</v>
      </c>
      <c r="F238" s="199" t="s">
        <v>918</v>
      </c>
      <c r="G238" s="200" t="s">
        <v>1044</v>
      </c>
      <c r="H238" s="200" t="str">
        <f t="shared" si="77"/>
        <v>JA13X1003P</v>
      </c>
      <c r="I238" s="201" t="s">
        <v>1049</v>
      </c>
      <c r="J238" s="202" t="s">
        <v>860</v>
      </c>
      <c r="K238" s="202" t="s">
        <v>496</v>
      </c>
      <c r="L238" s="203" t="s">
        <v>793</v>
      </c>
      <c r="M238" s="204">
        <v>0</v>
      </c>
      <c r="N238" s="205">
        <v>0</v>
      </c>
      <c r="O238" s="206">
        <v>0</v>
      </c>
      <c r="P238" s="204">
        <v>0</v>
      </c>
      <c r="Q238" s="205">
        <v>0</v>
      </c>
      <c r="R238" s="206">
        <v>0</v>
      </c>
      <c r="S238" s="204">
        <v>0</v>
      </c>
      <c r="T238" s="205">
        <v>0</v>
      </c>
      <c r="U238" s="206">
        <v>0</v>
      </c>
      <c r="V238" s="204">
        <v>0</v>
      </c>
      <c r="W238" s="205">
        <v>0</v>
      </c>
      <c r="X238" s="206">
        <v>0</v>
      </c>
      <c r="Y238" s="204">
        <v>0</v>
      </c>
      <c r="Z238" s="205">
        <v>0</v>
      </c>
      <c r="AA238" s="206">
        <v>0</v>
      </c>
      <c r="AB238" s="204">
        <v>0</v>
      </c>
      <c r="AC238" s="205">
        <v>0</v>
      </c>
      <c r="AD238" s="206">
        <v>0</v>
      </c>
      <c r="AE238" s="204">
        <v>0</v>
      </c>
      <c r="AF238" s="205">
        <v>0</v>
      </c>
      <c r="AG238" s="206">
        <v>0</v>
      </c>
      <c r="AH238" s="207">
        <f t="shared" si="81"/>
        <v>0</v>
      </c>
      <c r="AI238" s="208">
        <f t="shared" si="81"/>
        <v>0</v>
      </c>
      <c r="AJ238" s="209">
        <f t="shared" si="81"/>
        <v>0</v>
      </c>
      <c r="AK238" s="204">
        <v>0</v>
      </c>
      <c r="AL238" s="205">
        <v>0</v>
      </c>
      <c r="AM238" s="206">
        <v>0</v>
      </c>
      <c r="AN238" s="210">
        <f t="shared" si="82"/>
        <v>0</v>
      </c>
      <c r="AO238" s="211">
        <f t="shared" si="82"/>
        <v>0</v>
      </c>
      <c r="AP238" s="212">
        <f t="shared" si="82"/>
        <v>0</v>
      </c>
      <c r="AQ238" s="204">
        <v>10730478</v>
      </c>
      <c r="AR238" s="205">
        <v>0</v>
      </c>
      <c r="AS238" s="206">
        <v>10730478</v>
      </c>
      <c r="AT238" s="207">
        <f t="shared" si="87"/>
        <v>10730478</v>
      </c>
      <c r="AU238" s="208">
        <f t="shared" si="87"/>
        <v>0</v>
      </c>
      <c r="AV238" s="209">
        <f t="shared" si="87"/>
        <v>10730478</v>
      </c>
      <c r="AW238" s="204">
        <f t="shared" si="78"/>
        <v>64384752</v>
      </c>
      <c r="AX238" s="213">
        <f t="shared" si="78"/>
        <v>0</v>
      </c>
      <c r="AY238" s="214">
        <f t="shared" si="78"/>
        <v>64384752</v>
      </c>
      <c r="AZ238" s="204">
        <v>75115230</v>
      </c>
      <c r="BA238" s="205">
        <v>0</v>
      </c>
      <c r="BB238" s="206">
        <v>75115230</v>
      </c>
      <c r="BC238" s="215">
        <f t="shared" si="83"/>
        <v>75115230</v>
      </c>
      <c r="BD238" s="216">
        <f t="shared" si="83"/>
        <v>0</v>
      </c>
      <c r="BE238" s="217">
        <f t="shared" si="83"/>
        <v>75115230</v>
      </c>
      <c r="BF238" s="204">
        <v>0</v>
      </c>
      <c r="BG238" s="205">
        <v>0</v>
      </c>
      <c r="BH238" s="206">
        <v>0</v>
      </c>
      <c r="BI238" s="207">
        <f t="shared" si="84"/>
        <v>75115230</v>
      </c>
      <c r="BJ238" s="208">
        <f t="shared" si="84"/>
        <v>0</v>
      </c>
      <c r="BK238" s="209">
        <f t="shared" si="84"/>
        <v>75115230</v>
      </c>
      <c r="BL238" s="204">
        <f t="shared" si="88"/>
        <v>0</v>
      </c>
      <c r="BM238" s="213">
        <f t="shared" si="88"/>
        <v>0</v>
      </c>
      <c r="BN238" s="214">
        <f t="shared" si="88"/>
        <v>0</v>
      </c>
      <c r="BO238" s="204">
        <v>0</v>
      </c>
      <c r="BP238" s="205">
        <v>0</v>
      </c>
      <c r="BQ238" s="206">
        <v>0</v>
      </c>
      <c r="BR238" s="218">
        <f t="shared" si="85"/>
        <v>75115230</v>
      </c>
      <c r="BS238" s="208">
        <f t="shared" si="85"/>
        <v>0</v>
      </c>
      <c r="BT238" s="209">
        <f t="shared" si="85"/>
        <v>75115230</v>
      </c>
      <c r="BU238" s="219">
        <v>0</v>
      </c>
      <c r="BV238" s="205">
        <v>0</v>
      </c>
      <c r="BW238" s="206">
        <v>0</v>
      </c>
      <c r="BX238" s="204">
        <f t="shared" si="89"/>
        <v>75115230</v>
      </c>
      <c r="BY238" s="213">
        <f t="shared" si="89"/>
        <v>0</v>
      </c>
      <c r="BZ238" s="214">
        <f t="shared" si="89"/>
        <v>75115230</v>
      </c>
      <c r="CA238" s="220" t="s">
        <v>1242</v>
      </c>
      <c r="CB238" s="220" t="s">
        <v>531</v>
      </c>
      <c r="CC238" s="154" t="s">
        <v>1280</v>
      </c>
      <c r="CD238" s="154" t="str">
        <f t="shared" si="79"/>
        <v>OK！</v>
      </c>
      <c r="CE238" s="164" t="str">
        <f t="shared" si="86"/>
        <v>J2</v>
      </c>
      <c r="CF238" s="164" t="str">
        <f t="shared" si="86"/>
        <v>KX</v>
      </c>
      <c r="CG238" s="164" t="str">
        <f t="shared" si="80"/>
        <v>JICA円借款</v>
      </c>
    </row>
    <row r="239" spans="1:85" ht="20.100000000000001" customHeight="1" x14ac:dyDescent="0.15">
      <c r="A239" s="154" t="str">
        <f t="shared" si="74"/>
        <v>J2</v>
      </c>
      <c r="B239" s="154" t="str">
        <f t="shared" si="74"/>
        <v>KX</v>
      </c>
      <c r="C239" s="154" t="str">
        <f t="shared" si="75"/>
        <v xml:space="preserve"> (独)国際協力機構　円借款</v>
      </c>
      <c r="D239" s="154" t="str">
        <f t="shared" si="76"/>
        <v>201510-201606</v>
      </c>
      <c r="E239" s="166" t="s">
        <v>386</v>
      </c>
      <c r="F239" s="199" t="s">
        <v>918</v>
      </c>
      <c r="G239" s="200" t="s">
        <v>1044</v>
      </c>
      <c r="H239" s="200" t="str">
        <f t="shared" si="77"/>
        <v>JA13X1003P</v>
      </c>
      <c r="I239" s="201" t="s">
        <v>1049</v>
      </c>
      <c r="J239" s="202" t="s">
        <v>860</v>
      </c>
      <c r="K239" s="202" t="s">
        <v>496</v>
      </c>
      <c r="L239" s="203" t="s">
        <v>819</v>
      </c>
      <c r="M239" s="204">
        <v>0</v>
      </c>
      <c r="N239" s="205">
        <v>0</v>
      </c>
      <c r="O239" s="206">
        <v>0</v>
      </c>
      <c r="P239" s="204">
        <v>0</v>
      </c>
      <c r="Q239" s="205">
        <v>0</v>
      </c>
      <c r="R239" s="206">
        <v>0</v>
      </c>
      <c r="S239" s="204">
        <v>0</v>
      </c>
      <c r="T239" s="205">
        <v>0</v>
      </c>
      <c r="U239" s="206">
        <v>0</v>
      </c>
      <c r="V239" s="204">
        <v>0</v>
      </c>
      <c r="W239" s="205">
        <v>0</v>
      </c>
      <c r="X239" s="206">
        <v>0</v>
      </c>
      <c r="Y239" s="204">
        <v>0</v>
      </c>
      <c r="Z239" s="205">
        <v>0</v>
      </c>
      <c r="AA239" s="206">
        <v>0</v>
      </c>
      <c r="AB239" s="204">
        <v>0</v>
      </c>
      <c r="AC239" s="205">
        <v>0</v>
      </c>
      <c r="AD239" s="206">
        <v>0</v>
      </c>
      <c r="AE239" s="204">
        <v>0</v>
      </c>
      <c r="AF239" s="205">
        <v>0</v>
      </c>
      <c r="AG239" s="206">
        <v>0</v>
      </c>
      <c r="AH239" s="207">
        <f t="shared" si="81"/>
        <v>0</v>
      </c>
      <c r="AI239" s="208">
        <f t="shared" si="81"/>
        <v>0</v>
      </c>
      <c r="AJ239" s="209">
        <f t="shared" si="81"/>
        <v>0</v>
      </c>
      <c r="AK239" s="204">
        <v>0</v>
      </c>
      <c r="AL239" s="205">
        <v>0</v>
      </c>
      <c r="AM239" s="206">
        <v>0</v>
      </c>
      <c r="AN239" s="210">
        <f t="shared" si="82"/>
        <v>0</v>
      </c>
      <c r="AO239" s="211">
        <f t="shared" si="82"/>
        <v>0</v>
      </c>
      <c r="AP239" s="212">
        <f t="shared" si="82"/>
        <v>0</v>
      </c>
      <c r="AQ239" s="204">
        <v>0</v>
      </c>
      <c r="AR239" s="205">
        <v>134311</v>
      </c>
      <c r="AS239" s="206">
        <v>16499435</v>
      </c>
      <c r="AT239" s="207">
        <f t="shared" si="87"/>
        <v>0</v>
      </c>
      <c r="AU239" s="208">
        <f t="shared" si="87"/>
        <v>134311</v>
      </c>
      <c r="AV239" s="209">
        <f t="shared" si="87"/>
        <v>16499435</v>
      </c>
      <c r="AW239" s="204">
        <f t="shared" si="78"/>
        <v>0</v>
      </c>
      <c r="AX239" s="213">
        <f t="shared" si="78"/>
        <v>533956.5</v>
      </c>
      <c r="AY239" s="214">
        <f t="shared" si="78"/>
        <v>59845584</v>
      </c>
      <c r="AZ239" s="204">
        <v>0</v>
      </c>
      <c r="BA239" s="205">
        <v>668267.5</v>
      </c>
      <c r="BB239" s="206">
        <v>76345019</v>
      </c>
      <c r="BC239" s="215">
        <f t="shared" si="83"/>
        <v>0</v>
      </c>
      <c r="BD239" s="216">
        <f t="shared" si="83"/>
        <v>668267.5</v>
      </c>
      <c r="BE239" s="217">
        <f t="shared" si="83"/>
        <v>76345019</v>
      </c>
      <c r="BF239" s="204">
        <v>0</v>
      </c>
      <c r="BG239" s="205">
        <v>0</v>
      </c>
      <c r="BH239" s="206">
        <v>0</v>
      </c>
      <c r="BI239" s="207">
        <f t="shared" si="84"/>
        <v>0</v>
      </c>
      <c r="BJ239" s="208">
        <f t="shared" si="84"/>
        <v>668267.5</v>
      </c>
      <c r="BK239" s="209">
        <f t="shared" si="84"/>
        <v>76345019</v>
      </c>
      <c r="BL239" s="204">
        <f t="shared" si="88"/>
        <v>0</v>
      </c>
      <c r="BM239" s="213">
        <f t="shared" si="88"/>
        <v>0</v>
      </c>
      <c r="BN239" s="214">
        <f t="shared" si="88"/>
        <v>0</v>
      </c>
      <c r="BO239" s="204">
        <v>0</v>
      </c>
      <c r="BP239" s="205">
        <v>0</v>
      </c>
      <c r="BQ239" s="206">
        <v>0</v>
      </c>
      <c r="BR239" s="218">
        <f t="shared" si="85"/>
        <v>0</v>
      </c>
      <c r="BS239" s="208">
        <f t="shared" si="85"/>
        <v>668267.5</v>
      </c>
      <c r="BT239" s="209">
        <f t="shared" si="85"/>
        <v>76345019</v>
      </c>
      <c r="BU239" s="219">
        <v>0</v>
      </c>
      <c r="BV239" s="205">
        <v>0</v>
      </c>
      <c r="BW239" s="206">
        <v>0</v>
      </c>
      <c r="BX239" s="204">
        <f t="shared" si="89"/>
        <v>0</v>
      </c>
      <c r="BY239" s="213">
        <f t="shared" si="89"/>
        <v>668267.5</v>
      </c>
      <c r="BZ239" s="214">
        <f t="shared" si="89"/>
        <v>76345019</v>
      </c>
      <c r="CA239" s="220" t="s">
        <v>1242</v>
      </c>
      <c r="CB239" s="220" t="s">
        <v>531</v>
      </c>
      <c r="CC239" s="154" t="s">
        <v>1280</v>
      </c>
      <c r="CD239" s="154" t="str">
        <f t="shared" si="79"/>
        <v>OK！</v>
      </c>
      <c r="CE239" s="164" t="str">
        <f t="shared" si="86"/>
        <v>J2</v>
      </c>
      <c r="CF239" s="164" t="str">
        <f t="shared" si="86"/>
        <v>KX</v>
      </c>
      <c r="CG239" s="164" t="str">
        <f t="shared" si="80"/>
        <v>JICA円借款</v>
      </c>
    </row>
    <row r="240" spans="1:85" ht="20.100000000000001" customHeight="1" x14ac:dyDescent="0.15">
      <c r="A240" s="154" t="str">
        <f t="shared" si="74"/>
        <v>J2</v>
      </c>
      <c r="B240" s="154" t="str">
        <f t="shared" si="74"/>
        <v>KX</v>
      </c>
      <c r="C240" s="154" t="str">
        <f t="shared" si="75"/>
        <v xml:space="preserve"> (独)国際協力機構　円借款</v>
      </c>
      <c r="D240" s="154" t="str">
        <f t="shared" si="76"/>
        <v>201605-201606</v>
      </c>
      <c r="E240" s="166" t="s">
        <v>387</v>
      </c>
      <c r="F240" s="199" t="s">
        <v>918</v>
      </c>
      <c r="G240" s="200" t="s">
        <v>1044</v>
      </c>
      <c r="H240" s="200" t="str">
        <f t="shared" si="77"/>
        <v>JA14X1007P</v>
      </c>
      <c r="I240" s="201" t="s">
        <v>1050</v>
      </c>
      <c r="J240" s="202" t="s">
        <v>1051</v>
      </c>
      <c r="K240" s="202" t="s">
        <v>496</v>
      </c>
      <c r="L240" s="203" t="s">
        <v>793</v>
      </c>
      <c r="M240" s="204">
        <v>0</v>
      </c>
      <c r="N240" s="205">
        <v>0</v>
      </c>
      <c r="O240" s="206">
        <v>0</v>
      </c>
      <c r="P240" s="204">
        <v>0</v>
      </c>
      <c r="Q240" s="205">
        <v>0</v>
      </c>
      <c r="R240" s="206">
        <v>0</v>
      </c>
      <c r="S240" s="204">
        <v>0</v>
      </c>
      <c r="T240" s="205">
        <v>0</v>
      </c>
      <c r="U240" s="206">
        <v>0</v>
      </c>
      <c r="V240" s="204">
        <v>0</v>
      </c>
      <c r="W240" s="205">
        <v>0</v>
      </c>
      <c r="X240" s="206">
        <v>0</v>
      </c>
      <c r="Y240" s="204">
        <v>0</v>
      </c>
      <c r="Z240" s="205">
        <v>0</v>
      </c>
      <c r="AA240" s="206">
        <v>0</v>
      </c>
      <c r="AB240" s="204">
        <v>0</v>
      </c>
      <c r="AC240" s="205">
        <v>0</v>
      </c>
      <c r="AD240" s="206">
        <v>0</v>
      </c>
      <c r="AE240" s="204">
        <v>0</v>
      </c>
      <c r="AF240" s="205">
        <v>0</v>
      </c>
      <c r="AG240" s="206">
        <v>0</v>
      </c>
      <c r="AH240" s="207">
        <f t="shared" si="81"/>
        <v>0</v>
      </c>
      <c r="AI240" s="208">
        <f t="shared" si="81"/>
        <v>0</v>
      </c>
      <c r="AJ240" s="209">
        <f t="shared" si="81"/>
        <v>0</v>
      </c>
      <c r="AK240" s="204">
        <v>0</v>
      </c>
      <c r="AL240" s="205">
        <v>0</v>
      </c>
      <c r="AM240" s="206">
        <v>0</v>
      </c>
      <c r="AN240" s="210">
        <f t="shared" si="82"/>
        <v>0</v>
      </c>
      <c r="AO240" s="211">
        <f t="shared" si="82"/>
        <v>0</v>
      </c>
      <c r="AP240" s="212">
        <f t="shared" si="82"/>
        <v>0</v>
      </c>
      <c r="AQ240" s="204">
        <v>0</v>
      </c>
      <c r="AR240" s="205">
        <v>0</v>
      </c>
      <c r="AS240" s="206">
        <v>0</v>
      </c>
      <c r="AT240" s="207">
        <f t="shared" si="87"/>
        <v>0</v>
      </c>
      <c r="AU240" s="208">
        <f t="shared" si="87"/>
        <v>0</v>
      </c>
      <c r="AV240" s="209">
        <f t="shared" si="87"/>
        <v>0</v>
      </c>
      <c r="AW240" s="204">
        <f t="shared" si="78"/>
        <v>75348092</v>
      </c>
      <c r="AX240" s="213">
        <f t="shared" si="78"/>
        <v>0</v>
      </c>
      <c r="AY240" s="214">
        <f t="shared" si="78"/>
        <v>75348092</v>
      </c>
      <c r="AZ240" s="204">
        <v>75348092</v>
      </c>
      <c r="BA240" s="205">
        <v>0</v>
      </c>
      <c r="BB240" s="206">
        <v>75348092</v>
      </c>
      <c r="BC240" s="215">
        <f t="shared" si="83"/>
        <v>75348092</v>
      </c>
      <c r="BD240" s="216">
        <f t="shared" si="83"/>
        <v>0</v>
      </c>
      <c r="BE240" s="217">
        <f t="shared" si="83"/>
        <v>75348092</v>
      </c>
      <c r="BF240" s="204">
        <v>0</v>
      </c>
      <c r="BG240" s="205">
        <v>0</v>
      </c>
      <c r="BH240" s="206">
        <v>0</v>
      </c>
      <c r="BI240" s="207">
        <f t="shared" si="84"/>
        <v>75348092</v>
      </c>
      <c r="BJ240" s="208">
        <f t="shared" si="84"/>
        <v>0</v>
      </c>
      <c r="BK240" s="209">
        <f t="shared" si="84"/>
        <v>75348092</v>
      </c>
      <c r="BL240" s="204">
        <f t="shared" si="88"/>
        <v>0</v>
      </c>
      <c r="BM240" s="213">
        <f t="shared" si="88"/>
        <v>0</v>
      </c>
      <c r="BN240" s="214">
        <f t="shared" si="88"/>
        <v>0</v>
      </c>
      <c r="BO240" s="204">
        <v>0</v>
      </c>
      <c r="BP240" s="205">
        <v>0</v>
      </c>
      <c r="BQ240" s="206">
        <v>0</v>
      </c>
      <c r="BR240" s="218">
        <f t="shared" si="85"/>
        <v>75348092</v>
      </c>
      <c r="BS240" s="208">
        <f t="shared" si="85"/>
        <v>0</v>
      </c>
      <c r="BT240" s="209">
        <f t="shared" si="85"/>
        <v>75348092</v>
      </c>
      <c r="BU240" s="219">
        <v>-53254945</v>
      </c>
      <c r="BV240" s="205">
        <v>0</v>
      </c>
      <c r="BW240" s="206">
        <v>-53254945</v>
      </c>
      <c r="BX240" s="204">
        <f t="shared" si="89"/>
        <v>22093147</v>
      </c>
      <c r="BY240" s="213">
        <f t="shared" si="89"/>
        <v>0</v>
      </c>
      <c r="BZ240" s="214">
        <f t="shared" si="89"/>
        <v>22093147</v>
      </c>
      <c r="CA240" s="220" t="s">
        <v>1163</v>
      </c>
      <c r="CB240" s="220" t="s">
        <v>600</v>
      </c>
      <c r="CC240" s="154" t="s">
        <v>1280</v>
      </c>
      <c r="CD240" s="154" t="str">
        <f t="shared" si="79"/>
        <v>OK！</v>
      </c>
      <c r="CE240" s="164" t="str">
        <f t="shared" si="86"/>
        <v>J2</v>
      </c>
      <c r="CF240" s="164" t="str">
        <f t="shared" si="86"/>
        <v>KX</v>
      </c>
      <c r="CG240" s="164" t="str">
        <f t="shared" si="80"/>
        <v>JICA円借款</v>
      </c>
    </row>
    <row r="241" spans="1:85" ht="20.100000000000001" customHeight="1" x14ac:dyDescent="0.15">
      <c r="A241" s="154" t="str">
        <f t="shared" si="74"/>
        <v>J2</v>
      </c>
      <c r="B241" s="154" t="str">
        <f t="shared" si="74"/>
        <v>KX</v>
      </c>
      <c r="C241" s="154" t="str">
        <f t="shared" si="75"/>
        <v xml:space="preserve"> (独)国際協力機構　円借款</v>
      </c>
      <c r="D241" s="154" t="str">
        <f t="shared" si="76"/>
        <v>201605-201606</v>
      </c>
      <c r="E241" s="166" t="s">
        <v>388</v>
      </c>
      <c r="F241" s="199" t="s">
        <v>918</v>
      </c>
      <c r="G241" s="200" t="s">
        <v>1044</v>
      </c>
      <c r="H241" s="200" t="str">
        <f t="shared" si="77"/>
        <v>JA14X1007P</v>
      </c>
      <c r="I241" s="201" t="s">
        <v>1050</v>
      </c>
      <c r="J241" s="202" t="s">
        <v>1051</v>
      </c>
      <c r="K241" s="202" t="s">
        <v>496</v>
      </c>
      <c r="L241" s="203" t="s">
        <v>819</v>
      </c>
      <c r="M241" s="204">
        <v>0</v>
      </c>
      <c r="N241" s="205">
        <v>0</v>
      </c>
      <c r="O241" s="206">
        <v>0</v>
      </c>
      <c r="P241" s="204">
        <v>0</v>
      </c>
      <c r="Q241" s="205">
        <v>0</v>
      </c>
      <c r="R241" s="206">
        <v>0</v>
      </c>
      <c r="S241" s="204">
        <v>0</v>
      </c>
      <c r="T241" s="205">
        <v>0</v>
      </c>
      <c r="U241" s="206">
        <v>0</v>
      </c>
      <c r="V241" s="204">
        <v>0</v>
      </c>
      <c r="W241" s="205">
        <v>0</v>
      </c>
      <c r="X241" s="206">
        <v>0</v>
      </c>
      <c r="Y241" s="204">
        <v>0</v>
      </c>
      <c r="Z241" s="205">
        <v>0</v>
      </c>
      <c r="AA241" s="206">
        <v>0</v>
      </c>
      <c r="AB241" s="204">
        <v>0</v>
      </c>
      <c r="AC241" s="205">
        <v>0</v>
      </c>
      <c r="AD241" s="206">
        <v>0</v>
      </c>
      <c r="AE241" s="204">
        <v>0</v>
      </c>
      <c r="AF241" s="205">
        <v>0</v>
      </c>
      <c r="AG241" s="206">
        <v>0</v>
      </c>
      <c r="AH241" s="207">
        <f t="shared" si="81"/>
        <v>0</v>
      </c>
      <c r="AI241" s="208">
        <f t="shared" si="81"/>
        <v>0</v>
      </c>
      <c r="AJ241" s="209">
        <f t="shared" si="81"/>
        <v>0</v>
      </c>
      <c r="AK241" s="204">
        <v>0</v>
      </c>
      <c r="AL241" s="205">
        <v>0</v>
      </c>
      <c r="AM241" s="206">
        <v>0</v>
      </c>
      <c r="AN241" s="210">
        <f t="shared" si="82"/>
        <v>0</v>
      </c>
      <c r="AO241" s="211">
        <f t="shared" si="82"/>
        <v>0</v>
      </c>
      <c r="AP241" s="212">
        <f t="shared" si="82"/>
        <v>0</v>
      </c>
      <c r="AQ241" s="204">
        <v>0</v>
      </c>
      <c r="AR241" s="205">
        <v>0</v>
      </c>
      <c r="AS241" s="206">
        <v>0</v>
      </c>
      <c r="AT241" s="207">
        <f t="shared" si="87"/>
        <v>0</v>
      </c>
      <c r="AU241" s="208">
        <f t="shared" si="87"/>
        <v>0</v>
      </c>
      <c r="AV241" s="209">
        <f t="shared" si="87"/>
        <v>0</v>
      </c>
      <c r="AW241" s="204">
        <f t="shared" si="78"/>
        <v>0</v>
      </c>
      <c r="AX241" s="213">
        <f t="shared" si="78"/>
        <v>895297</v>
      </c>
      <c r="AY241" s="214">
        <f t="shared" si="78"/>
        <v>99665729</v>
      </c>
      <c r="AZ241" s="204">
        <v>0</v>
      </c>
      <c r="BA241" s="205">
        <v>895297</v>
      </c>
      <c r="BB241" s="206">
        <v>99665729</v>
      </c>
      <c r="BC241" s="215">
        <f t="shared" si="83"/>
        <v>0</v>
      </c>
      <c r="BD241" s="216">
        <f t="shared" si="83"/>
        <v>895297</v>
      </c>
      <c r="BE241" s="217">
        <f t="shared" si="83"/>
        <v>99665729</v>
      </c>
      <c r="BF241" s="204">
        <v>0</v>
      </c>
      <c r="BG241" s="205">
        <v>0</v>
      </c>
      <c r="BH241" s="206">
        <v>0</v>
      </c>
      <c r="BI241" s="207">
        <f t="shared" si="84"/>
        <v>0</v>
      </c>
      <c r="BJ241" s="208">
        <f t="shared" si="84"/>
        <v>895297</v>
      </c>
      <c r="BK241" s="209">
        <f t="shared" si="84"/>
        <v>99665729</v>
      </c>
      <c r="BL241" s="204">
        <f t="shared" si="88"/>
        <v>0</v>
      </c>
      <c r="BM241" s="213">
        <f t="shared" si="88"/>
        <v>0</v>
      </c>
      <c r="BN241" s="214">
        <f t="shared" si="88"/>
        <v>0</v>
      </c>
      <c r="BO241" s="204">
        <v>0</v>
      </c>
      <c r="BP241" s="205">
        <v>0</v>
      </c>
      <c r="BQ241" s="206">
        <v>0</v>
      </c>
      <c r="BR241" s="218">
        <f t="shared" si="85"/>
        <v>0</v>
      </c>
      <c r="BS241" s="208">
        <f t="shared" si="85"/>
        <v>895297</v>
      </c>
      <c r="BT241" s="209">
        <f t="shared" si="85"/>
        <v>99665729</v>
      </c>
      <c r="BU241" s="219">
        <v>0</v>
      </c>
      <c r="BV241" s="205">
        <v>-454668.79999999999</v>
      </c>
      <c r="BW241" s="206">
        <v>-46776326</v>
      </c>
      <c r="BX241" s="204">
        <f t="shared" si="89"/>
        <v>0</v>
      </c>
      <c r="BY241" s="213">
        <f t="shared" si="89"/>
        <v>440628.2</v>
      </c>
      <c r="BZ241" s="214">
        <f t="shared" si="89"/>
        <v>52889403</v>
      </c>
      <c r="CA241" s="220" t="s">
        <v>1163</v>
      </c>
      <c r="CB241" s="220" t="s">
        <v>600</v>
      </c>
      <c r="CC241" s="154" t="s">
        <v>1280</v>
      </c>
      <c r="CD241" s="154" t="str">
        <f t="shared" si="79"/>
        <v>OK！</v>
      </c>
      <c r="CE241" s="164" t="str">
        <f t="shared" si="86"/>
        <v>J2</v>
      </c>
      <c r="CF241" s="164" t="str">
        <f t="shared" si="86"/>
        <v>KX</v>
      </c>
      <c r="CG241" s="164" t="str">
        <f t="shared" si="80"/>
        <v>JICA円借款</v>
      </c>
    </row>
    <row r="242" spans="1:85" ht="20.100000000000001" customHeight="1" x14ac:dyDescent="0.15">
      <c r="A242" s="154" t="str">
        <f t="shared" si="74"/>
        <v>J2</v>
      </c>
      <c r="B242" s="154" t="str">
        <f t="shared" si="74"/>
        <v>KX</v>
      </c>
      <c r="C242" s="154" t="str">
        <f t="shared" si="75"/>
        <v xml:space="preserve"> (独)国際協力機構　円借款</v>
      </c>
      <c r="D242" s="154" t="str">
        <f t="shared" si="76"/>
        <v>201604-201606</v>
      </c>
      <c r="E242" s="166" t="s">
        <v>389</v>
      </c>
      <c r="F242" s="199" t="s">
        <v>918</v>
      </c>
      <c r="G242" s="200" t="s">
        <v>1044</v>
      </c>
      <c r="H242" s="200" t="str">
        <f t="shared" si="77"/>
        <v>JA14X1008P</v>
      </c>
      <c r="I242" s="201" t="s">
        <v>1052</v>
      </c>
      <c r="J242" s="202" t="s">
        <v>879</v>
      </c>
      <c r="K242" s="202" t="s">
        <v>496</v>
      </c>
      <c r="L242" s="203" t="s">
        <v>793</v>
      </c>
      <c r="M242" s="204">
        <v>0</v>
      </c>
      <c r="N242" s="205">
        <v>0</v>
      </c>
      <c r="O242" s="206">
        <v>0</v>
      </c>
      <c r="P242" s="204">
        <v>0</v>
      </c>
      <c r="Q242" s="205">
        <v>0</v>
      </c>
      <c r="R242" s="206">
        <v>0</v>
      </c>
      <c r="S242" s="204">
        <v>0</v>
      </c>
      <c r="T242" s="205">
        <v>0</v>
      </c>
      <c r="U242" s="206">
        <v>0</v>
      </c>
      <c r="V242" s="204">
        <v>0</v>
      </c>
      <c r="W242" s="205">
        <v>0</v>
      </c>
      <c r="X242" s="206">
        <v>0</v>
      </c>
      <c r="Y242" s="204">
        <v>0</v>
      </c>
      <c r="Z242" s="205">
        <v>0</v>
      </c>
      <c r="AA242" s="206">
        <v>0</v>
      </c>
      <c r="AB242" s="204">
        <v>0</v>
      </c>
      <c r="AC242" s="205">
        <v>0</v>
      </c>
      <c r="AD242" s="206">
        <v>0</v>
      </c>
      <c r="AE242" s="204">
        <v>0</v>
      </c>
      <c r="AF242" s="205">
        <v>0</v>
      </c>
      <c r="AG242" s="206">
        <v>0</v>
      </c>
      <c r="AH242" s="207">
        <f t="shared" si="81"/>
        <v>0</v>
      </c>
      <c r="AI242" s="208">
        <f t="shared" si="81"/>
        <v>0</v>
      </c>
      <c r="AJ242" s="209">
        <f t="shared" si="81"/>
        <v>0</v>
      </c>
      <c r="AK242" s="204">
        <v>0</v>
      </c>
      <c r="AL242" s="205">
        <v>0</v>
      </c>
      <c r="AM242" s="206">
        <v>0</v>
      </c>
      <c r="AN242" s="210">
        <f t="shared" si="82"/>
        <v>0</v>
      </c>
      <c r="AO242" s="211">
        <f t="shared" si="82"/>
        <v>0</v>
      </c>
      <c r="AP242" s="212">
        <f t="shared" si="82"/>
        <v>0</v>
      </c>
      <c r="AQ242" s="204">
        <v>0</v>
      </c>
      <c r="AR242" s="205">
        <v>0</v>
      </c>
      <c r="AS242" s="206">
        <v>0</v>
      </c>
      <c r="AT242" s="207">
        <f t="shared" si="87"/>
        <v>0</v>
      </c>
      <c r="AU242" s="208">
        <f t="shared" si="87"/>
        <v>0</v>
      </c>
      <c r="AV242" s="209">
        <f t="shared" si="87"/>
        <v>0</v>
      </c>
      <c r="AW242" s="204">
        <f t="shared" si="78"/>
        <v>21936100</v>
      </c>
      <c r="AX242" s="213">
        <f t="shared" si="78"/>
        <v>0</v>
      </c>
      <c r="AY242" s="214">
        <f t="shared" si="78"/>
        <v>21936100</v>
      </c>
      <c r="AZ242" s="204">
        <v>21936100</v>
      </c>
      <c r="BA242" s="205">
        <v>0</v>
      </c>
      <c r="BB242" s="206">
        <v>21936100</v>
      </c>
      <c r="BC242" s="215">
        <f t="shared" si="83"/>
        <v>21936100</v>
      </c>
      <c r="BD242" s="216">
        <f t="shared" si="83"/>
        <v>0</v>
      </c>
      <c r="BE242" s="217">
        <f t="shared" si="83"/>
        <v>21936100</v>
      </c>
      <c r="BF242" s="204">
        <v>0</v>
      </c>
      <c r="BG242" s="205">
        <v>0</v>
      </c>
      <c r="BH242" s="206">
        <v>0</v>
      </c>
      <c r="BI242" s="207">
        <f t="shared" si="84"/>
        <v>21936100</v>
      </c>
      <c r="BJ242" s="208">
        <f t="shared" si="84"/>
        <v>0</v>
      </c>
      <c r="BK242" s="209">
        <f t="shared" si="84"/>
        <v>21936100</v>
      </c>
      <c r="BL242" s="204">
        <f t="shared" si="88"/>
        <v>0</v>
      </c>
      <c r="BM242" s="213">
        <f t="shared" si="88"/>
        <v>0</v>
      </c>
      <c r="BN242" s="214">
        <f t="shared" si="88"/>
        <v>0</v>
      </c>
      <c r="BO242" s="204">
        <v>0</v>
      </c>
      <c r="BP242" s="205">
        <v>0</v>
      </c>
      <c r="BQ242" s="206">
        <v>0</v>
      </c>
      <c r="BR242" s="218">
        <f t="shared" si="85"/>
        <v>21936100</v>
      </c>
      <c r="BS242" s="208">
        <f t="shared" si="85"/>
        <v>0</v>
      </c>
      <c r="BT242" s="209">
        <f t="shared" si="85"/>
        <v>21936100</v>
      </c>
      <c r="BU242" s="219">
        <v>-2271734</v>
      </c>
      <c r="BV242" s="205">
        <v>0</v>
      </c>
      <c r="BW242" s="206">
        <v>-2271734</v>
      </c>
      <c r="BX242" s="204">
        <f t="shared" si="89"/>
        <v>19664366</v>
      </c>
      <c r="BY242" s="213">
        <f t="shared" si="89"/>
        <v>0</v>
      </c>
      <c r="BZ242" s="214">
        <f t="shared" si="89"/>
        <v>19664366</v>
      </c>
      <c r="CA242" s="220" t="s">
        <v>1174</v>
      </c>
      <c r="CB242" s="220" t="s">
        <v>522</v>
      </c>
      <c r="CC242" s="154" t="s">
        <v>1280</v>
      </c>
      <c r="CD242" s="154" t="str">
        <f t="shared" si="79"/>
        <v>OK！</v>
      </c>
      <c r="CE242" s="164" t="str">
        <f t="shared" si="86"/>
        <v>J2</v>
      </c>
      <c r="CF242" s="164" t="str">
        <f t="shared" si="86"/>
        <v>KX</v>
      </c>
      <c r="CG242" s="164" t="str">
        <f t="shared" si="80"/>
        <v>JICA円借款</v>
      </c>
    </row>
    <row r="243" spans="1:85" ht="20.100000000000001" customHeight="1" x14ac:dyDescent="0.15">
      <c r="A243" s="154" t="str">
        <f t="shared" si="74"/>
        <v>J2</v>
      </c>
      <c r="B243" s="154" t="str">
        <f t="shared" si="74"/>
        <v>KX</v>
      </c>
      <c r="C243" s="154" t="str">
        <f t="shared" si="75"/>
        <v xml:space="preserve"> (独)国際協力機構　円借款</v>
      </c>
      <c r="D243" s="154" t="str">
        <f t="shared" si="76"/>
        <v>201606-201606</v>
      </c>
      <c r="E243" s="166" t="s">
        <v>390</v>
      </c>
      <c r="F243" s="199" t="s">
        <v>918</v>
      </c>
      <c r="G243" s="200" t="s">
        <v>1044</v>
      </c>
      <c r="H243" s="200" t="str">
        <f t="shared" si="77"/>
        <v>JA14X1008P</v>
      </c>
      <c r="I243" s="201" t="s">
        <v>1052</v>
      </c>
      <c r="J243" s="202" t="s">
        <v>879</v>
      </c>
      <c r="K243" s="202" t="s">
        <v>496</v>
      </c>
      <c r="L243" s="203" t="s">
        <v>819</v>
      </c>
      <c r="M243" s="204">
        <v>0</v>
      </c>
      <c r="N243" s="205">
        <v>0</v>
      </c>
      <c r="O243" s="206">
        <v>0</v>
      </c>
      <c r="P243" s="204">
        <v>0</v>
      </c>
      <c r="Q243" s="205">
        <v>0</v>
      </c>
      <c r="R243" s="206">
        <v>0</v>
      </c>
      <c r="S243" s="204">
        <v>0</v>
      </c>
      <c r="T243" s="205">
        <v>0</v>
      </c>
      <c r="U243" s="206">
        <v>0</v>
      </c>
      <c r="V243" s="204">
        <v>0</v>
      </c>
      <c r="W243" s="205">
        <v>0</v>
      </c>
      <c r="X243" s="206">
        <v>0</v>
      </c>
      <c r="Y243" s="204">
        <v>0</v>
      </c>
      <c r="Z243" s="205">
        <v>0</v>
      </c>
      <c r="AA243" s="206">
        <v>0</v>
      </c>
      <c r="AB243" s="204">
        <v>0</v>
      </c>
      <c r="AC243" s="205">
        <v>0</v>
      </c>
      <c r="AD243" s="206">
        <v>0</v>
      </c>
      <c r="AE243" s="204">
        <v>0</v>
      </c>
      <c r="AF243" s="205">
        <v>0</v>
      </c>
      <c r="AG243" s="206">
        <v>0</v>
      </c>
      <c r="AH243" s="207">
        <f t="shared" si="81"/>
        <v>0</v>
      </c>
      <c r="AI243" s="208">
        <f t="shared" si="81"/>
        <v>0</v>
      </c>
      <c r="AJ243" s="209">
        <f t="shared" si="81"/>
        <v>0</v>
      </c>
      <c r="AK243" s="204">
        <v>0</v>
      </c>
      <c r="AL243" s="205">
        <v>0</v>
      </c>
      <c r="AM243" s="206">
        <v>0</v>
      </c>
      <c r="AN243" s="210">
        <f t="shared" si="82"/>
        <v>0</v>
      </c>
      <c r="AO243" s="211">
        <f t="shared" si="82"/>
        <v>0</v>
      </c>
      <c r="AP243" s="212">
        <f t="shared" si="82"/>
        <v>0</v>
      </c>
      <c r="AQ243" s="204">
        <v>0</v>
      </c>
      <c r="AR243" s="205">
        <v>0</v>
      </c>
      <c r="AS243" s="206">
        <v>0</v>
      </c>
      <c r="AT243" s="207">
        <f t="shared" si="87"/>
        <v>0</v>
      </c>
      <c r="AU243" s="208">
        <f t="shared" si="87"/>
        <v>0</v>
      </c>
      <c r="AV243" s="209">
        <f t="shared" si="87"/>
        <v>0</v>
      </c>
      <c r="AW243" s="204">
        <f t="shared" si="78"/>
        <v>0</v>
      </c>
      <c r="AX243" s="213">
        <f t="shared" si="78"/>
        <v>3533.44</v>
      </c>
      <c r="AY243" s="214">
        <f t="shared" si="78"/>
        <v>392671</v>
      </c>
      <c r="AZ243" s="204">
        <v>0</v>
      </c>
      <c r="BA243" s="205">
        <v>3533.44</v>
      </c>
      <c r="BB243" s="206">
        <v>392671</v>
      </c>
      <c r="BC243" s="215">
        <f t="shared" si="83"/>
        <v>0</v>
      </c>
      <c r="BD243" s="216">
        <f t="shared" si="83"/>
        <v>3533.44</v>
      </c>
      <c r="BE243" s="217">
        <f t="shared" si="83"/>
        <v>392671</v>
      </c>
      <c r="BF243" s="204">
        <v>0</v>
      </c>
      <c r="BG243" s="205">
        <v>0</v>
      </c>
      <c r="BH243" s="206">
        <v>0</v>
      </c>
      <c r="BI243" s="207">
        <f t="shared" si="84"/>
        <v>0</v>
      </c>
      <c r="BJ243" s="208">
        <f t="shared" si="84"/>
        <v>3533.44</v>
      </c>
      <c r="BK243" s="209">
        <f t="shared" si="84"/>
        <v>392671</v>
      </c>
      <c r="BL243" s="204">
        <f t="shared" si="88"/>
        <v>0</v>
      </c>
      <c r="BM243" s="213">
        <f t="shared" si="88"/>
        <v>0</v>
      </c>
      <c r="BN243" s="214">
        <f t="shared" si="88"/>
        <v>0</v>
      </c>
      <c r="BO243" s="204">
        <v>0</v>
      </c>
      <c r="BP243" s="205">
        <v>0</v>
      </c>
      <c r="BQ243" s="206">
        <v>0</v>
      </c>
      <c r="BR243" s="218">
        <f t="shared" si="85"/>
        <v>0</v>
      </c>
      <c r="BS243" s="208">
        <f t="shared" si="85"/>
        <v>3533.44</v>
      </c>
      <c r="BT243" s="209">
        <f t="shared" si="85"/>
        <v>392671</v>
      </c>
      <c r="BU243" s="219">
        <v>0</v>
      </c>
      <c r="BV243" s="205">
        <v>0</v>
      </c>
      <c r="BW243" s="206">
        <v>0</v>
      </c>
      <c r="BX243" s="204">
        <f t="shared" si="89"/>
        <v>0</v>
      </c>
      <c r="BY243" s="213">
        <f t="shared" si="89"/>
        <v>3533.44</v>
      </c>
      <c r="BZ243" s="214">
        <f t="shared" si="89"/>
        <v>392671</v>
      </c>
      <c r="CA243" s="220" t="s">
        <v>1176</v>
      </c>
      <c r="CB243" s="220" t="s">
        <v>522</v>
      </c>
      <c r="CC243" s="154" t="s">
        <v>1280</v>
      </c>
      <c r="CD243" s="154" t="str">
        <f t="shared" si="79"/>
        <v>OK！</v>
      </c>
      <c r="CE243" s="164" t="str">
        <f t="shared" si="86"/>
        <v>J2</v>
      </c>
      <c r="CF243" s="164" t="str">
        <f t="shared" si="86"/>
        <v>KX</v>
      </c>
      <c r="CG243" s="164" t="str">
        <f t="shared" si="80"/>
        <v>JICA円借款</v>
      </c>
    </row>
    <row r="244" spans="1:85" ht="20.100000000000001" customHeight="1" x14ac:dyDescent="0.15">
      <c r="A244" s="154" t="str">
        <f t="shared" si="74"/>
        <v>J2</v>
      </c>
      <c r="B244" s="154" t="str">
        <f t="shared" si="74"/>
        <v>KX</v>
      </c>
      <c r="C244" s="154" t="str">
        <f t="shared" si="75"/>
        <v xml:space="preserve"> (独)国際協力機構　円借款</v>
      </c>
      <c r="D244" s="154" t="str">
        <f t="shared" si="76"/>
        <v>201604-201606</v>
      </c>
      <c r="E244" s="166" t="s">
        <v>391</v>
      </c>
      <c r="F244" s="199" t="s">
        <v>918</v>
      </c>
      <c r="G244" s="200" t="s">
        <v>1044</v>
      </c>
      <c r="H244" s="200" t="str">
        <f t="shared" si="77"/>
        <v>JA14X1022P</v>
      </c>
      <c r="I244" s="201" t="s">
        <v>1053</v>
      </c>
      <c r="J244" s="202" t="s">
        <v>893</v>
      </c>
      <c r="K244" s="202" t="s">
        <v>496</v>
      </c>
      <c r="L244" s="203" t="s">
        <v>894</v>
      </c>
      <c r="M244" s="204">
        <v>0</v>
      </c>
      <c r="N244" s="205">
        <v>0</v>
      </c>
      <c r="O244" s="206">
        <v>0</v>
      </c>
      <c r="P244" s="204">
        <v>0</v>
      </c>
      <c r="Q244" s="205">
        <v>0</v>
      </c>
      <c r="R244" s="206">
        <v>0</v>
      </c>
      <c r="S244" s="204">
        <v>0</v>
      </c>
      <c r="T244" s="205">
        <v>0</v>
      </c>
      <c r="U244" s="206">
        <v>0</v>
      </c>
      <c r="V244" s="204">
        <v>0</v>
      </c>
      <c r="W244" s="205">
        <v>0</v>
      </c>
      <c r="X244" s="206">
        <v>0</v>
      </c>
      <c r="Y244" s="204">
        <v>0</v>
      </c>
      <c r="Z244" s="205">
        <v>0</v>
      </c>
      <c r="AA244" s="206">
        <v>0</v>
      </c>
      <c r="AB244" s="204">
        <v>0</v>
      </c>
      <c r="AC244" s="205">
        <v>0</v>
      </c>
      <c r="AD244" s="206">
        <v>0</v>
      </c>
      <c r="AE244" s="204">
        <v>0</v>
      </c>
      <c r="AF244" s="205">
        <v>0</v>
      </c>
      <c r="AG244" s="206">
        <v>0</v>
      </c>
      <c r="AH244" s="207">
        <f t="shared" si="81"/>
        <v>0</v>
      </c>
      <c r="AI244" s="208">
        <f t="shared" si="81"/>
        <v>0</v>
      </c>
      <c r="AJ244" s="209">
        <f t="shared" si="81"/>
        <v>0</v>
      </c>
      <c r="AK244" s="204">
        <v>0</v>
      </c>
      <c r="AL244" s="205">
        <v>0</v>
      </c>
      <c r="AM244" s="206">
        <v>0</v>
      </c>
      <c r="AN244" s="210">
        <f t="shared" si="82"/>
        <v>0</v>
      </c>
      <c r="AO244" s="211">
        <f t="shared" si="82"/>
        <v>0</v>
      </c>
      <c r="AP244" s="212">
        <f t="shared" si="82"/>
        <v>0</v>
      </c>
      <c r="AQ244" s="204">
        <v>0</v>
      </c>
      <c r="AR244" s="205">
        <v>0</v>
      </c>
      <c r="AS244" s="206">
        <v>0</v>
      </c>
      <c r="AT244" s="207">
        <f t="shared" si="87"/>
        <v>0</v>
      </c>
      <c r="AU244" s="208">
        <f t="shared" si="87"/>
        <v>0</v>
      </c>
      <c r="AV244" s="209">
        <f t="shared" si="87"/>
        <v>0</v>
      </c>
      <c r="AW244" s="204">
        <f t="shared" si="78"/>
        <v>0</v>
      </c>
      <c r="AX244" s="213">
        <f t="shared" si="78"/>
        <v>2294224.12</v>
      </c>
      <c r="AY244" s="214">
        <f t="shared" si="78"/>
        <v>3266286</v>
      </c>
      <c r="AZ244" s="204">
        <v>0</v>
      </c>
      <c r="BA244" s="205">
        <v>2294224.12</v>
      </c>
      <c r="BB244" s="206">
        <v>3266286</v>
      </c>
      <c r="BC244" s="215">
        <f t="shared" si="83"/>
        <v>0</v>
      </c>
      <c r="BD244" s="216">
        <f t="shared" si="83"/>
        <v>2294224.12</v>
      </c>
      <c r="BE244" s="217">
        <f t="shared" si="83"/>
        <v>3266286</v>
      </c>
      <c r="BF244" s="204">
        <v>0</v>
      </c>
      <c r="BG244" s="205">
        <v>0</v>
      </c>
      <c r="BH244" s="206">
        <v>0</v>
      </c>
      <c r="BI244" s="207">
        <f t="shared" si="84"/>
        <v>0</v>
      </c>
      <c r="BJ244" s="208">
        <f t="shared" si="84"/>
        <v>2294224.12</v>
      </c>
      <c r="BK244" s="209">
        <f t="shared" si="84"/>
        <v>3266286</v>
      </c>
      <c r="BL244" s="204">
        <f t="shared" si="88"/>
        <v>0</v>
      </c>
      <c r="BM244" s="213">
        <f t="shared" si="88"/>
        <v>0</v>
      </c>
      <c r="BN244" s="214">
        <f t="shared" si="88"/>
        <v>0</v>
      </c>
      <c r="BO244" s="204">
        <v>0</v>
      </c>
      <c r="BP244" s="205">
        <v>0</v>
      </c>
      <c r="BQ244" s="206">
        <v>0</v>
      </c>
      <c r="BR244" s="218">
        <f t="shared" si="85"/>
        <v>0</v>
      </c>
      <c r="BS244" s="208">
        <f t="shared" si="85"/>
        <v>2294224.12</v>
      </c>
      <c r="BT244" s="209">
        <f t="shared" si="85"/>
        <v>3266286</v>
      </c>
      <c r="BU244" s="219">
        <v>0</v>
      </c>
      <c r="BV244" s="205">
        <v>0</v>
      </c>
      <c r="BW244" s="206">
        <v>0</v>
      </c>
      <c r="BX244" s="204">
        <f t="shared" si="89"/>
        <v>0</v>
      </c>
      <c r="BY244" s="213">
        <f t="shared" si="89"/>
        <v>2294224.12</v>
      </c>
      <c r="BZ244" s="214">
        <f t="shared" si="89"/>
        <v>3266286</v>
      </c>
      <c r="CA244" s="220" t="s">
        <v>1174</v>
      </c>
      <c r="CB244" s="220" t="s">
        <v>498</v>
      </c>
      <c r="CC244" s="154" t="s">
        <v>1280</v>
      </c>
      <c r="CD244" s="154" t="str">
        <f t="shared" si="79"/>
        <v>OK！</v>
      </c>
      <c r="CE244" s="164" t="str">
        <f t="shared" si="86"/>
        <v>J2</v>
      </c>
      <c r="CF244" s="164" t="str">
        <f t="shared" si="86"/>
        <v>KX</v>
      </c>
      <c r="CG244" s="164" t="str">
        <f t="shared" si="80"/>
        <v>JICA円借款</v>
      </c>
    </row>
    <row r="245" spans="1:85" ht="20.100000000000001" customHeight="1" x14ac:dyDescent="0.15">
      <c r="A245" s="154" t="str">
        <f t="shared" si="74"/>
        <v>J2</v>
      </c>
      <c r="B245" s="154" t="str">
        <f t="shared" si="74"/>
        <v>KX</v>
      </c>
      <c r="C245" s="154" t="str">
        <f t="shared" si="75"/>
        <v xml:space="preserve"> (独)国際協力機構　円借款</v>
      </c>
      <c r="D245" s="154" t="str">
        <f t="shared" si="76"/>
        <v>201605-201606</v>
      </c>
      <c r="E245" s="166" t="s">
        <v>392</v>
      </c>
      <c r="F245" s="199" t="s">
        <v>918</v>
      </c>
      <c r="G245" s="200" t="s">
        <v>1044</v>
      </c>
      <c r="H245" s="200" t="str">
        <f t="shared" si="77"/>
        <v>JA14X1022P</v>
      </c>
      <c r="I245" s="201" t="s">
        <v>1053</v>
      </c>
      <c r="J245" s="202" t="s">
        <v>893</v>
      </c>
      <c r="K245" s="202" t="s">
        <v>496</v>
      </c>
      <c r="L245" s="203" t="s">
        <v>793</v>
      </c>
      <c r="M245" s="204">
        <v>0</v>
      </c>
      <c r="N245" s="205">
        <v>0</v>
      </c>
      <c r="O245" s="206">
        <v>0</v>
      </c>
      <c r="P245" s="204">
        <v>0</v>
      </c>
      <c r="Q245" s="205">
        <v>0</v>
      </c>
      <c r="R245" s="206">
        <v>0</v>
      </c>
      <c r="S245" s="204">
        <v>0</v>
      </c>
      <c r="T245" s="205">
        <v>0</v>
      </c>
      <c r="U245" s="206">
        <v>0</v>
      </c>
      <c r="V245" s="204">
        <v>0</v>
      </c>
      <c r="W245" s="205">
        <v>0</v>
      </c>
      <c r="X245" s="206">
        <v>0</v>
      </c>
      <c r="Y245" s="204">
        <v>0</v>
      </c>
      <c r="Z245" s="205">
        <v>0</v>
      </c>
      <c r="AA245" s="206">
        <v>0</v>
      </c>
      <c r="AB245" s="204">
        <v>0</v>
      </c>
      <c r="AC245" s="205">
        <v>0</v>
      </c>
      <c r="AD245" s="206">
        <v>0</v>
      </c>
      <c r="AE245" s="204">
        <v>0</v>
      </c>
      <c r="AF245" s="205">
        <v>0</v>
      </c>
      <c r="AG245" s="206">
        <v>0</v>
      </c>
      <c r="AH245" s="207">
        <f t="shared" si="81"/>
        <v>0</v>
      </c>
      <c r="AI245" s="208">
        <f t="shared" si="81"/>
        <v>0</v>
      </c>
      <c r="AJ245" s="209">
        <f t="shared" si="81"/>
        <v>0</v>
      </c>
      <c r="AK245" s="204">
        <v>0</v>
      </c>
      <c r="AL245" s="205">
        <v>0</v>
      </c>
      <c r="AM245" s="206">
        <v>0</v>
      </c>
      <c r="AN245" s="210">
        <f t="shared" si="82"/>
        <v>0</v>
      </c>
      <c r="AO245" s="211">
        <f t="shared" si="82"/>
        <v>0</v>
      </c>
      <c r="AP245" s="212">
        <f t="shared" si="82"/>
        <v>0</v>
      </c>
      <c r="AQ245" s="204">
        <v>0</v>
      </c>
      <c r="AR245" s="205">
        <v>0</v>
      </c>
      <c r="AS245" s="206">
        <v>0</v>
      </c>
      <c r="AT245" s="207">
        <f t="shared" si="87"/>
        <v>0</v>
      </c>
      <c r="AU245" s="208">
        <f t="shared" si="87"/>
        <v>0</v>
      </c>
      <c r="AV245" s="209">
        <f t="shared" si="87"/>
        <v>0</v>
      </c>
      <c r="AW245" s="204">
        <f t="shared" si="78"/>
        <v>35339939</v>
      </c>
      <c r="AX245" s="213">
        <f t="shared" si="78"/>
        <v>0</v>
      </c>
      <c r="AY245" s="214">
        <f t="shared" si="78"/>
        <v>35339939</v>
      </c>
      <c r="AZ245" s="204">
        <v>35339939</v>
      </c>
      <c r="BA245" s="205">
        <v>0</v>
      </c>
      <c r="BB245" s="206">
        <v>35339939</v>
      </c>
      <c r="BC245" s="215">
        <f t="shared" si="83"/>
        <v>35339939</v>
      </c>
      <c r="BD245" s="216">
        <f t="shared" si="83"/>
        <v>0</v>
      </c>
      <c r="BE245" s="217">
        <f t="shared" si="83"/>
        <v>35339939</v>
      </c>
      <c r="BF245" s="204">
        <v>0</v>
      </c>
      <c r="BG245" s="205">
        <v>0</v>
      </c>
      <c r="BH245" s="206">
        <v>0</v>
      </c>
      <c r="BI245" s="207">
        <f t="shared" si="84"/>
        <v>35339939</v>
      </c>
      <c r="BJ245" s="208">
        <f t="shared" si="84"/>
        <v>0</v>
      </c>
      <c r="BK245" s="209">
        <f t="shared" si="84"/>
        <v>35339939</v>
      </c>
      <c r="BL245" s="204">
        <f t="shared" si="88"/>
        <v>0</v>
      </c>
      <c r="BM245" s="213">
        <f t="shared" si="88"/>
        <v>0</v>
      </c>
      <c r="BN245" s="214">
        <f t="shared" si="88"/>
        <v>0</v>
      </c>
      <c r="BO245" s="204">
        <v>0</v>
      </c>
      <c r="BP245" s="205">
        <v>0</v>
      </c>
      <c r="BQ245" s="206">
        <v>0</v>
      </c>
      <c r="BR245" s="218">
        <f t="shared" si="85"/>
        <v>35339939</v>
      </c>
      <c r="BS245" s="208">
        <f t="shared" si="85"/>
        <v>0</v>
      </c>
      <c r="BT245" s="209">
        <f t="shared" si="85"/>
        <v>35339939</v>
      </c>
      <c r="BU245" s="219">
        <v>0</v>
      </c>
      <c r="BV245" s="205">
        <v>0</v>
      </c>
      <c r="BW245" s="206">
        <v>0</v>
      </c>
      <c r="BX245" s="204">
        <f t="shared" si="89"/>
        <v>35339939</v>
      </c>
      <c r="BY245" s="213">
        <f t="shared" si="89"/>
        <v>0</v>
      </c>
      <c r="BZ245" s="214">
        <f t="shared" si="89"/>
        <v>35339939</v>
      </c>
      <c r="CA245" s="220" t="s">
        <v>1163</v>
      </c>
      <c r="CB245" s="220" t="s">
        <v>498</v>
      </c>
      <c r="CC245" s="154" t="s">
        <v>1280</v>
      </c>
      <c r="CD245" s="154" t="str">
        <f t="shared" si="79"/>
        <v>OK！</v>
      </c>
      <c r="CE245" s="164" t="str">
        <f t="shared" si="86"/>
        <v>J2</v>
      </c>
      <c r="CF245" s="164" t="str">
        <f t="shared" si="86"/>
        <v>KX</v>
      </c>
      <c r="CG245" s="164" t="str">
        <f t="shared" si="80"/>
        <v>JICA円借款</v>
      </c>
    </row>
    <row r="246" spans="1:85" ht="20.100000000000001" customHeight="1" x14ac:dyDescent="0.15">
      <c r="A246" s="154" t="str">
        <f t="shared" si="74"/>
        <v>J2</v>
      </c>
      <c r="B246" s="154" t="str">
        <f t="shared" si="74"/>
        <v>KX</v>
      </c>
      <c r="C246" s="154" t="str">
        <f t="shared" si="75"/>
        <v xml:space="preserve"> (独)国際協力機構　調査</v>
      </c>
      <c r="D246" s="154" t="str">
        <f t="shared" si="76"/>
        <v>-</v>
      </c>
      <c r="E246" s="166" t="s">
        <v>393</v>
      </c>
      <c r="F246" s="199" t="s">
        <v>918</v>
      </c>
      <c r="G246" s="200" t="s">
        <v>1044</v>
      </c>
      <c r="H246" s="200" t="str">
        <f t="shared" si="77"/>
        <v>JA14X1016P</v>
      </c>
      <c r="I246" s="201" t="s">
        <v>1054</v>
      </c>
      <c r="J246" s="202" t="s">
        <v>800</v>
      </c>
      <c r="K246" s="202" t="s">
        <v>501</v>
      </c>
      <c r="L246" s="203" t="s">
        <v>793</v>
      </c>
      <c r="M246" s="204">
        <v>0</v>
      </c>
      <c r="N246" s="205">
        <v>0</v>
      </c>
      <c r="O246" s="206">
        <v>0</v>
      </c>
      <c r="P246" s="204">
        <v>0</v>
      </c>
      <c r="Q246" s="205">
        <v>0</v>
      </c>
      <c r="R246" s="206">
        <v>0</v>
      </c>
      <c r="S246" s="204">
        <v>0</v>
      </c>
      <c r="T246" s="205">
        <v>0</v>
      </c>
      <c r="U246" s="206">
        <v>0</v>
      </c>
      <c r="V246" s="204">
        <v>0</v>
      </c>
      <c r="W246" s="205">
        <v>0</v>
      </c>
      <c r="X246" s="206">
        <v>0</v>
      </c>
      <c r="Y246" s="204">
        <v>0</v>
      </c>
      <c r="Z246" s="205">
        <v>0</v>
      </c>
      <c r="AA246" s="206">
        <v>0</v>
      </c>
      <c r="AB246" s="204">
        <v>0</v>
      </c>
      <c r="AC246" s="205">
        <v>0</v>
      </c>
      <c r="AD246" s="206">
        <v>0</v>
      </c>
      <c r="AE246" s="204">
        <v>0</v>
      </c>
      <c r="AF246" s="205">
        <v>0</v>
      </c>
      <c r="AG246" s="206">
        <v>0</v>
      </c>
      <c r="AH246" s="207">
        <f t="shared" si="81"/>
        <v>0</v>
      </c>
      <c r="AI246" s="208">
        <f t="shared" si="81"/>
        <v>0</v>
      </c>
      <c r="AJ246" s="209">
        <f t="shared" si="81"/>
        <v>0</v>
      </c>
      <c r="AK246" s="204">
        <v>0</v>
      </c>
      <c r="AL246" s="205">
        <v>0</v>
      </c>
      <c r="AM246" s="206">
        <v>0</v>
      </c>
      <c r="AN246" s="210">
        <f t="shared" si="82"/>
        <v>0</v>
      </c>
      <c r="AO246" s="211">
        <f t="shared" si="82"/>
        <v>0</v>
      </c>
      <c r="AP246" s="212">
        <f t="shared" si="82"/>
        <v>0</v>
      </c>
      <c r="AQ246" s="204">
        <v>0</v>
      </c>
      <c r="AR246" s="205">
        <v>0</v>
      </c>
      <c r="AS246" s="206">
        <v>0</v>
      </c>
      <c r="AT246" s="207">
        <f t="shared" si="87"/>
        <v>0</v>
      </c>
      <c r="AU246" s="208">
        <f t="shared" si="87"/>
        <v>0</v>
      </c>
      <c r="AV246" s="209">
        <f t="shared" si="87"/>
        <v>0</v>
      </c>
      <c r="AW246" s="204">
        <f t="shared" si="78"/>
        <v>0</v>
      </c>
      <c r="AX246" s="213">
        <f t="shared" si="78"/>
        <v>0</v>
      </c>
      <c r="AY246" s="214">
        <f t="shared" si="78"/>
        <v>0</v>
      </c>
      <c r="AZ246" s="204">
        <v>0</v>
      </c>
      <c r="BA246" s="205">
        <v>0</v>
      </c>
      <c r="BB246" s="206">
        <v>0</v>
      </c>
      <c r="BC246" s="215">
        <f t="shared" si="83"/>
        <v>0</v>
      </c>
      <c r="BD246" s="216">
        <f t="shared" si="83"/>
        <v>0</v>
      </c>
      <c r="BE246" s="217">
        <f t="shared" si="83"/>
        <v>0</v>
      </c>
      <c r="BF246" s="204">
        <v>0</v>
      </c>
      <c r="BG246" s="205">
        <v>0</v>
      </c>
      <c r="BH246" s="206">
        <v>0</v>
      </c>
      <c r="BI246" s="207">
        <f t="shared" si="84"/>
        <v>0</v>
      </c>
      <c r="BJ246" s="208">
        <f t="shared" si="84"/>
        <v>0</v>
      </c>
      <c r="BK246" s="209">
        <f t="shared" si="84"/>
        <v>0</v>
      </c>
      <c r="BL246" s="204">
        <f t="shared" si="88"/>
        <v>0</v>
      </c>
      <c r="BM246" s="213">
        <f t="shared" si="88"/>
        <v>0</v>
      </c>
      <c r="BN246" s="214">
        <f t="shared" si="88"/>
        <v>0</v>
      </c>
      <c r="BO246" s="204">
        <v>0</v>
      </c>
      <c r="BP246" s="205">
        <v>0</v>
      </c>
      <c r="BQ246" s="206">
        <v>0</v>
      </c>
      <c r="BR246" s="218">
        <f t="shared" si="85"/>
        <v>0</v>
      </c>
      <c r="BS246" s="208">
        <f t="shared" si="85"/>
        <v>0</v>
      </c>
      <c r="BT246" s="209">
        <f t="shared" si="85"/>
        <v>0</v>
      </c>
      <c r="BU246" s="219">
        <v>-2233360</v>
      </c>
      <c r="BV246" s="205">
        <v>0</v>
      </c>
      <c r="BW246" s="206">
        <v>-2233360</v>
      </c>
      <c r="BX246" s="204">
        <f t="shared" si="89"/>
        <v>-2233360</v>
      </c>
      <c r="BY246" s="213">
        <f t="shared" si="89"/>
        <v>0</v>
      </c>
      <c r="BZ246" s="214">
        <f t="shared" si="89"/>
        <v>-2233360</v>
      </c>
      <c r="CA246" s="220" t="s">
        <v>1156</v>
      </c>
      <c r="CB246" s="220" t="s">
        <v>531</v>
      </c>
      <c r="CC246" s="154" t="s">
        <v>1280</v>
      </c>
      <c r="CD246" s="154" t="str">
        <f t="shared" si="79"/>
        <v>OK！</v>
      </c>
      <c r="CE246" s="164" t="str">
        <f t="shared" si="86"/>
        <v>J2</v>
      </c>
      <c r="CF246" s="164" t="str">
        <f t="shared" si="86"/>
        <v>KX</v>
      </c>
      <c r="CG246" s="164" t="str">
        <f t="shared" si="80"/>
        <v>JICA調査</v>
      </c>
    </row>
    <row r="247" spans="1:85" ht="20.100000000000001" customHeight="1" x14ac:dyDescent="0.15">
      <c r="A247" s="154" t="str">
        <f t="shared" si="74"/>
        <v>J2</v>
      </c>
      <c r="B247" s="154" t="str">
        <f t="shared" si="74"/>
        <v>KX</v>
      </c>
      <c r="C247" s="154" t="str">
        <f t="shared" si="75"/>
        <v xml:space="preserve"> (独)国際協力機構　調査</v>
      </c>
      <c r="D247" s="154" t="str">
        <f t="shared" si="76"/>
        <v>-</v>
      </c>
      <c r="E247" s="166" t="s">
        <v>394</v>
      </c>
      <c r="F247" s="199" t="s">
        <v>918</v>
      </c>
      <c r="G247" s="200" t="s">
        <v>1044</v>
      </c>
      <c r="H247" s="200" t="str">
        <f t="shared" si="77"/>
        <v>JA15U1005P</v>
      </c>
      <c r="I247" s="201" t="s">
        <v>1055</v>
      </c>
      <c r="J247" s="202" t="s">
        <v>1056</v>
      </c>
      <c r="K247" s="202" t="s">
        <v>501</v>
      </c>
      <c r="L247" s="203" t="s">
        <v>793</v>
      </c>
      <c r="M247" s="204">
        <v>0</v>
      </c>
      <c r="N247" s="205">
        <v>0</v>
      </c>
      <c r="O247" s="206">
        <v>0</v>
      </c>
      <c r="P247" s="204">
        <v>0</v>
      </c>
      <c r="Q247" s="205">
        <v>0</v>
      </c>
      <c r="R247" s="206">
        <v>0</v>
      </c>
      <c r="S247" s="204">
        <v>0</v>
      </c>
      <c r="T247" s="205">
        <v>0</v>
      </c>
      <c r="U247" s="206">
        <v>0</v>
      </c>
      <c r="V247" s="204">
        <v>0</v>
      </c>
      <c r="W247" s="205">
        <v>0</v>
      </c>
      <c r="X247" s="206">
        <v>0</v>
      </c>
      <c r="Y247" s="204">
        <v>0</v>
      </c>
      <c r="Z247" s="205">
        <v>0</v>
      </c>
      <c r="AA247" s="206">
        <v>0</v>
      </c>
      <c r="AB247" s="204">
        <v>0</v>
      </c>
      <c r="AC247" s="205">
        <v>0</v>
      </c>
      <c r="AD247" s="206">
        <v>0</v>
      </c>
      <c r="AE247" s="204">
        <v>0</v>
      </c>
      <c r="AF247" s="205">
        <v>0</v>
      </c>
      <c r="AG247" s="206">
        <v>0</v>
      </c>
      <c r="AH247" s="207">
        <f t="shared" si="81"/>
        <v>0</v>
      </c>
      <c r="AI247" s="208">
        <f t="shared" si="81"/>
        <v>0</v>
      </c>
      <c r="AJ247" s="209">
        <f t="shared" si="81"/>
        <v>0</v>
      </c>
      <c r="AK247" s="204">
        <v>0</v>
      </c>
      <c r="AL247" s="205">
        <v>0</v>
      </c>
      <c r="AM247" s="206">
        <v>0</v>
      </c>
      <c r="AN247" s="210">
        <f t="shared" si="82"/>
        <v>0</v>
      </c>
      <c r="AO247" s="211">
        <f t="shared" si="82"/>
        <v>0</v>
      </c>
      <c r="AP247" s="212">
        <f t="shared" si="82"/>
        <v>0</v>
      </c>
      <c r="AQ247" s="204">
        <v>0</v>
      </c>
      <c r="AR247" s="205">
        <v>0</v>
      </c>
      <c r="AS247" s="206">
        <v>0</v>
      </c>
      <c r="AT247" s="207">
        <f t="shared" si="87"/>
        <v>0</v>
      </c>
      <c r="AU247" s="208">
        <f t="shared" si="87"/>
        <v>0</v>
      </c>
      <c r="AV247" s="209">
        <f t="shared" si="87"/>
        <v>0</v>
      </c>
      <c r="AW247" s="204">
        <f t="shared" si="78"/>
        <v>0</v>
      </c>
      <c r="AX247" s="213">
        <f t="shared" si="78"/>
        <v>0</v>
      </c>
      <c r="AY247" s="214">
        <f t="shared" si="78"/>
        <v>0</v>
      </c>
      <c r="AZ247" s="204">
        <v>0</v>
      </c>
      <c r="BA247" s="205">
        <v>0</v>
      </c>
      <c r="BB247" s="206">
        <v>0</v>
      </c>
      <c r="BC247" s="215">
        <f t="shared" si="83"/>
        <v>0</v>
      </c>
      <c r="BD247" s="216">
        <f t="shared" si="83"/>
        <v>0</v>
      </c>
      <c r="BE247" s="217">
        <f t="shared" si="83"/>
        <v>0</v>
      </c>
      <c r="BF247" s="204">
        <v>4653720</v>
      </c>
      <c r="BG247" s="205">
        <v>0</v>
      </c>
      <c r="BH247" s="206">
        <v>4653720</v>
      </c>
      <c r="BI247" s="207">
        <f t="shared" si="84"/>
        <v>4653720</v>
      </c>
      <c r="BJ247" s="208">
        <f t="shared" si="84"/>
        <v>0</v>
      </c>
      <c r="BK247" s="209">
        <f t="shared" si="84"/>
        <v>4653720</v>
      </c>
      <c r="BL247" s="204">
        <f t="shared" si="88"/>
        <v>0</v>
      </c>
      <c r="BM247" s="213">
        <f t="shared" si="88"/>
        <v>0</v>
      </c>
      <c r="BN247" s="214">
        <f t="shared" si="88"/>
        <v>0</v>
      </c>
      <c r="BO247" s="204">
        <v>4653720</v>
      </c>
      <c r="BP247" s="205">
        <v>0</v>
      </c>
      <c r="BQ247" s="206">
        <v>4653720</v>
      </c>
      <c r="BR247" s="218">
        <f t="shared" si="85"/>
        <v>4653720</v>
      </c>
      <c r="BS247" s="208">
        <f t="shared" si="85"/>
        <v>0</v>
      </c>
      <c r="BT247" s="209">
        <f t="shared" si="85"/>
        <v>4653720</v>
      </c>
      <c r="BU247" s="219">
        <v>0</v>
      </c>
      <c r="BV247" s="205">
        <v>0</v>
      </c>
      <c r="BW247" s="206">
        <v>0</v>
      </c>
      <c r="BX247" s="204">
        <f t="shared" si="89"/>
        <v>4653720</v>
      </c>
      <c r="BY247" s="213">
        <f t="shared" si="89"/>
        <v>0</v>
      </c>
      <c r="BZ247" s="214">
        <f t="shared" si="89"/>
        <v>4653720</v>
      </c>
      <c r="CA247" s="220" t="s">
        <v>1156</v>
      </c>
      <c r="CB247" s="220" t="s">
        <v>531</v>
      </c>
      <c r="CC247" s="154" t="s">
        <v>1280</v>
      </c>
      <c r="CD247" s="154" t="str">
        <f t="shared" si="79"/>
        <v>OK！</v>
      </c>
      <c r="CE247" s="164" t="str">
        <f t="shared" si="86"/>
        <v>J2</v>
      </c>
      <c r="CF247" s="164" t="str">
        <f t="shared" si="86"/>
        <v>KX</v>
      </c>
      <c r="CG247" s="164" t="str">
        <f t="shared" si="80"/>
        <v>JICA調査</v>
      </c>
    </row>
    <row r="248" spans="1:85" ht="20.100000000000001" customHeight="1" x14ac:dyDescent="0.15">
      <c r="A248" s="154" t="str">
        <f t="shared" si="74"/>
        <v>J2</v>
      </c>
      <c r="B248" s="154" t="str">
        <f t="shared" si="74"/>
        <v>KX</v>
      </c>
      <c r="C248" s="154" t="str">
        <f t="shared" si="75"/>
        <v xml:space="preserve"> (独)国際協力機構　調査</v>
      </c>
      <c r="D248" s="154" t="str">
        <f t="shared" si="76"/>
        <v>201501-201602</v>
      </c>
      <c r="E248" s="166" t="s">
        <v>395</v>
      </c>
      <c r="F248" s="199" t="s">
        <v>918</v>
      </c>
      <c r="G248" s="200" t="s">
        <v>1044</v>
      </c>
      <c r="H248" s="200" t="str">
        <f t="shared" si="77"/>
        <v>JA15X1004P</v>
      </c>
      <c r="I248" s="201" t="s">
        <v>1057</v>
      </c>
      <c r="J248" s="202" t="s">
        <v>800</v>
      </c>
      <c r="K248" s="202" t="s">
        <v>501</v>
      </c>
      <c r="L248" s="203" t="s">
        <v>793</v>
      </c>
      <c r="M248" s="204">
        <v>0</v>
      </c>
      <c r="N248" s="205">
        <v>0</v>
      </c>
      <c r="O248" s="206">
        <v>0</v>
      </c>
      <c r="P248" s="204">
        <v>0</v>
      </c>
      <c r="Q248" s="205">
        <v>0</v>
      </c>
      <c r="R248" s="206">
        <v>0</v>
      </c>
      <c r="S248" s="204">
        <v>0</v>
      </c>
      <c r="T248" s="205">
        <v>0</v>
      </c>
      <c r="U248" s="206">
        <v>0</v>
      </c>
      <c r="V248" s="204">
        <v>0</v>
      </c>
      <c r="W248" s="205">
        <v>0</v>
      </c>
      <c r="X248" s="206">
        <v>0</v>
      </c>
      <c r="Y248" s="204">
        <v>0</v>
      </c>
      <c r="Z248" s="205">
        <v>0</v>
      </c>
      <c r="AA248" s="206">
        <v>0</v>
      </c>
      <c r="AB248" s="204">
        <v>0</v>
      </c>
      <c r="AC248" s="205">
        <v>0</v>
      </c>
      <c r="AD248" s="206">
        <v>0</v>
      </c>
      <c r="AE248" s="204">
        <v>0</v>
      </c>
      <c r="AF248" s="205">
        <v>0</v>
      </c>
      <c r="AG248" s="206">
        <v>0</v>
      </c>
      <c r="AH248" s="207">
        <f t="shared" si="81"/>
        <v>0</v>
      </c>
      <c r="AI248" s="208">
        <f t="shared" si="81"/>
        <v>0</v>
      </c>
      <c r="AJ248" s="209">
        <f t="shared" si="81"/>
        <v>0</v>
      </c>
      <c r="AK248" s="204">
        <v>5543640</v>
      </c>
      <c r="AL248" s="205">
        <v>0</v>
      </c>
      <c r="AM248" s="206">
        <v>5543640</v>
      </c>
      <c r="AN248" s="210">
        <f t="shared" si="82"/>
        <v>5543640</v>
      </c>
      <c r="AO248" s="211">
        <f t="shared" si="82"/>
        <v>0</v>
      </c>
      <c r="AP248" s="212">
        <f t="shared" si="82"/>
        <v>5543640</v>
      </c>
      <c r="AQ248" s="204">
        <v>0</v>
      </c>
      <c r="AR248" s="205">
        <v>0</v>
      </c>
      <c r="AS248" s="206">
        <v>0</v>
      </c>
      <c r="AT248" s="207">
        <f t="shared" si="87"/>
        <v>5543640</v>
      </c>
      <c r="AU248" s="208">
        <f t="shared" si="87"/>
        <v>0</v>
      </c>
      <c r="AV248" s="209">
        <f t="shared" si="87"/>
        <v>5543640</v>
      </c>
      <c r="AW248" s="204">
        <f t="shared" si="78"/>
        <v>5203116</v>
      </c>
      <c r="AX248" s="213">
        <f t="shared" si="78"/>
        <v>0</v>
      </c>
      <c r="AY248" s="214">
        <f t="shared" si="78"/>
        <v>5203116</v>
      </c>
      <c r="AZ248" s="204">
        <v>5203116</v>
      </c>
      <c r="BA248" s="205">
        <v>0</v>
      </c>
      <c r="BB248" s="206">
        <v>5203116</v>
      </c>
      <c r="BC248" s="215">
        <f t="shared" si="83"/>
        <v>10746756</v>
      </c>
      <c r="BD248" s="216">
        <f t="shared" si="83"/>
        <v>0</v>
      </c>
      <c r="BE248" s="217">
        <f t="shared" si="83"/>
        <v>10746756</v>
      </c>
      <c r="BF248" s="204">
        <v>0</v>
      </c>
      <c r="BG248" s="205">
        <v>0</v>
      </c>
      <c r="BH248" s="206">
        <v>0</v>
      </c>
      <c r="BI248" s="207">
        <f t="shared" si="84"/>
        <v>10746756</v>
      </c>
      <c r="BJ248" s="208">
        <f t="shared" si="84"/>
        <v>0</v>
      </c>
      <c r="BK248" s="209">
        <f t="shared" si="84"/>
        <v>10746756</v>
      </c>
      <c r="BL248" s="204">
        <f t="shared" si="88"/>
        <v>0</v>
      </c>
      <c r="BM248" s="213">
        <f t="shared" si="88"/>
        <v>0</v>
      </c>
      <c r="BN248" s="214">
        <f t="shared" si="88"/>
        <v>0</v>
      </c>
      <c r="BO248" s="204">
        <v>0</v>
      </c>
      <c r="BP248" s="205">
        <v>0</v>
      </c>
      <c r="BQ248" s="206">
        <v>0</v>
      </c>
      <c r="BR248" s="218">
        <f t="shared" si="85"/>
        <v>10746756</v>
      </c>
      <c r="BS248" s="208">
        <f t="shared" si="85"/>
        <v>0</v>
      </c>
      <c r="BT248" s="209">
        <f t="shared" si="85"/>
        <v>10746756</v>
      </c>
      <c r="BU248" s="219">
        <v>-10284700</v>
      </c>
      <c r="BV248" s="205">
        <v>0</v>
      </c>
      <c r="BW248" s="206">
        <v>-10284700</v>
      </c>
      <c r="BX248" s="204">
        <f t="shared" si="89"/>
        <v>462056</v>
      </c>
      <c r="BY248" s="213">
        <f t="shared" si="89"/>
        <v>0</v>
      </c>
      <c r="BZ248" s="214">
        <f t="shared" si="89"/>
        <v>462056</v>
      </c>
      <c r="CA248" s="220" t="s">
        <v>1178</v>
      </c>
      <c r="CB248" s="220" t="s">
        <v>572</v>
      </c>
      <c r="CC248" s="154" t="s">
        <v>1280</v>
      </c>
      <c r="CD248" s="154" t="str">
        <f t="shared" si="79"/>
        <v>OK！</v>
      </c>
      <c r="CE248" s="164" t="str">
        <f t="shared" si="86"/>
        <v>J2</v>
      </c>
      <c r="CF248" s="164" t="str">
        <f t="shared" si="86"/>
        <v>KX</v>
      </c>
      <c r="CG248" s="164" t="str">
        <f t="shared" si="80"/>
        <v>JICA調査</v>
      </c>
    </row>
    <row r="249" spans="1:85" ht="20.100000000000001" customHeight="1" x14ac:dyDescent="0.15">
      <c r="A249" s="154" t="str">
        <f t="shared" si="74"/>
        <v>J2</v>
      </c>
      <c r="B249" s="154" t="str">
        <f t="shared" si="74"/>
        <v>KX</v>
      </c>
      <c r="C249" s="154" t="str">
        <f t="shared" si="75"/>
        <v xml:space="preserve"> (独)国際協力機構　調査</v>
      </c>
      <c r="D249" s="154" t="str">
        <f t="shared" si="76"/>
        <v>-</v>
      </c>
      <c r="E249" s="166" t="s">
        <v>396</v>
      </c>
      <c r="F249" s="199" t="s">
        <v>918</v>
      </c>
      <c r="G249" s="200" t="s">
        <v>1044</v>
      </c>
      <c r="H249" s="200" t="str">
        <f t="shared" si="77"/>
        <v>JA16V1005P</v>
      </c>
      <c r="I249" s="201" t="s">
        <v>1058</v>
      </c>
      <c r="J249" s="202" t="s">
        <v>800</v>
      </c>
      <c r="K249" s="202" t="s">
        <v>501</v>
      </c>
      <c r="L249" s="203" t="s">
        <v>793</v>
      </c>
      <c r="M249" s="204">
        <v>0</v>
      </c>
      <c r="N249" s="205">
        <v>0</v>
      </c>
      <c r="O249" s="206">
        <v>0</v>
      </c>
      <c r="P249" s="204">
        <v>0</v>
      </c>
      <c r="Q249" s="205">
        <v>0</v>
      </c>
      <c r="R249" s="206">
        <v>0</v>
      </c>
      <c r="S249" s="204">
        <v>0</v>
      </c>
      <c r="T249" s="205">
        <v>0</v>
      </c>
      <c r="U249" s="206">
        <v>0</v>
      </c>
      <c r="V249" s="204">
        <v>0</v>
      </c>
      <c r="W249" s="205">
        <v>0</v>
      </c>
      <c r="X249" s="206">
        <v>0</v>
      </c>
      <c r="Y249" s="204">
        <v>0</v>
      </c>
      <c r="Z249" s="205">
        <v>0</v>
      </c>
      <c r="AA249" s="206">
        <v>0</v>
      </c>
      <c r="AB249" s="204">
        <v>0</v>
      </c>
      <c r="AC249" s="205">
        <v>0</v>
      </c>
      <c r="AD249" s="206">
        <v>0</v>
      </c>
      <c r="AE249" s="204">
        <v>0</v>
      </c>
      <c r="AF249" s="205">
        <v>0</v>
      </c>
      <c r="AG249" s="206">
        <v>0</v>
      </c>
      <c r="AH249" s="207">
        <f t="shared" si="81"/>
        <v>0</v>
      </c>
      <c r="AI249" s="208">
        <f t="shared" si="81"/>
        <v>0</v>
      </c>
      <c r="AJ249" s="209">
        <f t="shared" si="81"/>
        <v>0</v>
      </c>
      <c r="AK249" s="204">
        <v>0</v>
      </c>
      <c r="AL249" s="205">
        <v>0</v>
      </c>
      <c r="AM249" s="206">
        <v>0</v>
      </c>
      <c r="AN249" s="210">
        <f t="shared" si="82"/>
        <v>0</v>
      </c>
      <c r="AO249" s="211">
        <f t="shared" si="82"/>
        <v>0</v>
      </c>
      <c r="AP249" s="212">
        <f t="shared" si="82"/>
        <v>0</v>
      </c>
      <c r="AQ249" s="204">
        <v>0</v>
      </c>
      <c r="AR249" s="205">
        <v>0</v>
      </c>
      <c r="AS249" s="206">
        <v>0</v>
      </c>
      <c r="AT249" s="207">
        <f t="shared" si="87"/>
        <v>0</v>
      </c>
      <c r="AU249" s="208">
        <f t="shared" si="87"/>
        <v>0</v>
      </c>
      <c r="AV249" s="209">
        <f t="shared" si="87"/>
        <v>0</v>
      </c>
      <c r="AW249" s="204">
        <f t="shared" si="78"/>
        <v>0</v>
      </c>
      <c r="AX249" s="213">
        <f t="shared" si="78"/>
        <v>0</v>
      </c>
      <c r="AY249" s="214">
        <f t="shared" si="78"/>
        <v>0</v>
      </c>
      <c r="AZ249" s="204">
        <v>0</v>
      </c>
      <c r="BA249" s="205">
        <v>0</v>
      </c>
      <c r="BB249" s="206">
        <v>0</v>
      </c>
      <c r="BC249" s="215">
        <f t="shared" si="83"/>
        <v>0</v>
      </c>
      <c r="BD249" s="216">
        <f t="shared" si="83"/>
        <v>0</v>
      </c>
      <c r="BE249" s="217">
        <f t="shared" si="83"/>
        <v>0</v>
      </c>
      <c r="BF249" s="204">
        <v>0</v>
      </c>
      <c r="BG249" s="205">
        <v>0</v>
      </c>
      <c r="BH249" s="206">
        <v>0</v>
      </c>
      <c r="BI249" s="207">
        <f t="shared" si="84"/>
        <v>0</v>
      </c>
      <c r="BJ249" s="208">
        <f t="shared" si="84"/>
        <v>0</v>
      </c>
      <c r="BK249" s="209">
        <f t="shared" si="84"/>
        <v>0</v>
      </c>
      <c r="BL249" s="204">
        <f t="shared" si="88"/>
        <v>0</v>
      </c>
      <c r="BM249" s="213">
        <f t="shared" si="88"/>
        <v>0</v>
      </c>
      <c r="BN249" s="214">
        <f t="shared" si="88"/>
        <v>0</v>
      </c>
      <c r="BO249" s="204">
        <v>0</v>
      </c>
      <c r="BP249" s="205">
        <v>0</v>
      </c>
      <c r="BQ249" s="206">
        <v>0</v>
      </c>
      <c r="BR249" s="218">
        <f t="shared" si="85"/>
        <v>0</v>
      </c>
      <c r="BS249" s="208">
        <f t="shared" si="85"/>
        <v>0</v>
      </c>
      <c r="BT249" s="209">
        <f t="shared" si="85"/>
        <v>0</v>
      </c>
      <c r="BU249" s="219">
        <v>-5660000</v>
      </c>
      <c r="BV249" s="205">
        <v>0</v>
      </c>
      <c r="BW249" s="206">
        <v>-5660000</v>
      </c>
      <c r="BX249" s="204">
        <f t="shared" si="89"/>
        <v>-5660000</v>
      </c>
      <c r="BY249" s="213">
        <f t="shared" si="89"/>
        <v>0</v>
      </c>
      <c r="BZ249" s="214">
        <f t="shared" si="89"/>
        <v>-5660000</v>
      </c>
      <c r="CA249" s="220" t="s">
        <v>1156</v>
      </c>
      <c r="CB249" s="220" t="s">
        <v>1259</v>
      </c>
      <c r="CC249" s="154" t="s">
        <v>1280</v>
      </c>
      <c r="CD249" s="154" t="str">
        <f t="shared" si="79"/>
        <v>OK！</v>
      </c>
      <c r="CE249" s="164" t="str">
        <f t="shared" si="86"/>
        <v>J2</v>
      </c>
      <c r="CF249" s="164" t="str">
        <f t="shared" si="86"/>
        <v>KX</v>
      </c>
      <c r="CG249" s="164" t="str">
        <f t="shared" si="80"/>
        <v>JICA調査</v>
      </c>
    </row>
    <row r="250" spans="1:85" ht="20.100000000000001" customHeight="1" x14ac:dyDescent="0.15">
      <c r="A250" s="154" t="str">
        <f t="shared" si="74"/>
        <v>J2</v>
      </c>
      <c r="B250" s="154" t="str">
        <f t="shared" si="74"/>
        <v>KX</v>
      </c>
      <c r="C250" s="154" t="str">
        <f t="shared" si="75"/>
        <v xml:space="preserve"> (独)国際協力機構　調査</v>
      </c>
      <c r="D250" s="154" t="str">
        <f t="shared" si="76"/>
        <v>-</v>
      </c>
      <c r="E250" s="166" t="s">
        <v>397</v>
      </c>
      <c r="F250" s="199" t="s">
        <v>918</v>
      </c>
      <c r="G250" s="200" t="s">
        <v>1044</v>
      </c>
      <c r="H250" s="200" t="str">
        <f t="shared" si="77"/>
        <v>JA16V1008P</v>
      </c>
      <c r="I250" s="201" t="s">
        <v>1059</v>
      </c>
      <c r="J250" s="202" t="s">
        <v>800</v>
      </c>
      <c r="K250" s="202" t="s">
        <v>501</v>
      </c>
      <c r="L250" s="203" t="s">
        <v>793</v>
      </c>
      <c r="M250" s="204">
        <v>0</v>
      </c>
      <c r="N250" s="205">
        <v>0</v>
      </c>
      <c r="O250" s="206">
        <v>0</v>
      </c>
      <c r="P250" s="204">
        <v>0</v>
      </c>
      <c r="Q250" s="205">
        <v>0</v>
      </c>
      <c r="R250" s="206">
        <v>0</v>
      </c>
      <c r="S250" s="204">
        <v>0</v>
      </c>
      <c r="T250" s="205">
        <v>0</v>
      </c>
      <c r="U250" s="206">
        <v>0</v>
      </c>
      <c r="V250" s="204">
        <v>0</v>
      </c>
      <c r="W250" s="205">
        <v>0</v>
      </c>
      <c r="X250" s="206">
        <v>0</v>
      </c>
      <c r="Y250" s="204">
        <v>0</v>
      </c>
      <c r="Z250" s="205">
        <v>0</v>
      </c>
      <c r="AA250" s="206">
        <v>0</v>
      </c>
      <c r="AB250" s="204">
        <v>0</v>
      </c>
      <c r="AC250" s="205">
        <v>0</v>
      </c>
      <c r="AD250" s="206">
        <v>0</v>
      </c>
      <c r="AE250" s="204">
        <v>0</v>
      </c>
      <c r="AF250" s="205">
        <v>0</v>
      </c>
      <c r="AG250" s="206">
        <v>0</v>
      </c>
      <c r="AH250" s="207">
        <f t="shared" si="81"/>
        <v>0</v>
      </c>
      <c r="AI250" s="208">
        <f t="shared" si="81"/>
        <v>0</v>
      </c>
      <c r="AJ250" s="209">
        <f t="shared" si="81"/>
        <v>0</v>
      </c>
      <c r="AK250" s="204">
        <v>0</v>
      </c>
      <c r="AL250" s="205">
        <v>0</v>
      </c>
      <c r="AM250" s="206">
        <v>0</v>
      </c>
      <c r="AN250" s="210">
        <f t="shared" si="82"/>
        <v>0</v>
      </c>
      <c r="AO250" s="211">
        <f t="shared" si="82"/>
        <v>0</v>
      </c>
      <c r="AP250" s="212">
        <f t="shared" si="82"/>
        <v>0</v>
      </c>
      <c r="AQ250" s="204">
        <v>0</v>
      </c>
      <c r="AR250" s="205">
        <v>0</v>
      </c>
      <c r="AS250" s="206">
        <v>0</v>
      </c>
      <c r="AT250" s="207">
        <f t="shared" si="87"/>
        <v>0</v>
      </c>
      <c r="AU250" s="208">
        <f t="shared" si="87"/>
        <v>0</v>
      </c>
      <c r="AV250" s="209">
        <f t="shared" si="87"/>
        <v>0</v>
      </c>
      <c r="AW250" s="204">
        <f t="shared" si="78"/>
        <v>0</v>
      </c>
      <c r="AX250" s="213">
        <f t="shared" si="78"/>
        <v>0</v>
      </c>
      <c r="AY250" s="214">
        <f t="shared" si="78"/>
        <v>0</v>
      </c>
      <c r="AZ250" s="204">
        <v>0</v>
      </c>
      <c r="BA250" s="205">
        <v>0</v>
      </c>
      <c r="BB250" s="206">
        <v>0</v>
      </c>
      <c r="BC250" s="215">
        <f t="shared" si="83"/>
        <v>0</v>
      </c>
      <c r="BD250" s="216">
        <f t="shared" si="83"/>
        <v>0</v>
      </c>
      <c r="BE250" s="217">
        <f t="shared" si="83"/>
        <v>0</v>
      </c>
      <c r="BF250" s="204">
        <v>0</v>
      </c>
      <c r="BG250" s="205">
        <v>0</v>
      </c>
      <c r="BH250" s="206">
        <v>0</v>
      </c>
      <c r="BI250" s="207">
        <f t="shared" si="84"/>
        <v>0</v>
      </c>
      <c r="BJ250" s="208">
        <f t="shared" si="84"/>
        <v>0</v>
      </c>
      <c r="BK250" s="209">
        <f t="shared" si="84"/>
        <v>0</v>
      </c>
      <c r="BL250" s="204">
        <f t="shared" si="88"/>
        <v>0</v>
      </c>
      <c r="BM250" s="213">
        <f t="shared" si="88"/>
        <v>0</v>
      </c>
      <c r="BN250" s="214">
        <f t="shared" si="88"/>
        <v>0</v>
      </c>
      <c r="BO250" s="204">
        <v>0</v>
      </c>
      <c r="BP250" s="205">
        <v>0</v>
      </c>
      <c r="BQ250" s="206">
        <v>0</v>
      </c>
      <c r="BR250" s="218">
        <f t="shared" si="85"/>
        <v>0</v>
      </c>
      <c r="BS250" s="208">
        <f t="shared" si="85"/>
        <v>0</v>
      </c>
      <c r="BT250" s="209">
        <f t="shared" si="85"/>
        <v>0</v>
      </c>
      <c r="BU250" s="219">
        <v>-16222000</v>
      </c>
      <c r="BV250" s="205">
        <v>0</v>
      </c>
      <c r="BW250" s="206">
        <v>-16222000</v>
      </c>
      <c r="BX250" s="204">
        <f t="shared" si="89"/>
        <v>-16222000</v>
      </c>
      <c r="BY250" s="213">
        <f t="shared" si="89"/>
        <v>0</v>
      </c>
      <c r="BZ250" s="214">
        <f t="shared" si="89"/>
        <v>-16222000</v>
      </c>
      <c r="CA250" s="220" t="s">
        <v>1156</v>
      </c>
      <c r="CB250" s="220" t="s">
        <v>739</v>
      </c>
      <c r="CC250" s="154" t="s">
        <v>1280</v>
      </c>
      <c r="CD250" s="154" t="str">
        <f t="shared" si="79"/>
        <v>OK！</v>
      </c>
      <c r="CE250" s="164" t="str">
        <f t="shared" si="86"/>
        <v>J2</v>
      </c>
      <c r="CF250" s="164" t="str">
        <f t="shared" si="86"/>
        <v>KX</v>
      </c>
      <c r="CG250" s="164" t="str">
        <f t="shared" si="80"/>
        <v>JICA調査</v>
      </c>
    </row>
    <row r="251" spans="1:85" ht="20.100000000000001" customHeight="1" x14ac:dyDescent="0.15">
      <c r="A251" s="154" t="str">
        <f t="shared" si="74"/>
        <v>J2</v>
      </c>
      <c r="B251" s="154" t="str">
        <f t="shared" si="74"/>
        <v>KX</v>
      </c>
      <c r="C251" s="154" t="str">
        <f t="shared" si="75"/>
        <v xml:space="preserve"> (独)国際協力機構　調査</v>
      </c>
      <c r="D251" s="154" t="str">
        <f t="shared" si="76"/>
        <v>-</v>
      </c>
      <c r="E251" s="166" t="s">
        <v>398</v>
      </c>
      <c r="F251" s="199" t="s">
        <v>918</v>
      </c>
      <c r="G251" s="200" t="s">
        <v>1044</v>
      </c>
      <c r="H251" s="200" t="str">
        <f t="shared" si="77"/>
        <v>JA16V1009P</v>
      </c>
      <c r="I251" s="201" t="s">
        <v>1060</v>
      </c>
      <c r="J251" s="202" t="s">
        <v>800</v>
      </c>
      <c r="K251" s="202" t="s">
        <v>501</v>
      </c>
      <c r="L251" s="203" t="s">
        <v>793</v>
      </c>
      <c r="M251" s="204">
        <v>0</v>
      </c>
      <c r="N251" s="205">
        <v>0</v>
      </c>
      <c r="O251" s="206">
        <v>0</v>
      </c>
      <c r="P251" s="204">
        <v>0</v>
      </c>
      <c r="Q251" s="205">
        <v>0</v>
      </c>
      <c r="R251" s="206">
        <v>0</v>
      </c>
      <c r="S251" s="204">
        <v>0</v>
      </c>
      <c r="T251" s="205">
        <v>0</v>
      </c>
      <c r="U251" s="206">
        <v>0</v>
      </c>
      <c r="V251" s="204">
        <v>0</v>
      </c>
      <c r="W251" s="205">
        <v>0</v>
      </c>
      <c r="X251" s="206">
        <v>0</v>
      </c>
      <c r="Y251" s="204">
        <v>0</v>
      </c>
      <c r="Z251" s="205">
        <v>0</v>
      </c>
      <c r="AA251" s="206">
        <v>0</v>
      </c>
      <c r="AB251" s="204">
        <v>0</v>
      </c>
      <c r="AC251" s="205">
        <v>0</v>
      </c>
      <c r="AD251" s="206">
        <v>0</v>
      </c>
      <c r="AE251" s="204">
        <v>0</v>
      </c>
      <c r="AF251" s="205">
        <v>0</v>
      </c>
      <c r="AG251" s="206">
        <v>0</v>
      </c>
      <c r="AH251" s="207">
        <f t="shared" si="81"/>
        <v>0</v>
      </c>
      <c r="AI251" s="208">
        <f t="shared" si="81"/>
        <v>0</v>
      </c>
      <c r="AJ251" s="209">
        <f t="shared" si="81"/>
        <v>0</v>
      </c>
      <c r="AK251" s="204">
        <v>0</v>
      </c>
      <c r="AL251" s="205">
        <v>0</v>
      </c>
      <c r="AM251" s="206">
        <v>0</v>
      </c>
      <c r="AN251" s="210">
        <f t="shared" si="82"/>
        <v>0</v>
      </c>
      <c r="AO251" s="211">
        <f t="shared" si="82"/>
        <v>0</v>
      </c>
      <c r="AP251" s="212">
        <f t="shared" si="82"/>
        <v>0</v>
      </c>
      <c r="AQ251" s="204">
        <v>0</v>
      </c>
      <c r="AR251" s="205">
        <v>0</v>
      </c>
      <c r="AS251" s="206">
        <v>0</v>
      </c>
      <c r="AT251" s="207">
        <f t="shared" si="87"/>
        <v>0</v>
      </c>
      <c r="AU251" s="208">
        <f t="shared" si="87"/>
        <v>0</v>
      </c>
      <c r="AV251" s="209">
        <f t="shared" si="87"/>
        <v>0</v>
      </c>
      <c r="AW251" s="204">
        <f t="shared" si="78"/>
        <v>0</v>
      </c>
      <c r="AX251" s="213">
        <f t="shared" si="78"/>
        <v>0</v>
      </c>
      <c r="AY251" s="214">
        <f t="shared" si="78"/>
        <v>0</v>
      </c>
      <c r="AZ251" s="204">
        <v>0</v>
      </c>
      <c r="BA251" s="205">
        <v>0</v>
      </c>
      <c r="BB251" s="206">
        <v>0</v>
      </c>
      <c r="BC251" s="215">
        <f t="shared" si="83"/>
        <v>0</v>
      </c>
      <c r="BD251" s="216">
        <f t="shared" si="83"/>
        <v>0</v>
      </c>
      <c r="BE251" s="217">
        <f t="shared" si="83"/>
        <v>0</v>
      </c>
      <c r="BF251" s="204">
        <v>0</v>
      </c>
      <c r="BG251" s="205">
        <v>0</v>
      </c>
      <c r="BH251" s="206">
        <v>0</v>
      </c>
      <c r="BI251" s="207">
        <f t="shared" si="84"/>
        <v>0</v>
      </c>
      <c r="BJ251" s="208">
        <f t="shared" si="84"/>
        <v>0</v>
      </c>
      <c r="BK251" s="209">
        <f t="shared" si="84"/>
        <v>0</v>
      </c>
      <c r="BL251" s="204">
        <f t="shared" si="88"/>
        <v>0</v>
      </c>
      <c r="BM251" s="213">
        <f t="shared" si="88"/>
        <v>0</v>
      </c>
      <c r="BN251" s="214">
        <f t="shared" si="88"/>
        <v>0</v>
      </c>
      <c r="BO251" s="204">
        <v>0</v>
      </c>
      <c r="BP251" s="205">
        <v>0</v>
      </c>
      <c r="BQ251" s="206">
        <v>0</v>
      </c>
      <c r="BR251" s="218">
        <f t="shared" si="85"/>
        <v>0</v>
      </c>
      <c r="BS251" s="208">
        <f t="shared" si="85"/>
        <v>0</v>
      </c>
      <c r="BT251" s="209">
        <f t="shared" si="85"/>
        <v>0</v>
      </c>
      <c r="BU251" s="219">
        <v>-31987000</v>
      </c>
      <c r="BV251" s="205">
        <v>0</v>
      </c>
      <c r="BW251" s="206">
        <v>-31987000</v>
      </c>
      <c r="BX251" s="204">
        <f t="shared" si="89"/>
        <v>-31987000</v>
      </c>
      <c r="BY251" s="213">
        <f t="shared" si="89"/>
        <v>0</v>
      </c>
      <c r="BZ251" s="214">
        <f t="shared" si="89"/>
        <v>-31987000</v>
      </c>
      <c r="CA251" s="220" t="s">
        <v>1156</v>
      </c>
      <c r="CB251" s="220" t="s">
        <v>498</v>
      </c>
      <c r="CC251" s="154" t="s">
        <v>1280</v>
      </c>
      <c r="CD251" s="154" t="str">
        <f t="shared" si="79"/>
        <v>OK！</v>
      </c>
      <c r="CE251" s="164" t="str">
        <f t="shared" si="86"/>
        <v>J2</v>
      </c>
      <c r="CF251" s="164" t="str">
        <f t="shared" si="86"/>
        <v>KX</v>
      </c>
      <c r="CG251" s="164" t="str">
        <f t="shared" si="80"/>
        <v>JICA調査</v>
      </c>
    </row>
    <row r="252" spans="1:85" ht="20.100000000000001" customHeight="1" x14ac:dyDescent="0.15">
      <c r="A252" s="154" t="str">
        <f t="shared" si="74"/>
        <v>J2</v>
      </c>
      <c r="B252" s="154" t="str">
        <f t="shared" si="74"/>
        <v>KX</v>
      </c>
      <c r="C252" s="154" t="str">
        <f t="shared" si="75"/>
        <v xml:space="preserve"> (独)国際協力機構　調査</v>
      </c>
      <c r="D252" s="154" t="str">
        <f t="shared" si="76"/>
        <v>201603-201606</v>
      </c>
      <c r="E252" s="166" t="s">
        <v>399</v>
      </c>
      <c r="F252" s="199" t="s">
        <v>918</v>
      </c>
      <c r="G252" s="200" t="s">
        <v>1044</v>
      </c>
      <c r="H252" s="200" t="str">
        <f t="shared" si="77"/>
        <v>JA16X1007P</v>
      </c>
      <c r="I252" s="201" t="s">
        <v>1061</v>
      </c>
      <c r="J252" s="202" t="s">
        <v>1062</v>
      </c>
      <c r="K252" s="202" t="s">
        <v>501</v>
      </c>
      <c r="L252" s="203" t="s">
        <v>793</v>
      </c>
      <c r="M252" s="204">
        <v>0</v>
      </c>
      <c r="N252" s="205">
        <v>0</v>
      </c>
      <c r="O252" s="206">
        <v>0</v>
      </c>
      <c r="P252" s="204">
        <v>0</v>
      </c>
      <c r="Q252" s="205">
        <v>0</v>
      </c>
      <c r="R252" s="206">
        <v>0</v>
      </c>
      <c r="S252" s="204">
        <v>0</v>
      </c>
      <c r="T252" s="205">
        <v>0</v>
      </c>
      <c r="U252" s="206">
        <v>0</v>
      </c>
      <c r="V252" s="204">
        <v>0</v>
      </c>
      <c r="W252" s="205">
        <v>0</v>
      </c>
      <c r="X252" s="206">
        <v>0</v>
      </c>
      <c r="Y252" s="204">
        <v>0</v>
      </c>
      <c r="Z252" s="205">
        <v>0</v>
      </c>
      <c r="AA252" s="206">
        <v>0</v>
      </c>
      <c r="AB252" s="204">
        <v>0</v>
      </c>
      <c r="AC252" s="205">
        <v>0</v>
      </c>
      <c r="AD252" s="206">
        <v>0</v>
      </c>
      <c r="AE252" s="204">
        <v>0</v>
      </c>
      <c r="AF252" s="205">
        <v>0</v>
      </c>
      <c r="AG252" s="206">
        <v>0</v>
      </c>
      <c r="AH252" s="207">
        <f t="shared" si="81"/>
        <v>0</v>
      </c>
      <c r="AI252" s="208">
        <f t="shared" si="81"/>
        <v>0</v>
      </c>
      <c r="AJ252" s="209">
        <f t="shared" si="81"/>
        <v>0</v>
      </c>
      <c r="AK252" s="204">
        <v>0</v>
      </c>
      <c r="AL252" s="205">
        <v>0</v>
      </c>
      <c r="AM252" s="206">
        <v>0</v>
      </c>
      <c r="AN252" s="210">
        <f t="shared" si="82"/>
        <v>0</v>
      </c>
      <c r="AO252" s="211">
        <f t="shared" si="82"/>
        <v>0</v>
      </c>
      <c r="AP252" s="212">
        <f t="shared" si="82"/>
        <v>0</v>
      </c>
      <c r="AQ252" s="204">
        <v>0</v>
      </c>
      <c r="AR252" s="205">
        <v>0</v>
      </c>
      <c r="AS252" s="206">
        <v>0</v>
      </c>
      <c r="AT252" s="207">
        <f t="shared" si="87"/>
        <v>0</v>
      </c>
      <c r="AU252" s="208">
        <f t="shared" si="87"/>
        <v>0</v>
      </c>
      <c r="AV252" s="209">
        <f t="shared" si="87"/>
        <v>0</v>
      </c>
      <c r="AW252" s="204">
        <f t="shared" si="78"/>
        <v>2510560</v>
      </c>
      <c r="AX252" s="213">
        <f t="shared" si="78"/>
        <v>0</v>
      </c>
      <c r="AY252" s="214">
        <f t="shared" si="78"/>
        <v>2510560</v>
      </c>
      <c r="AZ252" s="204">
        <v>2510560</v>
      </c>
      <c r="BA252" s="205">
        <v>0</v>
      </c>
      <c r="BB252" s="206">
        <v>2510560</v>
      </c>
      <c r="BC252" s="215">
        <f t="shared" si="83"/>
        <v>2510560</v>
      </c>
      <c r="BD252" s="216">
        <f t="shared" si="83"/>
        <v>0</v>
      </c>
      <c r="BE252" s="217">
        <f t="shared" si="83"/>
        <v>2510560</v>
      </c>
      <c r="BF252" s="204">
        <v>0</v>
      </c>
      <c r="BG252" s="205">
        <v>0</v>
      </c>
      <c r="BH252" s="206">
        <v>0</v>
      </c>
      <c r="BI252" s="207">
        <f t="shared" si="84"/>
        <v>2510560</v>
      </c>
      <c r="BJ252" s="208">
        <f t="shared" si="84"/>
        <v>0</v>
      </c>
      <c r="BK252" s="209">
        <f t="shared" si="84"/>
        <v>2510560</v>
      </c>
      <c r="BL252" s="204">
        <f t="shared" si="88"/>
        <v>0</v>
      </c>
      <c r="BM252" s="213">
        <f t="shared" si="88"/>
        <v>0</v>
      </c>
      <c r="BN252" s="214">
        <f t="shared" si="88"/>
        <v>0</v>
      </c>
      <c r="BO252" s="204">
        <v>0</v>
      </c>
      <c r="BP252" s="205">
        <v>0</v>
      </c>
      <c r="BQ252" s="206">
        <v>0</v>
      </c>
      <c r="BR252" s="218">
        <f t="shared" si="85"/>
        <v>2510560</v>
      </c>
      <c r="BS252" s="208">
        <f t="shared" si="85"/>
        <v>0</v>
      </c>
      <c r="BT252" s="209">
        <f t="shared" si="85"/>
        <v>2510560</v>
      </c>
      <c r="BU252" s="219">
        <v>0</v>
      </c>
      <c r="BV252" s="205">
        <v>0</v>
      </c>
      <c r="BW252" s="206">
        <v>0</v>
      </c>
      <c r="BX252" s="204">
        <f t="shared" si="89"/>
        <v>2510560</v>
      </c>
      <c r="BY252" s="213">
        <f t="shared" si="89"/>
        <v>0</v>
      </c>
      <c r="BZ252" s="214">
        <f t="shared" si="89"/>
        <v>2510560</v>
      </c>
      <c r="CA252" s="220" t="s">
        <v>1173</v>
      </c>
      <c r="CB252" s="220" t="s">
        <v>498</v>
      </c>
      <c r="CC252" s="154" t="s">
        <v>1280</v>
      </c>
      <c r="CD252" s="154" t="str">
        <f t="shared" si="79"/>
        <v>OK！</v>
      </c>
      <c r="CE252" s="164" t="str">
        <f t="shared" si="86"/>
        <v>J2</v>
      </c>
      <c r="CF252" s="164" t="str">
        <f t="shared" si="86"/>
        <v>KX</v>
      </c>
      <c r="CG252" s="164" t="str">
        <f t="shared" si="80"/>
        <v>JICA調査</v>
      </c>
    </row>
    <row r="253" spans="1:85" ht="20.100000000000001" customHeight="1" x14ac:dyDescent="0.15">
      <c r="A253" s="154" t="str">
        <f t="shared" si="74"/>
        <v>J2</v>
      </c>
      <c r="B253" s="154" t="str">
        <f t="shared" si="74"/>
        <v>KX</v>
      </c>
      <c r="C253" s="154" t="str">
        <f t="shared" si="75"/>
        <v xml:space="preserve"> (独)国際協力機構　調査</v>
      </c>
      <c r="D253" s="154" t="str">
        <f t="shared" si="76"/>
        <v>-</v>
      </c>
      <c r="E253" s="166" t="s">
        <v>400</v>
      </c>
      <c r="F253" s="199" t="s">
        <v>918</v>
      </c>
      <c r="G253" s="200" t="s">
        <v>1044</v>
      </c>
      <c r="H253" s="200" t="str">
        <f t="shared" si="77"/>
        <v>JA16X1011P</v>
      </c>
      <c r="I253" s="201" t="s">
        <v>1063</v>
      </c>
      <c r="J253" s="202" t="s">
        <v>800</v>
      </c>
      <c r="K253" s="202" t="s">
        <v>501</v>
      </c>
      <c r="L253" s="203" t="s">
        <v>793</v>
      </c>
      <c r="M253" s="204">
        <v>0</v>
      </c>
      <c r="N253" s="205">
        <v>0</v>
      </c>
      <c r="O253" s="206">
        <v>0</v>
      </c>
      <c r="P253" s="204">
        <v>0</v>
      </c>
      <c r="Q253" s="205">
        <v>0</v>
      </c>
      <c r="R253" s="206">
        <v>0</v>
      </c>
      <c r="S253" s="204">
        <v>0</v>
      </c>
      <c r="T253" s="205">
        <v>0</v>
      </c>
      <c r="U253" s="206">
        <v>0</v>
      </c>
      <c r="V253" s="204">
        <v>0</v>
      </c>
      <c r="W253" s="205">
        <v>0</v>
      </c>
      <c r="X253" s="206">
        <v>0</v>
      </c>
      <c r="Y253" s="204">
        <v>0</v>
      </c>
      <c r="Z253" s="205">
        <v>0</v>
      </c>
      <c r="AA253" s="206">
        <v>0</v>
      </c>
      <c r="AB253" s="204">
        <v>0</v>
      </c>
      <c r="AC253" s="205">
        <v>0</v>
      </c>
      <c r="AD253" s="206">
        <v>0</v>
      </c>
      <c r="AE253" s="204">
        <v>0</v>
      </c>
      <c r="AF253" s="205">
        <v>0</v>
      </c>
      <c r="AG253" s="206">
        <v>0</v>
      </c>
      <c r="AH253" s="207">
        <f t="shared" si="81"/>
        <v>0</v>
      </c>
      <c r="AI253" s="208">
        <f t="shared" si="81"/>
        <v>0</v>
      </c>
      <c r="AJ253" s="209">
        <f t="shared" si="81"/>
        <v>0</v>
      </c>
      <c r="AK253" s="204">
        <v>0</v>
      </c>
      <c r="AL253" s="205">
        <v>0</v>
      </c>
      <c r="AM253" s="206">
        <v>0</v>
      </c>
      <c r="AN253" s="210">
        <f t="shared" si="82"/>
        <v>0</v>
      </c>
      <c r="AO253" s="211">
        <f t="shared" si="82"/>
        <v>0</v>
      </c>
      <c r="AP253" s="212">
        <f t="shared" si="82"/>
        <v>0</v>
      </c>
      <c r="AQ253" s="204">
        <v>0</v>
      </c>
      <c r="AR253" s="205">
        <v>0</v>
      </c>
      <c r="AS253" s="206">
        <v>0</v>
      </c>
      <c r="AT253" s="207">
        <f t="shared" si="87"/>
        <v>0</v>
      </c>
      <c r="AU253" s="208">
        <f t="shared" si="87"/>
        <v>0</v>
      </c>
      <c r="AV253" s="209">
        <f t="shared" si="87"/>
        <v>0</v>
      </c>
      <c r="AW253" s="204">
        <f t="shared" si="78"/>
        <v>0</v>
      </c>
      <c r="AX253" s="213">
        <f t="shared" si="78"/>
        <v>0</v>
      </c>
      <c r="AY253" s="214">
        <f t="shared" si="78"/>
        <v>0</v>
      </c>
      <c r="AZ253" s="204">
        <v>0</v>
      </c>
      <c r="BA253" s="205">
        <v>0</v>
      </c>
      <c r="BB253" s="206">
        <v>0</v>
      </c>
      <c r="BC253" s="215">
        <f t="shared" si="83"/>
        <v>0</v>
      </c>
      <c r="BD253" s="216">
        <f t="shared" si="83"/>
        <v>0</v>
      </c>
      <c r="BE253" s="217">
        <f t="shared" si="83"/>
        <v>0</v>
      </c>
      <c r="BF253" s="204">
        <v>0</v>
      </c>
      <c r="BG253" s="205">
        <v>0</v>
      </c>
      <c r="BH253" s="206">
        <v>0</v>
      </c>
      <c r="BI253" s="207">
        <f t="shared" si="84"/>
        <v>0</v>
      </c>
      <c r="BJ253" s="208">
        <f t="shared" si="84"/>
        <v>0</v>
      </c>
      <c r="BK253" s="209">
        <f t="shared" si="84"/>
        <v>0</v>
      </c>
      <c r="BL253" s="204">
        <f t="shared" si="88"/>
        <v>0</v>
      </c>
      <c r="BM253" s="213">
        <f t="shared" si="88"/>
        <v>0</v>
      </c>
      <c r="BN253" s="214">
        <f t="shared" si="88"/>
        <v>0</v>
      </c>
      <c r="BO253" s="204">
        <v>0</v>
      </c>
      <c r="BP253" s="205">
        <v>0</v>
      </c>
      <c r="BQ253" s="206">
        <v>0</v>
      </c>
      <c r="BR253" s="218">
        <f t="shared" si="85"/>
        <v>0</v>
      </c>
      <c r="BS253" s="208">
        <f t="shared" si="85"/>
        <v>0</v>
      </c>
      <c r="BT253" s="209">
        <f t="shared" si="85"/>
        <v>0</v>
      </c>
      <c r="BU253" s="219">
        <v>-40697000</v>
      </c>
      <c r="BV253" s="205">
        <v>0</v>
      </c>
      <c r="BW253" s="206">
        <v>-40697000</v>
      </c>
      <c r="BX253" s="204">
        <f t="shared" si="89"/>
        <v>-40697000</v>
      </c>
      <c r="BY253" s="213">
        <f t="shared" si="89"/>
        <v>0</v>
      </c>
      <c r="BZ253" s="214">
        <f t="shared" si="89"/>
        <v>-40697000</v>
      </c>
      <c r="CA253" s="220" t="s">
        <v>1156</v>
      </c>
      <c r="CB253" s="220" t="s">
        <v>513</v>
      </c>
      <c r="CC253" s="154" t="s">
        <v>1280</v>
      </c>
      <c r="CD253" s="154" t="str">
        <f t="shared" si="79"/>
        <v>OK！</v>
      </c>
      <c r="CE253" s="164" t="str">
        <f t="shared" si="86"/>
        <v>J2</v>
      </c>
      <c r="CF253" s="164" t="str">
        <f t="shared" si="86"/>
        <v>KX</v>
      </c>
      <c r="CG253" s="164" t="str">
        <f t="shared" si="80"/>
        <v>JICA調査</v>
      </c>
    </row>
    <row r="254" spans="1:85" ht="20.100000000000001" customHeight="1" x14ac:dyDescent="0.15">
      <c r="A254" s="154" t="str">
        <f t="shared" si="74"/>
        <v>J2</v>
      </c>
      <c r="B254" s="154" t="str">
        <f t="shared" si="74"/>
        <v>KX</v>
      </c>
      <c r="C254" s="154" t="str">
        <f t="shared" si="75"/>
        <v xml:space="preserve"> Myanmar International Termina</v>
      </c>
      <c r="D254" s="154" t="str">
        <f t="shared" si="76"/>
        <v>201506-201512</v>
      </c>
      <c r="E254" s="166" t="s">
        <v>401</v>
      </c>
      <c r="F254" s="199" t="s">
        <v>918</v>
      </c>
      <c r="G254" s="200" t="s">
        <v>1044</v>
      </c>
      <c r="H254" s="200" t="str">
        <f t="shared" si="77"/>
        <v>JA15U1028P</v>
      </c>
      <c r="I254" s="201" t="s">
        <v>1064</v>
      </c>
      <c r="J254" s="202" t="s">
        <v>1065</v>
      </c>
      <c r="K254" s="202" t="s">
        <v>707</v>
      </c>
      <c r="L254" s="203" t="s">
        <v>819</v>
      </c>
      <c r="M254" s="204">
        <v>0</v>
      </c>
      <c r="N254" s="205">
        <v>0</v>
      </c>
      <c r="O254" s="206">
        <v>0</v>
      </c>
      <c r="P254" s="204">
        <v>0</v>
      </c>
      <c r="Q254" s="205">
        <v>0</v>
      </c>
      <c r="R254" s="206">
        <v>0</v>
      </c>
      <c r="S254" s="204">
        <v>0</v>
      </c>
      <c r="T254" s="205">
        <v>0</v>
      </c>
      <c r="U254" s="206">
        <v>0</v>
      </c>
      <c r="V254" s="204">
        <v>0</v>
      </c>
      <c r="W254" s="205">
        <v>0</v>
      </c>
      <c r="X254" s="206">
        <v>0</v>
      </c>
      <c r="Y254" s="204">
        <v>0</v>
      </c>
      <c r="Z254" s="205">
        <v>0</v>
      </c>
      <c r="AA254" s="206">
        <v>0</v>
      </c>
      <c r="AB254" s="204">
        <v>0</v>
      </c>
      <c r="AC254" s="205">
        <v>0</v>
      </c>
      <c r="AD254" s="206">
        <v>0</v>
      </c>
      <c r="AE254" s="204">
        <v>0</v>
      </c>
      <c r="AF254" s="205">
        <v>0</v>
      </c>
      <c r="AG254" s="206">
        <v>0</v>
      </c>
      <c r="AH254" s="207">
        <f t="shared" si="81"/>
        <v>0</v>
      </c>
      <c r="AI254" s="208">
        <f t="shared" si="81"/>
        <v>0</v>
      </c>
      <c r="AJ254" s="209">
        <f t="shared" si="81"/>
        <v>0</v>
      </c>
      <c r="AK254" s="204">
        <v>0</v>
      </c>
      <c r="AL254" s="205">
        <v>0</v>
      </c>
      <c r="AM254" s="206">
        <v>0</v>
      </c>
      <c r="AN254" s="210">
        <f t="shared" si="82"/>
        <v>0</v>
      </c>
      <c r="AO254" s="211">
        <f t="shared" si="82"/>
        <v>0</v>
      </c>
      <c r="AP254" s="212">
        <f t="shared" si="82"/>
        <v>0</v>
      </c>
      <c r="AQ254" s="204">
        <v>0</v>
      </c>
      <c r="AR254" s="205">
        <v>25400</v>
      </c>
      <c r="AS254" s="206">
        <v>3120263</v>
      </c>
      <c r="AT254" s="207">
        <f t="shared" si="87"/>
        <v>0</v>
      </c>
      <c r="AU254" s="208">
        <f t="shared" si="87"/>
        <v>25400</v>
      </c>
      <c r="AV254" s="209">
        <f t="shared" si="87"/>
        <v>3120263</v>
      </c>
      <c r="AW254" s="204">
        <f t="shared" si="78"/>
        <v>0</v>
      </c>
      <c r="AX254" s="213">
        <f t="shared" si="78"/>
        <v>0</v>
      </c>
      <c r="AY254" s="214">
        <f t="shared" si="78"/>
        <v>0</v>
      </c>
      <c r="AZ254" s="204">
        <v>0</v>
      </c>
      <c r="BA254" s="205">
        <v>25400</v>
      </c>
      <c r="BB254" s="206">
        <v>3120263</v>
      </c>
      <c r="BC254" s="215">
        <f t="shared" si="83"/>
        <v>0</v>
      </c>
      <c r="BD254" s="216">
        <f t="shared" si="83"/>
        <v>25400</v>
      </c>
      <c r="BE254" s="217">
        <f t="shared" si="83"/>
        <v>3120263</v>
      </c>
      <c r="BF254" s="204">
        <v>0</v>
      </c>
      <c r="BG254" s="205">
        <v>0</v>
      </c>
      <c r="BH254" s="206">
        <v>0</v>
      </c>
      <c r="BI254" s="207">
        <f t="shared" si="84"/>
        <v>0</v>
      </c>
      <c r="BJ254" s="208">
        <f t="shared" si="84"/>
        <v>25400</v>
      </c>
      <c r="BK254" s="209">
        <f t="shared" si="84"/>
        <v>3120263</v>
      </c>
      <c r="BL254" s="204">
        <f t="shared" si="88"/>
        <v>0</v>
      </c>
      <c r="BM254" s="213">
        <f t="shared" si="88"/>
        <v>0</v>
      </c>
      <c r="BN254" s="214">
        <f t="shared" si="88"/>
        <v>0</v>
      </c>
      <c r="BO254" s="204">
        <v>0</v>
      </c>
      <c r="BP254" s="205">
        <v>0</v>
      </c>
      <c r="BQ254" s="206">
        <v>0</v>
      </c>
      <c r="BR254" s="218">
        <f t="shared" si="85"/>
        <v>0</v>
      </c>
      <c r="BS254" s="208">
        <f t="shared" si="85"/>
        <v>25400</v>
      </c>
      <c r="BT254" s="209">
        <f t="shared" si="85"/>
        <v>3120263</v>
      </c>
      <c r="BU254" s="219">
        <v>0</v>
      </c>
      <c r="BV254" s="205">
        <v>-25400</v>
      </c>
      <c r="BW254" s="206">
        <v>-3057398</v>
      </c>
      <c r="BX254" s="204">
        <f t="shared" si="89"/>
        <v>0</v>
      </c>
      <c r="BY254" s="213">
        <f t="shared" si="89"/>
        <v>0</v>
      </c>
      <c r="BZ254" s="214">
        <f t="shared" si="89"/>
        <v>62865</v>
      </c>
      <c r="CA254" s="220" t="s">
        <v>1260</v>
      </c>
      <c r="CB254" s="220" t="s">
        <v>531</v>
      </c>
      <c r="CC254" s="154" t="s">
        <v>1280</v>
      </c>
      <c r="CD254" s="154" t="str">
        <f t="shared" si="79"/>
        <v>OK！</v>
      </c>
      <c r="CE254" s="164" t="str">
        <f t="shared" si="86"/>
        <v>J2</v>
      </c>
      <c r="CF254" s="164" t="str">
        <f t="shared" si="86"/>
        <v>KX</v>
      </c>
      <c r="CG254" s="164" t="str">
        <f t="shared" si="80"/>
        <v>民間</v>
      </c>
    </row>
    <row r="255" spans="1:85" ht="20.100000000000001" customHeight="1" x14ac:dyDescent="0.15">
      <c r="A255" s="154" t="str">
        <f t="shared" si="74"/>
        <v>J2</v>
      </c>
      <c r="B255" s="154" t="str">
        <f t="shared" si="74"/>
        <v>KX</v>
      </c>
      <c r="C255" s="154" t="str">
        <f t="shared" si="75"/>
        <v xml:space="preserve"> Myanmer Japan Thilawa Develop</v>
      </c>
      <c r="D255" s="154" t="str">
        <f t="shared" si="76"/>
        <v>201505-201606</v>
      </c>
      <c r="E255" s="166" t="s">
        <v>402</v>
      </c>
      <c r="F255" s="199" t="s">
        <v>918</v>
      </c>
      <c r="G255" s="200" t="s">
        <v>1044</v>
      </c>
      <c r="H255" s="200" t="str">
        <f t="shared" si="77"/>
        <v>JA15U1020P</v>
      </c>
      <c r="I255" s="201" t="s">
        <v>1066</v>
      </c>
      <c r="J255" s="202" t="s">
        <v>818</v>
      </c>
      <c r="K255" s="202" t="s">
        <v>711</v>
      </c>
      <c r="L255" s="203" t="s">
        <v>819</v>
      </c>
      <c r="M255" s="204">
        <v>0</v>
      </c>
      <c r="N255" s="205">
        <v>0</v>
      </c>
      <c r="O255" s="206">
        <v>0</v>
      </c>
      <c r="P255" s="204">
        <v>0</v>
      </c>
      <c r="Q255" s="205">
        <v>0</v>
      </c>
      <c r="R255" s="206">
        <v>0</v>
      </c>
      <c r="S255" s="204">
        <v>0</v>
      </c>
      <c r="T255" s="205">
        <v>0</v>
      </c>
      <c r="U255" s="206">
        <v>0</v>
      </c>
      <c r="V255" s="204">
        <v>0</v>
      </c>
      <c r="W255" s="205">
        <v>0</v>
      </c>
      <c r="X255" s="206">
        <v>0</v>
      </c>
      <c r="Y255" s="204">
        <v>0</v>
      </c>
      <c r="Z255" s="205">
        <v>0</v>
      </c>
      <c r="AA255" s="206">
        <v>0</v>
      </c>
      <c r="AB255" s="204">
        <v>0</v>
      </c>
      <c r="AC255" s="205">
        <v>0</v>
      </c>
      <c r="AD255" s="206">
        <v>0</v>
      </c>
      <c r="AE255" s="204">
        <v>0</v>
      </c>
      <c r="AF255" s="205">
        <v>0</v>
      </c>
      <c r="AG255" s="206">
        <v>0</v>
      </c>
      <c r="AH255" s="207">
        <f t="shared" si="81"/>
        <v>0</v>
      </c>
      <c r="AI255" s="208">
        <f t="shared" si="81"/>
        <v>0</v>
      </c>
      <c r="AJ255" s="209">
        <f t="shared" si="81"/>
        <v>0</v>
      </c>
      <c r="AK255" s="204">
        <v>0</v>
      </c>
      <c r="AL255" s="205">
        <v>0</v>
      </c>
      <c r="AM255" s="206">
        <v>0</v>
      </c>
      <c r="AN255" s="210">
        <f t="shared" si="82"/>
        <v>0</v>
      </c>
      <c r="AO255" s="211">
        <f t="shared" si="82"/>
        <v>0</v>
      </c>
      <c r="AP255" s="212">
        <f t="shared" si="82"/>
        <v>0</v>
      </c>
      <c r="AQ255" s="204">
        <v>0</v>
      </c>
      <c r="AR255" s="205">
        <v>0</v>
      </c>
      <c r="AS255" s="206">
        <v>0</v>
      </c>
      <c r="AT255" s="207">
        <f t="shared" si="87"/>
        <v>0</v>
      </c>
      <c r="AU255" s="208">
        <f t="shared" si="87"/>
        <v>0</v>
      </c>
      <c r="AV255" s="209">
        <f t="shared" si="87"/>
        <v>0</v>
      </c>
      <c r="AW255" s="204">
        <f t="shared" si="78"/>
        <v>0</v>
      </c>
      <c r="AX255" s="213">
        <f t="shared" si="78"/>
        <v>117800</v>
      </c>
      <c r="AY255" s="214">
        <f t="shared" si="78"/>
        <v>13091114</v>
      </c>
      <c r="AZ255" s="204">
        <v>0</v>
      </c>
      <c r="BA255" s="205">
        <v>117800</v>
      </c>
      <c r="BB255" s="206">
        <v>13091114</v>
      </c>
      <c r="BC255" s="215">
        <f t="shared" si="83"/>
        <v>0</v>
      </c>
      <c r="BD255" s="216">
        <f t="shared" si="83"/>
        <v>117800</v>
      </c>
      <c r="BE255" s="217">
        <f t="shared" si="83"/>
        <v>13091114</v>
      </c>
      <c r="BF255" s="204">
        <v>0</v>
      </c>
      <c r="BG255" s="205">
        <v>0</v>
      </c>
      <c r="BH255" s="206">
        <v>0</v>
      </c>
      <c r="BI255" s="207">
        <f t="shared" si="84"/>
        <v>0</v>
      </c>
      <c r="BJ255" s="208">
        <f t="shared" si="84"/>
        <v>117800</v>
      </c>
      <c r="BK255" s="209">
        <f t="shared" si="84"/>
        <v>13091114</v>
      </c>
      <c r="BL255" s="204">
        <f t="shared" si="88"/>
        <v>0</v>
      </c>
      <c r="BM255" s="213">
        <f t="shared" si="88"/>
        <v>0</v>
      </c>
      <c r="BN255" s="214">
        <f t="shared" si="88"/>
        <v>0</v>
      </c>
      <c r="BO255" s="204">
        <v>0</v>
      </c>
      <c r="BP255" s="205">
        <v>0</v>
      </c>
      <c r="BQ255" s="206">
        <v>0</v>
      </c>
      <c r="BR255" s="218">
        <f t="shared" si="85"/>
        <v>0</v>
      </c>
      <c r="BS255" s="208">
        <f t="shared" si="85"/>
        <v>117800</v>
      </c>
      <c r="BT255" s="209">
        <f t="shared" si="85"/>
        <v>13091114</v>
      </c>
      <c r="BU255" s="219">
        <v>0</v>
      </c>
      <c r="BV255" s="205">
        <v>0</v>
      </c>
      <c r="BW255" s="206">
        <v>0</v>
      </c>
      <c r="BX255" s="204">
        <f t="shared" si="89"/>
        <v>0</v>
      </c>
      <c r="BY255" s="213">
        <f t="shared" si="89"/>
        <v>117800</v>
      </c>
      <c r="BZ255" s="214">
        <f t="shared" si="89"/>
        <v>13091114</v>
      </c>
      <c r="CA255" s="220" t="s">
        <v>1235</v>
      </c>
      <c r="CB255" s="220" t="s">
        <v>531</v>
      </c>
      <c r="CC255" s="154" t="s">
        <v>1280</v>
      </c>
      <c r="CD255" s="154" t="str">
        <f t="shared" si="79"/>
        <v>OK！</v>
      </c>
      <c r="CE255" s="164" t="str">
        <f t="shared" si="86"/>
        <v>J2</v>
      </c>
      <c r="CF255" s="164" t="str">
        <f t="shared" si="86"/>
        <v>KX</v>
      </c>
      <c r="CG255" s="164" t="str">
        <f t="shared" si="80"/>
        <v>民間</v>
      </c>
    </row>
    <row r="256" spans="1:85" ht="20.100000000000001" customHeight="1" x14ac:dyDescent="0.15">
      <c r="A256" s="154" t="str">
        <f t="shared" si="74"/>
        <v>J2</v>
      </c>
      <c r="B256" s="154" t="str">
        <f t="shared" si="74"/>
        <v>KX</v>
      </c>
      <c r="C256" s="154" t="str">
        <f t="shared" si="75"/>
        <v xml:space="preserve"> PT. Berlian Manyar Sejahtera</v>
      </c>
      <c r="D256" s="154" t="str">
        <f t="shared" si="76"/>
        <v>201505-201509</v>
      </c>
      <c r="E256" s="166" t="s">
        <v>403</v>
      </c>
      <c r="F256" s="199" t="s">
        <v>918</v>
      </c>
      <c r="G256" s="200" t="s">
        <v>1044</v>
      </c>
      <c r="H256" s="200" t="str">
        <f t="shared" si="77"/>
        <v>JA15X1006P</v>
      </c>
      <c r="I256" s="201" t="s">
        <v>1067</v>
      </c>
      <c r="J256" s="202" t="s">
        <v>1068</v>
      </c>
      <c r="K256" s="202" t="s">
        <v>746</v>
      </c>
      <c r="L256" s="203" t="s">
        <v>793</v>
      </c>
      <c r="M256" s="204">
        <v>0</v>
      </c>
      <c r="N256" s="205">
        <v>0</v>
      </c>
      <c r="O256" s="206">
        <v>0</v>
      </c>
      <c r="P256" s="204">
        <v>0</v>
      </c>
      <c r="Q256" s="205">
        <v>0</v>
      </c>
      <c r="R256" s="206">
        <v>0</v>
      </c>
      <c r="S256" s="204">
        <v>0</v>
      </c>
      <c r="T256" s="205">
        <v>0</v>
      </c>
      <c r="U256" s="206">
        <v>0</v>
      </c>
      <c r="V256" s="204">
        <v>0</v>
      </c>
      <c r="W256" s="205">
        <v>0</v>
      </c>
      <c r="X256" s="206">
        <v>0</v>
      </c>
      <c r="Y256" s="204">
        <v>0</v>
      </c>
      <c r="Z256" s="205">
        <v>0</v>
      </c>
      <c r="AA256" s="206">
        <v>0</v>
      </c>
      <c r="AB256" s="204">
        <v>0</v>
      </c>
      <c r="AC256" s="205">
        <v>0</v>
      </c>
      <c r="AD256" s="206">
        <v>0</v>
      </c>
      <c r="AE256" s="204">
        <v>0</v>
      </c>
      <c r="AF256" s="205">
        <v>0</v>
      </c>
      <c r="AG256" s="206">
        <v>0</v>
      </c>
      <c r="AH256" s="207">
        <f t="shared" si="81"/>
        <v>0</v>
      </c>
      <c r="AI256" s="208">
        <f t="shared" si="81"/>
        <v>0</v>
      </c>
      <c r="AJ256" s="209">
        <f t="shared" si="81"/>
        <v>0</v>
      </c>
      <c r="AK256" s="204">
        <v>0</v>
      </c>
      <c r="AL256" s="205">
        <v>0</v>
      </c>
      <c r="AM256" s="206">
        <v>0</v>
      </c>
      <c r="AN256" s="210">
        <f t="shared" si="82"/>
        <v>0</v>
      </c>
      <c r="AO256" s="211">
        <f t="shared" si="82"/>
        <v>0</v>
      </c>
      <c r="AP256" s="212">
        <f t="shared" si="82"/>
        <v>0</v>
      </c>
      <c r="AQ256" s="204">
        <v>10030000</v>
      </c>
      <c r="AR256" s="205">
        <v>0</v>
      </c>
      <c r="AS256" s="206">
        <v>10030000</v>
      </c>
      <c r="AT256" s="207">
        <f t="shared" si="87"/>
        <v>10030000</v>
      </c>
      <c r="AU256" s="208">
        <f t="shared" si="87"/>
        <v>0</v>
      </c>
      <c r="AV256" s="209">
        <f t="shared" si="87"/>
        <v>10030000</v>
      </c>
      <c r="AW256" s="204">
        <f t="shared" si="78"/>
        <v>0</v>
      </c>
      <c r="AX256" s="213">
        <f t="shared" si="78"/>
        <v>0</v>
      </c>
      <c r="AY256" s="214">
        <f t="shared" si="78"/>
        <v>0</v>
      </c>
      <c r="AZ256" s="204">
        <v>10030000</v>
      </c>
      <c r="BA256" s="205">
        <v>0</v>
      </c>
      <c r="BB256" s="206">
        <v>10030000</v>
      </c>
      <c r="BC256" s="215">
        <f t="shared" si="83"/>
        <v>10030000</v>
      </c>
      <c r="BD256" s="216">
        <f t="shared" si="83"/>
        <v>0</v>
      </c>
      <c r="BE256" s="217">
        <f t="shared" si="83"/>
        <v>10030000</v>
      </c>
      <c r="BF256" s="204">
        <v>0</v>
      </c>
      <c r="BG256" s="205">
        <v>0</v>
      </c>
      <c r="BH256" s="206">
        <v>0</v>
      </c>
      <c r="BI256" s="207">
        <f t="shared" si="84"/>
        <v>10030000</v>
      </c>
      <c r="BJ256" s="208">
        <f t="shared" si="84"/>
        <v>0</v>
      </c>
      <c r="BK256" s="209">
        <f t="shared" si="84"/>
        <v>10030000</v>
      </c>
      <c r="BL256" s="204">
        <f t="shared" si="88"/>
        <v>0</v>
      </c>
      <c r="BM256" s="213">
        <f t="shared" si="88"/>
        <v>0</v>
      </c>
      <c r="BN256" s="214">
        <f t="shared" si="88"/>
        <v>0</v>
      </c>
      <c r="BO256" s="204">
        <v>0</v>
      </c>
      <c r="BP256" s="205">
        <v>0</v>
      </c>
      <c r="BQ256" s="206">
        <v>0</v>
      </c>
      <c r="BR256" s="218">
        <f t="shared" si="85"/>
        <v>10030000</v>
      </c>
      <c r="BS256" s="208">
        <f t="shared" si="85"/>
        <v>0</v>
      </c>
      <c r="BT256" s="209">
        <f t="shared" si="85"/>
        <v>10030000</v>
      </c>
      <c r="BU256" s="219">
        <v>0</v>
      </c>
      <c r="BV256" s="205">
        <v>0</v>
      </c>
      <c r="BW256" s="206">
        <v>0</v>
      </c>
      <c r="BX256" s="204">
        <f t="shared" si="89"/>
        <v>10030000</v>
      </c>
      <c r="BY256" s="213">
        <f t="shared" si="89"/>
        <v>0</v>
      </c>
      <c r="BZ256" s="214">
        <f t="shared" si="89"/>
        <v>10030000</v>
      </c>
      <c r="CA256" s="220" t="s">
        <v>1261</v>
      </c>
      <c r="CB256" s="220" t="s">
        <v>503</v>
      </c>
      <c r="CC256" s="154" t="s">
        <v>1280</v>
      </c>
      <c r="CD256" s="154" t="str">
        <f t="shared" si="79"/>
        <v>OK！</v>
      </c>
      <c r="CE256" s="164" t="str">
        <f t="shared" si="86"/>
        <v>J2</v>
      </c>
      <c r="CF256" s="164" t="str">
        <f t="shared" si="86"/>
        <v>KX</v>
      </c>
      <c r="CG256" s="164" t="str">
        <f t="shared" si="80"/>
        <v>民間</v>
      </c>
    </row>
    <row r="257" spans="1:85" ht="20.100000000000001" customHeight="1" x14ac:dyDescent="0.15">
      <c r="A257" s="154" t="str">
        <f t="shared" si="74"/>
        <v>J2</v>
      </c>
      <c r="B257" s="154" t="str">
        <f t="shared" si="74"/>
        <v>KX</v>
      </c>
      <c r="C257" s="154" t="str">
        <f t="shared" si="75"/>
        <v xml:space="preserve"> Yanmar Asia (Singapore) Corpo</v>
      </c>
      <c r="D257" s="154" t="str">
        <f t="shared" si="76"/>
        <v>201509-201601</v>
      </c>
      <c r="E257" s="166" t="s">
        <v>404</v>
      </c>
      <c r="F257" s="199" t="s">
        <v>918</v>
      </c>
      <c r="G257" s="200" t="s">
        <v>1044</v>
      </c>
      <c r="H257" s="200" t="str">
        <f t="shared" si="77"/>
        <v>JA16U1008P</v>
      </c>
      <c r="I257" s="201" t="s">
        <v>1069</v>
      </c>
      <c r="J257" s="202" t="s">
        <v>1070</v>
      </c>
      <c r="K257" s="202" t="s">
        <v>775</v>
      </c>
      <c r="L257" s="203" t="s">
        <v>819</v>
      </c>
      <c r="M257" s="204">
        <v>0</v>
      </c>
      <c r="N257" s="205">
        <v>0</v>
      </c>
      <c r="O257" s="206">
        <v>0</v>
      </c>
      <c r="P257" s="204">
        <v>0</v>
      </c>
      <c r="Q257" s="205">
        <v>0</v>
      </c>
      <c r="R257" s="206">
        <v>0</v>
      </c>
      <c r="S257" s="204">
        <v>0</v>
      </c>
      <c r="T257" s="205">
        <v>0</v>
      </c>
      <c r="U257" s="206">
        <v>0</v>
      </c>
      <c r="V257" s="204">
        <v>0</v>
      </c>
      <c r="W257" s="205">
        <v>0</v>
      </c>
      <c r="X257" s="206">
        <v>0</v>
      </c>
      <c r="Y257" s="204">
        <v>0</v>
      </c>
      <c r="Z257" s="205">
        <v>0</v>
      </c>
      <c r="AA257" s="206">
        <v>0</v>
      </c>
      <c r="AB257" s="204">
        <v>0</v>
      </c>
      <c r="AC257" s="205">
        <v>0</v>
      </c>
      <c r="AD257" s="206">
        <v>0</v>
      </c>
      <c r="AE257" s="204">
        <v>0</v>
      </c>
      <c r="AF257" s="205">
        <v>0</v>
      </c>
      <c r="AG257" s="206">
        <v>0</v>
      </c>
      <c r="AH257" s="207">
        <f t="shared" si="81"/>
        <v>0</v>
      </c>
      <c r="AI257" s="208">
        <f t="shared" si="81"/>
        <v>0</v>
      </c>
      <c r="AJ257" s="209">
        <f t="shared" si="81"/>
        <v>0</v>
      </c>
      <c r="AK257" s="204">
        <v>0</v>
      </c>
      <c r="AL257" s="205">
        <v>0</v>
      </c>
      <c r="AM257" s="206">
        <v>0</v>
      </c>
      <c r="AN257" s="210">
        <f t="shared" si="82"/>
        <v>0</v>
      </c>
      <c r="AO257" s="211">
        <f t="shared" si="82"/>
        <v>0</v>
      </c>
      <c r="AP257" s="212">
        <f t="shared" si="82"/>
        <v>0</v>
      </c>
      <c r="AQ257" s="204">
        <v>0</v>
      </c>
      <c r="AR257" s="205">
        <v>0</v>
      </c>
      <c r="AS257" s="206">
        <v>0</v>
      </c>
      <c r="AT257" s="207">
        <f t="shared" si="87"/>
        <v>0</v>
      </c>
      <c r="AU257" s="208">
        <f t="shared" si="87"/>
        <v>0</v>
      </c>
      <c r="AV257" s="209">
        <f t="shared" si="87"/>
        <v>0</v>
      </c>
      <c r="AW257" s="204">
        <f t="shared" si="78"/>
        <v>0</v>
      </c>
      <c r="AX257" s="213">
        <f t="shared" si="78"/>
        <v>20000</v>
      </c>
      <c r="AY257" s="214">
        <f t="shared" si="78"/>
        <v>2408500</v>
      </c>
      <c r="AZ257" s="204">
        <v>0</v>
      </c>
      <c r="BA257" s="205">
        <v>20000</v>
      </c>
      <c r="BB257" s="206">
        <v>2408500</v>
      </c>
      <c r="BC257" s="215">
        <f t="shared" si="83"/>
        <v>0</v>
      </c>
      <c r="BD257" s="216">
        <f t="shared" si="83"/>
        <v>20000</v>
      </c>
      <c r="BE257" s="217">
        <f t="shared" si="83"/>
        <v>2408500</v>
      </c>
      <c r="BF257" s="204">
        <v>0</v>
      </c>
      <c r="BG257" s="205">
        <v>0</v>
      </c>
      <c r="BH257" s="206">
        <v>0</v>
      </c>
      <c r="BI257" s="207">
        <f t="shared" si="84"/>
        <v>0</v>
      </c>
      <c r="BJ257" s="208">
        <f t="shared" si="84"/>
        <v>20000</v>
      </c>
      <c r="BK257" s="209">
        <f t="shared" si="84"/>
        <v>2408500</v>
      </c>
      <c r="BL257" s="204">
        <f t="shared" si="88"/>
        <v>0</v>
      </c>
      <c r="BM257" s="213">
        <f t="shared" si="88"/>
        <v>0</v>
      </c>
      <c r="BN257" s="214">
        <f t="shared" si="88"/>
        <v>0</v>
      </c>
      <c r="BO257" s="204">
        <v>0</v>
      </c>
      <c r="BP257" s="205">
        <v>0</v>
      </c>
      <c r="BQ257" s="206">
        <v>0</v>
      </c>
      <c r="BR257" s="218">
        <f t="shared" si="85"/>
        <v>0</v>
      </c>
      <c r="BS257" s="208">
        <f t="shared" si="85"/>
        <v>20000</v>
      </c>
      <c r="BT257" s="209">
        <f t="shared" si="85"/>
        <v>2408500</v>
      </c>
      <c r="BU257" s="219">
        <v>0</v>
      </c>
      <c r="BV257" s="205">
        <v>0</v>
      </c>
      <c r="BW257" s="206">
        <v>0</v>
      </c>
      <c r="BX257" s="204">
        <f t="shared" si="89"/>
        <v>0</v>
      </c>
      <c r="BY257" s="213">
        <f t="shared" si="89"/>
        <v>20000</v>
      </c>
      <c r="BZ257" s="214">
        <f t="shared" si="89"/>
        <v>2408500</v>
      </c>
      <c r="CA257" s="220" t="s">
        <v>1262</v>
      </c>
      <c r="CB257" s="220" t="s">
        <v>531</v>
      </c>
      <c r="CC257" s="154" t="s">
        <v>1280</v>
      </c>
      <c r="CD257" s="154" t="str">
        <f t="shared" si="79"/>
        <v>OK！</v>
      </c>
      <c r="CE257" s="164" t="str">
        <f t="shared" si="86"/>
        <v>J2</v>
      </c>
      <c r="CF257" s="164" t="str">
        <f t="shared" si="86"/>
        <v>KX</v>
      </c>
      <c r="CG257" s="164" t="str">
        <f t="shared" si="80"/>
        <v>民間</v>
      </c>
    </row>
    <row r="258" spans="1:85" ht="20.100000000000001" customHeight="1" x14ac:dyDescent="0.15">
      <c r="A258" s="154" t="str">
        <f t="shared" si="74"/>
        <v>J2</v>
      </c>
      <c r="B258" s="154" t="str">
        <f t="shared" si="74"/>
        <v>KX</v>
      </c>
      <c r="C258" s="154" t="str">
        <f t="shared" si="75"/>
        <v xml:space="preserve"> ベトナム政府</v>
      </c>
      <c r="D258" s="154" t="str">
        <f t="shared" si="76"/>
        <v>200909-201003</v>
      </c>
      <c r="E258" s="166" t="s">
        <v>405</v>
      </c>
      <c r="F258" s="199" t="s">
        <v>918</v>
      </c>
      <c r="G258" s="200" t="s">
        <v>1044</v>
      </c>
      <c r="H258" s="200" t="str">
        <f t="shared" si="77"/>
        <v>JA07X1014P</v>
      </c>
      <c r="I258" s="201" t="s">
        <v>1071</v>
      </c>
      <c r="J258" s="202" t="s">
        <v>912</v>
      </c>
      <c r="K258" s="202" t="s">
        <v>612</v>
      </c>
      <c r="L258" s="203" t="s">
        <v>798</v>
      </c>
      <c r="M258" s="204">
        <v>0</v>
      </c>
      <c r="N258" s="205">
        <v>0</v>
      </c>
      <c r="O258" s="206">
        <v>0</v>
      </c>
      <c r="P258" s="204">
        <v>0</v>
      </c>
      <c r="Q258" s="205">
        <v>1427194350</v>
      </c>
      <c r="R258" s="206">
        <v>7621218</v>
      </c>
      <c r="S258" s="204">
        <v>0</v>
      </c>
      <c r="T258" s="205">
        <v>0</v>
      </c>
      <c r="U258" s="206">
        <v>0</v>
      </c>
      <c r="V258" s="204">
        <v>0</v>
      </c>
      <c r="W258" s="205">
        <v>0</v>
      </c>
      <c r="X258" s="206">
        <v>0</v>
      </c>
      <c r="Y258" s="204">
        <v>0</v>
      </c>
      <c r="Z258" s="205">
        <v>0</v>
      </c>
      <c r="AA258" s="206">
        <v>0</v>
      </c>
      <c r="AB258" s="204">
        <v>0</v>
      </c>
      <c r="AC258" s="205">
        <v>0</v>
      </c>
      <c r="AD258" s="206">
        <v>0</v>
      </c>
      <c r="AE258" s="204">
        <v>0</v>
      </c>
      <c r="AF258" s="205">
        <v>0</v>
      </c>
      <c r="AG258" s="206">
        <v>0</v>
      </c>
      <c r="AH258" s="207">
        <f t="shared" si="81"/>
        <v>0</v>
      </c>
      <c r="AI258" s="208">
        <f t="shared" si="81"/>
        <v>1427194350</v>
      </c>
      <c r="AJ258" s="209">
        <f t="shared" si="81"/>
        <v>7621218</v>
      </c>
      <c r="AK258" s="204">
        <v>0</v>
      </c>
      <c r="AL258" s="205">
        <v>0</v>
      </c>
      <c r="AM258" s="206">
        <v>0</v>
      </c>
      <c r="AN258" s="210">
        <f t="shared" si="82"/>
        <v>0</v>
      </c>
      <c r="AO258" s="211">
        <f t="shared" si="82"/>
        <v>1427194350</v>
      </c>
      <c r="AP258" s="212">
        <f t="shared" si="82"/>
        <v>7621218</v>
      </c>
      <c r="AQ258" s="204">
        <v>0</v>
      </c>
      <c r="AR258" s="205">
        <v>0</v>
      </c>
      <c r="AS258" s="206">
        <v>0</v>
      </c>
      <c r="AT258" s="207">
        <f t="shared" si="87"/>
        <v>0</v>
      </c>
      <c r="AU258" s="208">
        <f t="shared" si="87"/>
        <v>1427194350</v>
      </c>
      <c r="AV258" s="209">
        <f t="shared" si="87"/>
        <v>7621218</v>
      </c>
      <c r="AW258" s="204">
        <f t="shared" si="78"/>
        <v>0</v>
      </c>
      <c r="AX258" s="213">
        <f t="shared" si="78"/>
        <v>0</v>
      </c>
      <c r="AY258" s="214">
        <f t="shared" si="78"/>
        <v>0</v>
      </c>
      <c r="AZ258" s="204">
        <v>0</v>
      </c>
      <c r="BA258" s="205">
        <v>0</v>
      </c>
      <c r="BB258" s="206">
        <v>0</v>
      </c>
      <c r="BC258" s="215">
        <f t="shared" si="83"/>
        <v>0</v>
      </c>
      <c r="BD258" s="216">
        <f t="shared" si="83"/>
        <v>1427194350</v>
      </c>
      <c r="BE258" s="217">
        <f t="shared" si="83"/>
        <v>7621218</v>
      </c>
      <c r="BF258" s="204">
        <v>0</v>
      </c>
      <c r="BG258" s="205">
        <v>0</v>
      </c>
      <c r="BH258" s="206">
        <v>0</v>
      </c>
      <c r="BI258" s="207">
        <f t="shared" si="84"/>
        <v>0</v>
      </c>
      <c r="BJ258" s="208">
        <f t="shared" si="84"/>
        <v>1427194350</v>
      </c>
      <c r="BK258" s="209">
        <f t="shared" si="84"/>
        <v>7621218</v>
      </c>
      <c r="BL258" s="204">
        <f t="shared" si="88"/>
        <v>0</v>
      </c>
      <c r="BM258" s="213">
        <f t="shared" si="88"/>
        <v>0</v>
      </c>
      <c r="BN258" s="214">
        <f t="shared" si="88"/>
        <v>0</v>
      </c>
      <c r="BO258" s="204">
        <v>0</v>
      </c>
      <c r="BP258" s="205">
        <v>0</v>
      </c>
      <c r="BQ258" s="206">
        <v>0</v>
      </c>
      <c r="BR258" s="218">
        <f t="shared" si="85"/>
        <v>0</v>
      </c>
      <c r="BS258" s="208">
        <f t="shared" si="85"/>
        <v>1427194350</v>
      </c>
      <c r="BT258" s="209">
        <f t="shared" si="85"/>
        <v>7621218</v>
      </c>
      <c r="BU258" s="219">
        <v>0</v>
      </c>
      <c r="BV258" s="205">
        <v>0</v>
      </c>
      <c r="BW258" s="206">
        <v>0</v>
      </c>
      <c r="BX258" s="204">
        <f t="shared" si="89"/>
        <v>0</v>
      </c>
      <c r="BY258" s="213">
        <f t="shared" si="89"/>
        <v>1427194350</v>
      </c>
      <c r="BZ258" s="214">
        <f t="shared" si="89"/>
        <v>7621218</v>
      </c>
      <c r="CA258" s="220" t="s">
        <v>1263</v>
      </c>
      <c r="CB258" s="220" t="s">
        <v>577</v>
      </c>
      <c r="CC258" s="154" t="s">
        <v>1280</v>
      </c>
      <c r="CD258" s="154" t="str">
        <f t="shared" si="79"/>
        <v>OK！</v>
      </c>
      <c r="CE258" s="164" t="str">
        <f t="shared" si="86"/>
        <v>J2</v>
      </c>
      <c r="CF258" s="164" t="str">
        <f t="shared" si="86"/>
        <v>KX</v>
      </c>
      <c r="CG258" s="164" t="str">
        <f t="shared" si="80"/>
        <v>ﾍﾞﾄﾅﾑ政府</v>
      </c>
    </row>
    <row r="259" spans="1:85" ht="20.100000000000001" customHeight="1" x14ac:dyDescent="0.15">
      <c r="A259" s="154" t="str">
        <f t="shared" si="74"/>
        <v>J2</v>
      </c>
      <c r="B259" s="154" t="str">
        <f t="shared" si="74"/>
        <v>KX</v>
      </c>
      <c r="C259" s="154" t="str">
        <f t="shared" si="75"/>
        <v xml:space="preserve"> ミャンマー(旧ビルマ)政府</v>
      </c>
      <c r="D259" s="154" t="str">
        <f t="shared" si="76"/>
        <v>201512-201606</v>
      </c>
      <c r="E259" s="166" t="s">
        <v>406</v>
      </c>
      <c r="F259" s="199" t="s">
        <v>918</v>
      </c>
      <c r="G259" s="200" t="s">
        <v>1044</v>
      </c>
      <c r="H259" s="200" t="str">
        <f t="shared" si="77"/>
        <v>JA16V1006P</v>
      </c>
      <c r="I259" s="201" t="s">
        <v>1072</v>
      </c>
      <c r="J259" s="202" t="s">
        <v>860</v>
      </c>
      <c r="K259" s="202" t="s">
        <v>1073</v>
      </c>
      <c r="L259" s="203" t="s">
        <v>819</v>
      </c>
      <c r="M259" s="204">
        <v>0</v>
      </c>
      <c r="N259" s="205">
        <v>0</v>
      </c>
      <c r="O259" s="206">
        <v>0</v>
      </c>
      <c r="P259" s="204">
        <v>0</v>
      </c>
      <c r="Q259" s="205">
        <v>0</v>
      </c>
      <c r="R259" s="206">
        <v>0</v>
      </c>
      <c r="S259" s="204">
        <v>0</v>
      </c>
      <c r="T259" s="205">
        <v>0</v>
      </c>
      <c r="U259" s="206">
        <v>0</v>
      </c>
      <c r="V259" s="204">
        <v>0</v>
      </c>
      <c r="W259" s="205">
        <v>0</v>
      </c>
      <c r="X259" s="206">
        <v>0</v>
      </c>
      <c r="Y259" s="204">
        <v>0</v>
      </c>
      <c r="Z259" s="205">
        <v>0</v>
      </c>
      <c r="AA259" s="206">
        <v>0</v>
      </c>
      <c r="AB259" s="204">
        <v>0</v>
      </c>
      <c r="AC259" s="205">
        <v>0</v>
      </c>
      <c r="AD259" s="206">
        <v>0</v>
      </c>
      <c r="AE259" s="204">
        <v>0</v>
      </c>
      <c r="AF259" s="205">
        <v>0</v>
      </c>
      <c r="AG259" s="206">
        <v>0</v>
      </c>
      <c r="AH259" s="207">
        <f t="shared" si="81"/>
        <v>0</v>
      </c>
      <c r="AI259" s="208">
        <f t="shared" si="81"/>
        <v>0</v>
      </c>
      <c r="AJ259" s="209">
        <f t="shared" si="81"/>
        <v>0</v>
      </c>
      <c r="AK259" s="204">
        <v>0</v>
      </c>
      <c r="AL259" s="205">
        <v>0</v>
      </c>
      <c r="AM259" s="206">
        <v>0</v>
      </c>
      <c r="AN259" s="210">
        <f t="shared" si="82"/>
        <v>0</v>
      </c>
      <c r="AO259" s="211">
        <f t="shared" si="82"/>
        <v>0</v>
      </c>
      <c r="AP259" s="212">
        <f t="shared" si="82"/>
        <v>0</v>
      </c>
      <c r="AQ259" s="204">
        <v>0</v>
      </c>
      <c r="AR259" s="205">
        <v>0</v>
      </c>
      <c r="AS259" s="206">
        <v>0</v>
      </c>
      <c r="AT259" s="207">
        <f t="shared" si="87"/>
        <v>0</v>
      </c>
      <c r="AU259" s="208">
        <f t="shared" si="87"/>
        <v>0</v>
      </c>
      <c r="AV259" s="209">
        <f t="shared" si="87"/>
        <v>0</v>
      </c>
      <c r="AW259" s="204">
        <f t="shared" si="78"/>
        <v>0</v>
      </c>
      <c r="AX259" s="213">
        <f t="shared" si="78"/>
        <v>80000</v>
      </c>
      <c r="AY259" s="214">
        <f t="shared" si="78"/>
        <v>8890400</v>
      </c>
      <c r="AZ259" s="204">
        <v>0</v>
      </c>
      <c r="BA259" s="205">
        <v>80000</v>
      </c>
      <c r="BB259" s="206">
        <v>8890400</v>
      </c>
      <c r="BC259" s="215">
        <f t="shared" si="83"/>
        <v>0</v>
      </c>
      <c r="BD259" s="216">
        <f t="shared" si="83"/>
        <v>80000</v>
      </c>
      <c r="BE259" s="217">
        <f t="shared" si="83"/>
        <v>8890400</v>
      </c>
      <c r="BF259" s="204">
        <v>0</v>
      </c>
      <c r="BG259" s="205">
        <v>0</v>
      </c>
      <c r="BH259" s="206">
        <v>0</v>
      </c>
      <c r="BI259" s="207">
        <f t="shared" si="84"/>
        <v>0</v>
      </c>
      <c r="BJ259" s="208">
        <f t="shared" si="84"/>
        <v>80000</v>
      </c>
      <c r="BK259" s="209">
        <f t="shared" si="84"/>
        <v>8890400</v>
      </c>
      <c r="BL259" s="204">
        <f t="shared" si="88"/>
        <v>0</v>
      </c>
      <c r="BM259" s="213">
        <f t="shared" si="88"/>
        <v>0</v>
      </c>
      <c r="BN259" s="214">
        <f t="shared" si="88"/>
        <v>0</v>
      </c>
      <c r="BO259" s="204">
        <v>0</v>
      </c>
      <c r="BP259" s="205">
        <v>0</v>
      </c>
      <c r="BQ259" s="206">
        <v>0</v>
      </c>
      <c r="BR259" s="218">
        <f t="shared" si="85"/>
        <v>0</v>
      </c>
      <c r="BS259" s="208">
        <f t="shared" si="85"/>
        <v>80000</v>
      </c>
      <c r="BT259" s="209">
        <f t="shared" si="85"/>
        <v>8890400</v>
      </c>
      <c r="BU259" s="219">
        <v>0</v>
      </c>
      <c r="BV259" s="205">
        <v>0</v>
      </c>
      <c r="BW259" s="206">
        <v>0</v>
      </c>
      <c r="BX259" s="204">
        <f t="shared" si="89"/>
        <v>0</v>
      </c>
      <c r="BY259" s="213">
        <f t="shared" si="89"/>
        <v>80000</v>
      </c>
      <c r="BZ259" s="214">
        <f t="shared" si="89"/>
        <v>8890400</v>
      </c>
      <c r="CA259" s="220" t="s">
        <v>1157</v>
      </c>
      <c r="CB259" s="220" t="s">
        <v>531</v>
      </c>
      <c r="CC259" s="154" t="s">
        <v>1280</v>
      </c>
      <c r="CD259" s="154" t="str">
        <f t="shared" si="79"/>
        <v>OK！</v>
      </c>
      <c r="CE259" s="164" t="str">
        <f t="shared" si="86"/>
        <v>J2</v>
      </c>
      <c r="CF259" s="164" t="str">
        <f t="shared" si="86"/>
        <v>KX</v>
      </c>
      <c r="CG259" s="164" t="str">
        <f t="shared" si="80"/>
        <v>ﾐｬﾝﾏｰ政府</v>
      </c>
    </row>
    <row r="260" spans="1:85" ht="20.100000000000001" customHeight="1" x14ac:dyDescent="0.15">
      <c r="A260" s="172" t="str">
        <f t="shared" si="74"/>
        <v>J2</v>
      </c>
      <c r="B260" s="172" t="str">
        <f t="shared" si="74"/>
        <v>KX</v>
      </c>
      <c r="C260" s="172" t="str">
        <f t="shared" si="75"/>
        <v xml:space="preserve"> 日揮(株)</v>
      </c>
      <c r="D260" s="172" t="str">
        <f t="shared" si="76"/>
        <v>201504-201606</v>
      </c>
      <c r="E260" s="221" t="s">
        <v>407</v>
      </c>
      <c r="F260" s="199" t="s">
        <v>918</v>
      </c>
      <c r="G260" s="200" t="s">
        <v>1044</v>
      </c>
      <c r="H260" s="200" t="str">
        <f t="shared" si="77"/>
        <v>JA12X1002P</v>
      </c>
      <c r="I260" s="201" t="s">
        <v>1074</v>
      </c>
      <c r="J260" s="202" t="s">
        <v>1075</v>
      </c>
      <c r="K260" s="202" t="s">
        <v>790</v>
      </c>
      <c r="L260" s="203" t="s">
        <v>819</v>
      </c>
      <c r="M260" s="204">
        <v>0</v>
      </c>
      <c r="N260" s="205">
        <v>0</v>
      </c>
      <c r="O260" s="206">
        <v>0</v>
      </c>
      <c r="P260" s="204">
        <v>0</v>
      </c>
      <c r="Q260" s="205">
        <v>0</v>
      </c>
      <c r="R260" s="206">
        <v>0</v>
      </c>
      <c r="S260" s="204">
        <v>0</v>
      </c>
      <c r="T260" s="205">
        <v>0</v>
      </c>
      <c r="U260" s="206">
        <v>0</v>
      </c>
      <c r="V260" s="204">
        <v>0</v>
      </c>
      <c r="W260" s="205">
        <v>0</v>
      </c>
      <c r="X260" s="206">
        <v>0</v>
      </c>
      <c r="Y260" s="204">
        <v>0</v>
      </c>
      <c r="Z260" s="205">
        <v>0</v>
      </c>
      <c r="AA260" s="206">
        <v>0</v>
      </c>
      <c r="AB260" s="204">
        <v>0</v>
      </c>
      <c r="AC260" s="205">
        <v>0</v>
      </c>
      <c r="AD260" s="206">
        <v>0</v>
      </c>
      <c r="AE260" s="204">
        <v>0</v>
      </c>
      <c r="AF260" s="205">
        <v>0</v>
      </c>
      <c r="AG260" s="206">
        <v>0</v>
      </c>
      <c r="AH260" s="207">
        <f t="shared" si="81"/>
        <v>0</v>
      </c>
      <c r="AI260" s="208">
        <f t="shared" si="81"/>
        <v>0</v>
      </c>
      <c r="AJ260" s="209">
        <f t="shared" si="81"/>
        <v>0</v>
      </c>
      <c r="AK260" s="204">
        <v>0</v>
      </c>
      <c r="AL260" s="205">
        <v>0</v>
      </c>
      <c r="AM260" s="206">
        <v>0</v>
      </c>
      <c r="AN260" s="210">
        <f t="shared" si="82"/>
        <v>0</v>
      </c>
      <c r="AO260" s="211">
        <f t="shared" si="82"/>
        <v>0</v>
      </c>
      <c r="AP260" s="212">
        <f t="shared" si="82"/>
        <v>0</v>
      </c>
      <c r="AQ260" s="204">
        <v>0</v>
      </c>
      <c r="AR260" s="205">
        <v>0</v>
      </c>
      <c r="AS260" s="206">
        <v>0</v>
      </c>
      <c r="AT260" s="207">
        <f t="shared" si="87"/>
        <v>0</v>
      </c>
      <c r="AU260" s="208">
        <f t="shared" si="87"/>
        <v>0</v>
      </c>
      <c r="AV260" s="209">
        <f t="shared" si="87"/>
        <v>0</v>
      </c>
      <c r="AW260" s="204">
        <f t="shared" si="78"/>
        <v>0</v>
      </c>
      <c r="AX260" s="213">
        <f t="shared" si="78"/>
        <v>242960.25</v>
      </c>
      <c r="AY260" s="214">
        <f t="shared" si="78"/>
        <v>27000173</v>
      </c>
      <c r="AZ260" s="204">
        <v>0</v>
      </c>
      <c r="BA260" s="205">
        <v>242960.25</v>
      </c>
      <c r="BB260" s="206">
        <v>27000173</v>
      </c>
      <c r="BC260" s="215">
        <f t="shared" si="83"/>
        <v>0</v>
      </c>
      <c r="BD260" s="216">
        <f t="shared" si="83"/>
        <v>242960.25</v>
      </c>
      <c r="BE260" s="217">
        <f t="shared" si="83"/>
        <v>27000173</v>
      </c>
      <c r="BF260" s="204">
        <v>0</v>
      </c>
      <c r="BG260" s="205">
        <v>0</v>
      </c>
      <c r="BH260" s="206">
        <v>0</v>
      </c>
      <c r="BI260" s="207">
        <f t="shared" si="84"/>
        <v>0</v>
      </c>
      <c r="BJ260" s="208">
        <f t="shared" si="84"/>
        <v>242960.25</v>
      </c>
      <c r="BK260" s="209">
        <f t="shared" si="84"/>
        <v>27000173</v>
      </c>
      <c r="BL260" s="204">
        <f t="shared" si="88"/>
        <v>0</v>
      </c>
      <c r="BM260" s="213">
        <f t="shared" si="88"/>
        <v>0</v>
      </c>
      <c r="BN260" s="214">
        <f t="shared" si="88"/>
        <v>0</v>
      </c>
      <c r="BO260" s="204">
        <v>0</v>
      </c>
      <c r="BP260" s="205">
        <v>0</v>
      </c>
      <c r="BQ260" s="206">
        <v>0</v>
      </c>
      <c r="BR260" s="218">
        <f t="shared" si="85"/>
        <v>0</v>
      </c>
      <c r="BS260" s="208">
        <f t="shared" si="85"/>
        <v>242960.25</v>
      </c>
      <c r="BT260" s="209">
        <f t="shared" si="85"/>
        <v>27000173</v>
      </c>
      <c r="BU260" s="219">
        <v>0</v>
      </c>
      <c r="BV260" s="205">
        <v>0</v>
      </c>
      <c r="BW260" s="206">
        <v>0</v>
      </c>
      <c r="BX260" s="204">
        <f t="shared" si="89"/>
        <v>0</v>
      </c>
      <c r="BY260" s="213">
        <f t="shared" si="89"/>
        <v>242960.25</v>
      </c>
      <c r="BZ260" s="214">
        <f t="shared" si="89"/>
        <v>27000173</v>
      </c>
      <c r="CA260" s="220" t="s">
        <v>1153</v>
      </c>
      <c r="CB260" s="220" t="s">
        <v>503</v>
      </c>
      <c r="CC260" s="154" t="s">
        <v>1280</v>
      </c>
      <c r="CD260" s="154" t="str">
        <f t="shared" si="79"/>
        <v>OK！</v>
      </c>
      <c r="CE260" s="164" t="str">
        <f t="shared" si="86"/>
        <v>J2</v>
      </c>
      <c r="CF260" s="164" t="str">
        <f t="shared" si="86"/>
        <v>KX</v>
      </c>
      <c r="CG260" s="164" t="str">
        <f t="shared" si="80"/>
        <v>民間</v>
      </c>
    </row>
    <row r="261" spans="1:85" ht="20.100000000000001" customHeight="1" x14ac:dyDescent="0.15">
      <c r="A261" s="154" t="str">
        <f t="shared" ref="A261:B324" si="90">F261</f>
        <v>J3</v>
      </c>
      <c r="B261" s="154" t="str">
        <f t="shared" si="90"/>
        <v>KL</v>
      </c>
      <c r="C261" s="154" t="str">
        <f t="shared" ref="C261:C324" si="91">K261</f>
        <v xml:space="preserve"> (独)国際協力機構　円借款</v>
      </c>
      <c r="D261" s="154" t="str">
        <f t="shared" ref="D261:D324" si="92">CA261</f>
        <v>200906-201504</v>
      </c>
      <c r="E261" s="166" t="s">
        <v>408</v>
      </c>
      <c r="F261" s="199" t="s">
        <v>1076</v>
      </c>
      <c r="G261" s="200" t="s">
        <v>1077</v>
      </c>
      <c r="H261" s="200" t="str">
        <f t="shared" ref="H261:H340" si="93">IF($E261="","",LEFT(E261,10))</f>
        <v>JA00O1001P</v>
      </c>
      <c r="I261" s="201" t="s">
        <v>1078</v>
      </c>
      <c r="J261" s="202" t="s">
        <v>1079</v>
      </c>
      <c r="K261" s="202" t="s">
        <v>496</v>
      </c>
      <c r="L261" s="203" t="s">
        <v>793</v>
      </c>
      <c r="M261" s="204">
        <v>0</v>
      </c>
      <c r="N261" s="205">
        <v>0</v>
      </c>
      <c r="O261" s="206">
        <v>0</v>
      </c>
      <c r="P261" s="204">
        <v>33172992</v>
      </c>
      <c r="Q261" s="205">
        <v>0</v>
      </c>
      <c r="R261" s="206">
        <v>33172992</v>
      </c>
      <c r="S261" s="204">
        <v>0</v>
      </c>
      <c r="T261" s="205">
        <v>0</v>
      </c>
      <c r="U261" s="206">
        <v>0</v>
      </c>
      <c r="V261" s="204">
        <v>0</v>
      </c>
      <c r="W261" s="205">
        <v>0</v>
      </c>
      <c r="X261" s="206">
        <v>0</v>
      </c>
      <c r="Y261" s="204">
        <v>0</v>
      </c>
      <c r="Z261" s="205">
        <v>0</v>
      </c>
      <c r="AA261" s="206">
        <v>0</v>
      </c>
      <c r="AB261" s="204">
        <v>0</v>
      </c>
      <c r="AC261" s="205">
        <v>0</v>
      </c>
      <c r="AD261" s="206">
        <v>0</v>
      </c>
      <c r="AE261" s="204">
        <v>0</v>
      </c>
      <c r="AF261" s="205">
        <v>0</v>
      </c>
      <c r="AG261" s="206">
        <v>0</v>
      </c>
      <c r="AH261" s="207">
        <f t="shared" si="81"/>
        <v>33172992</v>
      </c>
      <c r="AI261" s="208">
        <f t="shared" si="81"/>
        <v>0</v>
      </c>
      <c r="AJ261" s="209">
        <f t="shared" si="81"/>
        <v>33172992</v>
      </c>
      <c r="AK261" s="204">
        <v>22597399</v>
      </c>
      <c r="AL261" s="205">
        <v>0</v>
      </c>
      <c r="AM261" s="206">
        <v>22597399</v>
      </c>
      <c r="AN261" s="210">
        <f t="shared" si="82"/>
        <v>55770391</v>
      </c>
      <c r="AO261" s="211">
        <f t="shared" si="82"/>
        <v>0</v>
      </c>
      <c r="AP261" s="212">
        <f t="shared" si="82"/>
        <v>55770391</v>
      </c>
      <c r="AQ261" s="204">
        <v>0</v>
      </c>
      <c r="AR261" s="205">
        <v>0</v>
      </c>
      <c r="AS261" s="206">
        <v>0</v>
      </c>
      <c r="AT261" s="207">
        <f t="shared" si="87"/>
        <v>55770391</v>
      </c>
      <c r="AU261" s="208">
        <f t="shared" si="87"/>
        <v>0</v>
      </c>
      <c r="AV261" s="209">
        <f t="shared" si="87"/>
        <v>55770391</v>
      </c>
      <c r="AW261" s="204">
        <f t="shared" ref="AW261:AY324" si="94">AZ261-AQ261</f>
        <v>0</v>
      </c>
      <c r="AX261" s="213">
        <f t="shared" si="94"/>
        <v>0</v>
      </c>
      <c r="AY261" s="214">
        <f t="shared" si="94"/>
        <v>0</v>
      </c>
      <c r="AZ261" s="204">
        <v>0</v>
      </c>
      <c r="BA261" s="205">
        <v>0</v>
      </c>
      <c r="BB261" s="206">
        <v>0</v>
      </c>
      <c r="BC261" s="215">
        <f t="shared" si="83"/>
        <v>55770391</v>
      </c>
      <c r="BD261" s="216">
        <f t="shared" si="83"/>
        <v>0</v>
      </c>
      <c r="BE261" s="217">
        <f t="shared" si="83"/>
        <v>55770391</v>
      </c>
      <c r="BF261" s="204">
        <v>0</v>
      </c>
      <c r="BG261" s="205">
        <v>0</v>
      </c>
      <c r="BH261" s="206">
        <v>0</v>
      </c>
      <c r="BI261" s="207">
        <f t="shared" si="84"/>
        <v>55770391</v>
      </c>
      <c r="BJ261" s="208">
        <f t="shared" si="84"/>
        <v>0</v>
      </c>
      <c r="BK261" s="209">
        <f t="shared" si="84"/>
        <v>55770391</v>
      </c>
      <c r="BL261" s="204">
        <f t="shared" si="88"/>
        <v>0</v>
      </c>
      <c r="BM261" s="213">
        <f t="shared" si="88"/>
        <v>0</v>
      </c>
      <c r="BN261" s="214">
        <f t="shared" si="88"/>
        <v>0</v>
      </c>
      <c r="BO261" s="204">
        <v>0</v>
      </c>
      <c r="BP261" s="205">
        <v>0</v>
      </c>
      <c r="BQ261" s="206">
        <v>0</v>
      </c>
      <c r="BR261" s="218">
        <f t="shared" si="85"/>
        <v>55770391</v>
      </c>
      <c r="BS261" s="208">
        <f t="shared" si="85"/>
        <v>0</v>
      </c>
      <c r="BT261" s="209">
        <f t="shared" si="85"/>
        <v>55770391</v>
      </c>
      <c r="BU261" s="219">
        <v>0</v>
      </c>
      <c r="BV261" s="205">
        <v>0</v>
      </c>
      <c r="BW261" s="206">
        <v>0</v>
      </c>
      <c r="BX261" s="204">
        <f t="shared" si="89"/>
        <v>55770391</v>
      </c>
      <c r="BY261" s="213">
        <f t="shared" si="89"/>
        <v>0</v>
      </c>
      <c r="BZ261" s="214">
        <f t="shared" si="89"/>
        <v>55770391</v>
      </c>
      <c r="CA261" s="220" t="s">
        <v>1264</v>
      </c>
      <c r="CB261" s="220" t="s">
        <v>688</v>
      </c>
      <c r="CC261" s="154" t="s">
        <v>1280</v>
      </c>
      <c r="CD261" s="154" t="str">
        <f t="shared" ref="CD261:CD324" si="95">IF($E261="","",IF($BW261&gt;0,IF($CA261="-","BA列に売掛金の対象月を入力して下さい！","OK！"),"OK！"))</f>
        <v>OK！</v>
      </c>
      <c r="CE261" s="164" t="str">
        <f t="shared" si="86"/>
        <v>J3</v>
      </c>
      <c r="CF261" s="164" t="str">
        <f t="shared" si="86"/>
        <v>KL</v>
      </c>
      <c r="CG261" s="164" t="str">
        <f t="shared" ref="CG261:CG324" si="96">VLOOKUP(K261,資金源,2,FALSE)</f>
        <v>JICA円借款</v>
      </c>
    </row>
    <row r="262" spans="1:85" ht="20.100000000000001" customHeight="1" x14ac:dyDescent="0.15">
      <c r="A262" s="154" t="str">
        <f t="shared" si="90"/>
        <v>J3</v>
      </c>
      <c r="B262" s="154" t="str">
        <f t="shared" si="90"/>
        <v>KL</v>
      </c>
      <c r="C262" s="154" t="str">
        <f t="shared" si="91"/>
        <v xml:space="preserve"> (独)国際協力機構　円借款</v>
      </c>
      <c r="D262" s="154" t="str">
        <f t="shared" si="92"/>
        <v>200906-201504</v>
      </c>
      <c r="E262" s="166" t="s">
        <v>409</v>
      </c>
      <c r="F262" s="199" t="s">
        <v>1076</v>
      </c>
      <c r="G262" s="200" t="s">
        <v>1077</v>
      </c>
      <c r="H262" s="200" t="str">
        <f t="shared" si="93"/>
        <v>JA00O1001P</v>
      </c>
      <c r="I262" s="201" t="s">
        <v>1078</v>
      </c>
      <c r="J262" s="202" t="s">
        <v>1079</v>
      </c>
      <c r="K262" s="202" t="s">
        <v>496</v>
      </c>
      <c r="L262" s="203" t="s">
        <v>1080</v>
      </c>
      <c r="M262" s="204">
        <v>0</v>
      </c>
      <c r="N262" s="205">
        <v>0</v>
      </c>
      <c r="O262" s="206">
        <v>0</v>
      </c>
      <c r="P262" s="204">
        <v>0</v>
      </c>
      <c r="Q262" s="205">
        <v>84650</v>
      </c>
      <c r="R262" s="206">
        <v>5384518</v>
      </c>
      <c r="S262" s="204">
        <v>0</v>
      </c>
      <c r="T262" s="205">
        <v>0</v>
      </c>
      <c r="U262" s="206">
        <v>0</v>
      </c>
      <c r="V262" s="204">
        <v>0</v>
      </c>
      <c r="W262" s="205">
        <v>0</v>
      </c>
      <c r="X262" s="206">
        <v>0</v>
      </c>
      <c r="Y262" s="204">
        <v>0</v>
      </c>
      <c r="Z262" s="205">
        <v>0</v>
      </c>
      <c r="AA262" s="206">
        <v>0</v>
      </c>
      <c r="AB262" s="204">
        <v>0</v>
      </c>
      <c r="AC262" s="205">
        <v>0</v>
      </c>
      <c r="AD262" s="206">
        <v>0</v>
      </c>
      <c r="AE262" s="204">
        <v>0</v>
      </c>
      <c r="AF262" s="205">
        <v>0</v>
      </c>
      <c r="AG262" s="206">
        <v>0</v>
      </c>
      <c r="AH262" s="207">
        <f t="shared" ref="AH262:AJ325" si="97">+M262+P262+S262+V262+Y262+AB262+AE262</f>
        <v>0</v>
      </c>
      <c r="AI262" s="208">
        <f t="shared" si="97"/>
        <v>84650</v>
      </c>
      <c r="AJ262" s="209">
        <f t="shared" si="97"/>
        <v>5384518</v>
      </c>
      <c r="AK262" s="204">
        <v>0</v>
      </c>
      <c r="AL262" s="205">
        <v>25060.55</v>
      </c>
      <c r="AM262" s="206">
        <v>1541888</v>
      </c>
      <c r="AN262" s="210">
        <f t="shared" ref="AN262:AP325" si="98">AH262+AK262</f>
        <v>0</v>
      </c>
      <c r="AO262" s="211">
        <f t="shared" si="98"/>
        <v>109710.55</v>
      </c>
      <c r="AP262" s="212">
        <f t="shared" si="98"/>
        <v>6926406</v>
      </c>
      <c r="AQ262" s="204">
        <v>0</v>
      </c>
      <c r="AR262" s="205">
        <v>0</v>
      </c>
      <c r="AS262" s="206">
        <v>0</v>
      </c>
      <c r="AT262" s="207">
        <f t="shared" si="87"/>
        <v>0</v>
      </c>
      <c r="AU262" s="208">
        <f t="shared" si="87"/>
        <v>109710.55</v>
      </c>
      <c r="AV262" s="209">
        <f t="shared" si="87"/>
        <v>6926406</v>
      </c>
      <c r="AW262" s="204">
        <f t="shared" si="94"/>
        <v>0</v>
      </c>
      <c r="AX262" s="213">
        <f t="shared" si="94"/>
        <v>0</v>
      </c>
      <c r="AY262" s="214">
        <f t="shared" si="94"/>
        <v>0</v>
      </c>
      <c r="AZ262" s="204">
        <v>0</v>
      </c>
      <c r="BA262" s="205">
        <v>0</v>
      </c>
      <c r="BB262" s="206">
        <v>0</v>
      </c>
      <c r="BC262" s="215">
        <f t="shared" ref="BC262:BE325" si="99">AN262+AZ262</f>
        <v>0</v>
      </c>
      <c r="BD262" s="216">
        <f t="shared" si="99"/>
        <v>109710.55</v>
      </c>
      <c r="BE262" s="217">
        <f t="shared" si="99"/>
        <v>6926406</v>
      </c>
      <c r="BF262" s="204">
        <v>0</v>
      </c>
      <c r="BG262" s="205">
        <v>0</v>
      </c>
      <c r="BH262" s="206">
        <v>0</v>
      </c>
      <c r="BI262" s="207">
        <f t="shared" ref="BI262:BK325" si="100">BC262+BF262</f>
        <v>0</v>
      </c>
      <c r="BJ262" s="208">
        <f t="shared" si="100"/>
        <v>109710.55</v>
      </c>
      <c r="BK262" s="209">
        <f t="shared" si="100"/>
        <v>6926406</v>
      </c>
      <c r="BL262" s="204">
        <f t="shared" si="88"/>
        <v>0</v>
      </c>
      <c r="BM262" s="213">
        <f t="shared" si="88"/>
        <v>0</v>
      </c>
      <c r="BN262" s="214">
        <f t="shared" si="88"/>
        <v>0</v>
      </c>
      <c r="BO262" s="204">
        <v>0</v>
      </c>
      <c r="BP262" s="205">
        <v>0</v>
      </c>
      <c r="BQ262" s="206">
        <v>0</v>
      </c>
      <c r="BR262" s="218">
        <f t="shared" ref="BR262:BT325" si="101">BC262+BO262</f>
        <v>0</v>
      </c>
      <c r="BS262" s="208">
        <f t="shared" si="101"/>
        <v>109710.55</v>
      </c>
      <c r="BT262" s="209">
        <f t="shared" si="101"/>
        <v>6926406</v>
      </c>
      <c r="BU262" s="219">
        <v>0</v>
      </c>
      <c r="BV262" s="205">
        <v>0</v>
      </c>
      <c r="BW262" s="206">
        <v>0</v>
      </c>
      <c r="BX262" s="204">
        <f t="shared" si="89"/>
        <v>0</v>
      </c>
      <c r="BY262" s="213">
        <f t="shared" si="89"/>
        <v>109710.55</v>
      </c>
      <c r="BZ262" s="214">
        <f t="shared" si="89"/>
        <v>6926406</v>
      </c>
      <c r="CA262" s="220" t="s">
        <v>1264</v>
      </c>
      <c r="CB262" s="220" t="s">
        <v>688</v>
      </c>
      <c r="CC262" s="154" t="s">
        <v>1280</v>
      </c>
      <c r="CD262" s="154" t="str">
        <f t="shared" si="95"/>
        <v>OK！</v>
      </c>
      <c r="CE262" s="164" t="str">
        <f t="shared" ref="CE262:CF325" si="102">F262</f>
        <v>J3</v>
      </c>
      <c r="CF262" s="164" t="str">
        <f t="shared" si="102"/>
        <v>KL</v>
      </c>
      <c r="CG262" s="164" t="str">
        <f t="shared" si="96"/>
        <v>JICA円借款</v>
      </c>
    </row>
    <row r="263" spans="1:85" ht="20.100000000000001" customHeight="1" x14ac:dyDescent="0.15">
      <c r="A263" s="154" t="str">
        <f t="shared" si="90"/>
        <v>J3</v>
      </c>
      <c r="B263" s="154" t="str">
        <f t="shared" si="90"/>
        <v>KL</v>
      </c>
      <c r="C263" s="154" t="str">
        <f t="shared" si="91"/>
        <v xml:space="preserve"> (独)国際協力機構　円借款</v>
      </c>
      <c r="D263" s="154" t="str">
        <f t="shared" si="92"/>
        <v>201512-201606</v>
      </c>
      <c r="E263" s="166" t="s">
        <v>410</v>
      </c>
      <c r="F263" s="199" t="s">
        <v>1076</v>
      </c>
      <c r="G263" s="200" t="s">
        <v>1077</v>
      </c>
      <c r="H263" s="200" t="str">
        <f t="shared" si="93"/>
        <v>JA07T1007P</v>
      </c>
      <c r="I263" s="201" t="s">
        <v>1081</v>
      </c>
      <c r="J263" s="202" t="s">
        <v>617</v>
      </c>
      <c r="K263" s="202" t="s">
        <v>496</v>
      </c>
      <c r="L263" s="203" t="s">
        <v>793</v>
      </c>
      <c r="M263" s="204">
        <v>0</v>
      </c>
      <c r="N263" s="205">
        <v>0</v>
      </c>
      <c r="O263" s="206">
        <v>0</v>
      </c>
      <c r="P263" s="204">
        <v>0</v>
      </c>
      <c r="Q263" s="205">
        <v>0</v>
      </c>
      <c r="R263" s="206">
        <v>0</v>
      </c>
      <c r="S263" s="204">
        <v>0</v>
      </c>
      <c r="T263" s="205">
        <v>0</v>
      </c>
      <c r="U263" s="206">
        <v>0</v>
      </c>
      <c r="V263" s="204">
        <v>0</v>
      </c>
      <c r="W263" s="205">
        <v>0</v>
      </c>
      <c r="X263" s="206">
        <v>0</v>
      </c>
      <c r="Y263" s="204">
        <v>0</v>
      </c>
      <c r="Z263" s="205">
        <v>0</v>
      </c>
      <c r="AA263" s="206">
        <v>0</v>
      </c>
      <c r="AB263" s="204">
        <v>0</v>
      </c>
      <c r="AC263" s="205">
        <v>0</v>
      </c>
      <c r="AD263" s="206">
        <v>0</v>
      </c>
      <c r="AE263" s="204">
        <v>0</v>
      </c>
      <c r="AF263" s="205">
        <v>0</v>
      </c>
      <c r="AG263" s="206">
        <v>0</v>
      </c>
      <c r="AH263" s="207">
        <f t="shared" si="97"/>
        <v>0</v>
      </c>
      <c r="AI263" s="208">
        <f t="shared" si="97"/>
        <v>0</v>
      </c>
      <c r="AJ263" s="209">
        <f t="shared" si="97"/>
        <v>0</v>
      </c>
      <c r="AK263" s="204">
        <v>0</v>
      </c>
      <c r="AL263" s="205">
        <v>0</v>
      </c>
      <c r="AM263" s="206">
        <v>0</v>
      </c>
      <c r="AN263" s="210">
        <f t="shared" si="98"/>
        <v>0</v>
      </c>
      <c r="AO263" s="211">
        <f t="shared" si="98"/>
        <v>0</v>
      </c>
      <c r="AP263" s="212">
        <f t="shared" si="98"/>
        <v>0</v>
      </c>
      <c r="AQ263" s="204">
        <v>63283400</v>
      </c>
      <c r="AR263" s="205">
        <v>0</v>
      </c>
      <c r="AS263" s="206">
        <v>63283400</v>
      </c>
      <c r="AT263" s="207">
        <f t="shared" si="87"/>
        <v>63283400</v>
      </c>
      <c r="AU263" s="208">
        <f t="shared" si="87"/>
        <v>0</v>
      </c>
      <c r="AV263" s="209">
        <f t="shared" si="87"/>
        <v>63283400</v>
      </c>
      <c r="AW263" s="204">
        <f t="shared" si="94"/>
        <v>403224100</v>
      </c>
      <c r="AX263" s="213">
        <f t="shared" si="94"/>
        <v>0</v>
      </c>
      <c r="AY263" s="214">
        <f t="shared" si="94"/>
        <v>403224100</v>
      </c>
      <c r="AZ263" s="204">
        <v>466507500</v>
      </c>
      <c r="BA263" s="205">
        <v>0</v>
      </c>
      <c r="BB263" s="206">
        <v>466507500</v>
      </c>
      <c r="BC263" s="215">
        <f t="shared" si="99"/>
        <v>466507500</v>
      </c>
      <c r="BD263" s="216">
        <f t="shared" si="99"/>
        <v>0</v>
      </c>
      <c r="BE263" s="217">
        <f t="shared" si="99"/>
        <v>466507500</v>
      </c>
      <c r="BF263" s="204">
        <v>0</v>
      </c>
      <c r="BG263" s="205">
        <v>0</v>
      </c>
      <c r="BH263" s="206">
        <v>0</v>
      </c>
      <c r="BI263" s="207">
        <f t="shared" si="100"/>
        <v>466507500</v>
      </c>
      <c r="BJ263" s="208">
        <f t="shared" si="100"/>
        <v>0</v>
      </c>
      <c r="BK263" s="209">
        <f t="shared" si="100"/>
        <v>466507500</v>
      </c>
      <c r="BL263" s="204">
        <f t="shared" si="88"/>
        <v>0</v>
      </c>
      <c r="BM263" s="213">
        <f t="shared" si="88"/>
        <v>0</v>
      </c>
      <c r="BN263" s="214">
        <f t="shared" si="88"/>
        <v>0</v>
      </c>
      <c r="BO263" s="204">
        <v>0</v>
      </c>
      <c r="BP263" s="205">
        <v>0</v>
      </c>
      <c r="BQ263" s="206">
        <v>0</v>
      </c>
      <c r="BR263" s="218">
        <f t="shared" si="101"/>
        <v>466507500</v>
      </c>
      <c r="BS263" s="208">
        <f t="shared" si="101"/>
        <v>0</v>
      </c>
      <c r="BT263" s="209">
        <f t="shared" si="101"/>
        <v>466507500</v>
      </c>
      <c r="BU263" s="219">
        <v>-2</v>
      </c>
      <c r="BV263" s="205">
        <v>0</v>
      </c>
      <c r="BW263" s="206">
        <v>-2</v>
      </c>
      <c r="BX263" s="204">
        <f t="shared" si="89"/>
        <v>466507498</v>
      </c>
      <c r="BY263" s="213">
        <f t="shared" si="89"/>
        <v>0</v>
      </c>
      <c r="BZ263" s="214">
        <f t="shared" si="89"/>
        <v>466507498</v>
      </c>
      <c r="CA263" s="220" t="s">
        <v>1157</v>
      </c>
      <c r="CB263" s="220" t="s">
        <v>577</v>
      </c>
      <c r="CC263" s="154" t="s">
        <v>1280</v>
      </c>
      <c r="CD263" s="154" t="str">
        <f t="shared" si="95"/>
        <v>OK！</v>
      </c>
      <c r="CE263" s="164" t="str">
        <f t="shared" si="102"/>
        <v>J3</v>
      </c>
      <c r="CF263" s="164" t="str">
        <f t="shared" si="102"/>
        <v>KL</v>
      </c>
      <c r="CG263" s="164" t="str">
        <f t="shared" si="96"/>
        <v>JICA円借款</v>
      </c>
    </row>
    <row r="264" spans="1:85" ht="20.100000000000001" customHeight="1" x14ac:dyDescent="0.15">
      <c r="A264" s="154" t="str">
        <f t="shared" si="90"/>
        <v>J3</v>
      </c>
      <c r="B264" s="154" t="str">
        <f t="shared" si="90"/>
        <v>KL</v>
      </c>
      <c r="C264" s="154" t="str">
        <f t="shared" si="91"/>
        <v xml:space="preserve"> (独)国際協力機構　円借款</v>
      </c>
      <c r="D264" s="154" t="str">
        <f t="shared" si="92"/>
        <v>201512-201606</v>
      </c>
      <c r="E264" s="166" t="s">
        <v>411</v>
      </c>
      <c r="F264" s="199" t="s">
        <v>1076</v>
      </c>
      <c r="G264" s="200" t="s">
        <v>1077</v>
      </c>
      <c r="H264" s="200" t="str">
        <f t="shared" si="93"/>
        <v>JA07T1007P</v>
      </c>
      <c r="I264" s="201" t="s">
        <v>1081</v>
      </c>
      <c r="J264" s="202" t="s">
        <v>617</v>
      </c>
      <c r="K264" s="202" t="s">
        <v>496</v>
      </c>
      <c r="L264" s="203" t="s">
        <v>798</v>
      </c>
      <c r="M264" s="204">
        <v>0</v>
      </c>
      <c r="N264" s="205">
        <v>0</v>
      </c>
      <c r="O264" s="206">
        <v>0</v>
      </c>
      <c r="P264" s="204">
        <v>0</v>
      </c>
      <c r="Q264" s="205">
        <v>0</v>
      </c>
      <c r="R264" s="206">
        <v>0</v>
      </c>
      <c r="S264" s="204">
        <v>0</v>
      </c>
      <c r="T264" s="205">
        <v>0</v>
      </c>
      <c r="U264" s="206">
        <v>0</v>
      </c>
      <c r="V264" s="204">
        <v>0</v>
      </c>
      <c r="W264" s="205">
        <v>0</v>
      </c>
      <c r="X264" s="206">
        <v>0</v>
      </c>
      <c r="Y264" s="204">
        <v>0</v>
      </c>
      <c r="Z264" s="205">
        <v>0</v>
      </c>
      <c r="AA264" s="206">
        <v>0</v>
      </c>
      <c r="AB264" s="204">
        <v>0</v>
      </c>
      <c r="AC264" s="205">
        <v>0</v>
      </c>
      <c r="AD264" s="206">
        <v>0</v>
      </c>
      <c r="AE264" s="204">
        <v>0</v>
      </c>
      <c r="AF264" s="205">
        <v>0</v>
      </c>
      <c r="AG264" s="206">
        <v>0</v>
      </c>
      <c r="AH264" s="207">
        <f t="shared" si="97"/>
        <v>0</v>
      </c>
      <c r="AI264" s="208">
        <f t="shared" si="97"/>
        <v>0</v>
      </c>
      <c r="AJ264" s="209">
        <f t="shared" si="97"/>
        <v>0</v>
      </c>
      <c r="AK264" s="204">
        <v>0</v>
      </c>
      <c r="AL264" s="205">
        <v>0</v>
      </c>
      <c r="AM264" s="206">
        <v>0</v>
      </c>
      <c r="AN264" s="210">
        <f t="shared" si="98"/>
        <v>0</v>
      </c>
      <c r="AO264" s="211">
        <f t="shared" si="98"/>
        <v>0</v>
      </c>
      <c r="AP264" s="212">
        <f t="shared" si="98"/>
        <v>0</v>
      </c>
      <c r="AQ264" s="204">
        <v>0</v>
      </c>
      <c r="AR264" s="205">
        <v>1094915866</v>
      </c>
      <c r="AS264" s="206">
        <v>5978241</v>
      </c>
      <c r="AT264" s="207">
        <f t="shared" si="87"/>
        <v>0</v>
      </c>
      <c r="AU264" s="208">
        <f t="shared" si="87"/>
        <v>1094915866</v>
      </c>
      <c r="AV264" s="209">
        <f t="shared" si="87"/>
        <v>5978241</v>
      </c>
      <c r="AW264" s="204">
        <f t="shared" si="94"/>
        <v>0</v>
      </c>
      <c r="AX264" s="213">
        <f t="shared" si="94"/>
        <v>8606904121</v>
      </c>
      <c r="AY264" s="214">
        <f t="shared" si="94"/>
        <v>44167434</v>
      </c>
      <c r="AZ264" s="204">
        <v>0</v>
      </c>
      <c r="BA264" s="205">
        <v>9701819987</v>
      </c>
      <c r="BB264" s="206">
        <v>50145675</v>
      </c>
      <c r="BC264" s="215">
        <f t="shared" si="99"/>
        <v>0</v>
      </c>
      <c r="BD264" s="216">
        <f t="shared" si="99"/>
        <v>9701819987</v>
      </c>
      <c r="BE264" s="217">
        <f t="shared" si="99"/>
        <v>50145675</v>
      </c>
      <c r="BF264" s="204">
        <v>0</v>
      </c>
      <c r="BG264" s="205">
        <v>0</v>
      </c>
      <c r="BH264" s="206">
        <v>0</v>
      </c>
      <c r="BI264" s="207">
        <f t="shared" si="100"/>
        <v>0</v>
      </c>
      <c r="BJ264" s="208">
        <f t="shared" si="100"/>
        <v>9701819987</v>
      </c>
      <c r="BK264" s="209">
        <f t="shared" si="100"/>
        <v>50145675</v>
      </c>
      <c r="BL264" s="204">
        <f t="shared" si="88"/>
        <v>0</v>
      </c>
      <c r="BM264" s="213">
        <f t="shared" si="88"/>
        <v>0</v>
      </c>
      <c r="BN264" s="214">
        <f t="shared" si="88"/>
        <v>0</v>
      </c>
      <c r="BO264" s="204">
        <v>0</v>
      </c>
      <c r="BP264" s="205">
        <v>0</v>
      </c>
      <c r="BQ264" s="206">
        <v>0</v>
      </c>
      <c r="BR264" s="218">
        <f t="shared" si="101"/>
        <v>0</v>
      </c>
      <c r="BS264" s="208">
        <f t="shared" si="101"/>
        <v>9701819987</v>
      </c>
      <c r="BT264" s="209">
        <f t="shared" si="101"/>
        <v>50145675</v>
      </c>
      <c r="BU264" s="219">
        <v>0</v>
      </c>
      <c r="BV264" s="205">
        <v>-1194959352</v>
      </c>
      <c r="BW264" s="206">
        <v>-5508763</v>
      </c>
      <c r="BX264" s="204">
        <f t="shared" si="89"/>
        <v>0</v>
      </c>
      <c r="BY264" s="213">
        <f t="shared" si="89"/>
        <v>8506860635</v>
      </c>
      <c r="BZ264" s="214">
        <f t="shared" si="89"/>
        <v>44636912</v>
      </c>
      <c r="CA264" s="220" t="s">
        <v>1157</v>
      </c>
      <c r="CB264" s="220" t="s">
        <v>577</v>
      </c>
      <c r="CC264" s="154" t="s">
        <v>1280</v>
      </c>
      <c r="CD264" s="154" t="str">
        <f t="shared" si="95"/>
        <v>OK！</v>
      </c>
      <c r="CE264" s="164" t="str">
        <f t="shared" si="102"/>
        <v>J3</v>
      </c>
      <c r="CF264" s="164" t="str">
        <f t="shared" si="102"/>
        <v>KL</v>
      </c>
      <c r="CG264" s="164" t="str">
        <f t="shared" si="96"/>
        <v>JICA円借款</v>
      </c>
    </row>
    <row r="265" spans="1:85" ht="20.100000000000001" customHeight="1" x14ac:dyDescent="0.15">
      <c r="A265" s="154" t="str">
        <f t="shared" si="90"/>
        <v>J3</v>
      </c>
      <c r="B265" s="154" t="str">
        <f t="shared" si="90"/>
        <v>KL</v>
      </c>
      <c r="C265" s="154" t="str">
        <f t="shared" si="91"/>
        <v xml:space="preserve"> (独)国際協力機構　円借款</v>
      </c>
      <c r="D265" s="154" t="str">
        <f t="shared" si="92"/>
        <v>201403-201606</v>
      </c>
      <c r="E265" s="166" t="s">
        <v>412</v>
      </c>
      <c r="F265" s="199" t="s">
        <v>1076</v>
      </c>
      <c r="G265" s="200" t="s">
        <v>1077</v>
      </c>
      <c r="H265" s="200" t="str">
        <f t="shared" si="93"/>
        <v>JA08T1015P</v>
      </c>
      <c r="I265" s="201" t="s">
        <v>1082</v>
      </c>
      <c r="J265" s="202" t="s">
        <v>795</v>
      </c>
      <c r="K265" s="202" t="s">
        <v>496</v>
      </c>
      <c r="L265" s="203" t="s">
        <v>796</v>
      </c>
      <c r="M265" s="204">
        <v>0</v>
      </c>
      <c r="N265" s="205">
        <v>0</v>
      </c>
      <c r="O265" s="206">
        <v>0</v>
      </c>
      <c r="P265" s="204">
        <v>0</v>
      </c>
      <c r="Q265" s="205">
        <v>0</v>
      </c>
      <c r="R265" s="206">
        <v>0</v>
      </c>
      <c r="S265" s="204">
        <v>0</v>
      </c>
      <c r="T265" s="205">
        <v>0</v>
      </c>
      <c r="U265" s="206">
        <v>0</v>
      </c>
      <c r="V265" s="204">
        <v>0</v>
      </c>
      <c r="W265" s="205">
        <v>0</v>
      </c>
      <c r="X265" s="206">
        <v>0</v>
      </c>
      <c r="Y265" s="204">
        <v>0</v>
      </c>
      <c r="Z265" s="205">
        <v>0</v>
      </c>
      <c r="AA265" s="206">
        <v>0</v>
      </c>
      <c r="AB265" s="204">
        <v>0</v>
      </c>
      <c r="AC265" s="205">
        <v>0</v>
      </c>
      <c r="AD265" s="206">
        <v>0</v>
      </c>
      <c r="AE265" s="204">
        <v>0</v>
      </c>
      <c r="AF265" s="205">
        <v>175000</v>
      </c>
      <c r="AG265" s="206">
        <v>288073</v>
      </c>
      <c r="AH265" s="207">
        <f t="shared" si="97"/>
        <v>0</v>
      </c>
      <c r="AI265" s="208">
        <f t="shared" si="97"/>
        <v>175000</v>
      </c>
      <c r="AJ265" s="209">
        <f t="shared" si="97"/>
        <v>288073</v>
      </c>
      <c r="AK265" s="204">
        <v>0</v>
      </c>
      <c r="AL265" s="205">
        <v>0</v>
      </c>
      <c r="AM265" s="206">
        <v>0</v>
      </c>
      <c r="AN265" s="210">
        <f t="shared" si="98"/>
        <v>0</v>
      </c>
      <c r="AO265" s="211">
        <f t="shared" si="98"/>
        <v>175000</v>
      </c>
      <c r="AP265" s="212">
        <f t="shared" si="98"/>
        <v>288073</v>
      </c>
      <c r="AQ265" s="204">
        <v>0</v>
      </c>
      <c r="AR265" s="205">
        <v>0</v>
      </c>
      <c r="AS265" s="206">
        <v>0</v>
      </c>
      <c r="AT265" s="207">
        <f t="shared" si="87"/>
        <v>0</v>
      </c>
      <c r="AU265" s="208">
        <f t="shared" si="87"/>
        <v>175000</v>
      </c>
      <c r="AV265" s="209">
        <f t="shared" si="87"/>
        <v>288073</v>
      </c>
      <c r="AW265" s="204">
        <f t="shared" si="94"/>
        <v>0</v>
      </c>
      <c r="AX265" s="213">
        <f t="shared" si="94"/>
        <v>596000</v>
      </c>
      <c r="AY265" s="214">
        <f t="shared" si="94"/>
        <v>1006029</v>
      </c>
      <c r="AZ265" s="204">
        <v>0</v>
      </c>
      <c r="BA265" s="205">
        <v>596000</v>
      </c>
      <c r="BB265" s="206">
        <v>1006029</v>
      </c>
      <c r="BC265" s="215">
        <f t="shared" si="99"/>
        <v>0</v>
      </c>
      <c r="BD265" s="216">
        <f t="shared" si="99"/>
        <v>771000</v>
      </c>
      <c r="BE265" s="217">
        <f t="shared" si="99"/>
        <v>1294102</v>
      </c>
      <c r="BF265" s="204">
        <v>0</v>
      </c>
      <c r="BG265" s="205">
        <v>0</v>
      </c>
      <c r="BH265" s="206">
        <v>0</v>
      </c>
      <c r="BI265" s="207">
        <f t="shared" si="100"/>
        <v>0</v>
      </c>
      <c r="BJ265" s="208">
        <f t="shared" si="100"/>
        <v>771000</v>
      </c>
      <c r="BK265" s="209">
        <f t="shared" si="100"/>
        <v>1294102</v>
      </c>
      <c r="BL265" s="204">
        <f t="shared" si="88"/>
        <v>0</v>
      </c>
      <c r="BM265" s="213">
        <f t="shared" si="88"/>
        <v>0</v>
      </c>
      <c r="BN265" s="214">
        <f t="shared" si="88"/>
        <v>0</v>
      </c>
      <c r="BO265" s="204">
        <v>0</v>
      </c>
      <c r="BP265" s="205">
        <v>0</v>
      </c>
      <c r="BQ265" s="206">
        <v>0</v>
      </c>
      <c r="BR265" s="218">
        <f t="shared" si="101"/>
        <v>0</v>
      </c>
      <c r="BS265" s="208">
        <f t="shared" si="101"/>
        <v>771000</v>
      </c>
      <c r="BT265" s="209">
        <f t="shared" si="101"/>
        <v>1294102</v>
      </c>
      <c r="BU265" s="219">
        <v>0</v>
      </c>
      <c r="BV265" s="205">
        <v>0</v>
      </c>
      <c r="BW265" s="206">
        <v>0</v>
      </c>
      <c r="BX265" s="204">
        <f t="shared" si="89"/>
        <v>0</v>
      </c>
      <c r="BY265" s="213">
        <f t="shared" si="89"/>
        <v>771000</v>
      </c>
      <c r="BZ265" s="214">
        <f t="shared" si="89"/>
        <v>1294102</v>
      </c>
      <c r="CA265" s="220" t="s">
        <v>1265</v>
      </c>
      <c r="CB265" s="220" t="s">
        <v>508</v>
      </c>
      <c r="CC265" s="154" t="s">
        <v>1280</v>
      </c>
      <c r="CD265" s="154" t="str">
        <f t="shared" si="95"/>
        <v>OK！</v>
      </c>
      <c r="CE265" s="164" t="str">
        <f t="shared" si="102"/>
        <v>J3</v>
      </c>
      <c r="CF265" s="164" t="str">
        <f t="shared" si="102"/>
        <v>KL</v>
      </c>
      <c r="CG265" s="164" t="str">
        <f t="shared" si="96"/>
        <v>JICA円借款</v>
      </c>
    </row>
    <row r="266" spans="1:85" ht="20.100000000000001" customHeight="1" x14ac:dyDescent="0.15">
      <c r="A266" s="154" t="str">
        <f t="shared" si="90"/>
        <v>J3</v>
      </c>
      <c r="B266" s="154" t="str">
        <f t="shared" si="90"/>
        <v>KL</v>
      </c>
      <c r="C266" s="154" t="str">
        <f t="shared" si="91"/>
        <v xml:space="preserve"> (独)国際協力機構　円借款</v>
      </c>
      <c r="D266" s="154" t="str">
        <f t="shared" si="92"/>
        <v>201512-201606</v>
      </c>
      <c r="E266" s="166" t="s">
        <v>413</v>
      </c>
      <c r="F266" s="199" t="s">
        <v>1076</v>
      </c>
      <c r="G266" s="200" t="s">
        <v>1077</v>
      </c>
      <c r="H266" s="200" t="str">
        <f t="shared" si="93"/>
        <v>JA08T1015P</v>
      </c>
      <c r="I266" s="201" t="s">
        <v>1082</v>
      </c>
      <c r="J266" s="202" t="s">
        <v>795</v>
      </c>
      <c r="K266" s="202" t="s">
        <v>496</v>
      </c>
      <c r="L266" s="203" t="s">
        <v>793</v>
      </c>
      <c r="M266" s="204">
        <v>0</v>
      </c>
      <c r="N266" s="205">
        <v>0</v>
      </c>
      <c r="O266" s="206">
        <v>0</v>
      </c>
      <c r="P266" s="204">
        <v>0</v>
      </c>
      <c r="Q266" s="205">
        <v>0</v>
      </c>
      <c r="R266" s="206">
        <v>0</v>
      </c>
      <c r="S266" s="204">
        <v>0</v>
      </c>
      <c r="T266" s="205">
        <v>0</v>
      </c>
      <c r="U266" s="206">
        <v>0</v>
      </c>
      <c r="V266" s="204">
        <v>0</v>
      </c>
      <c r="W266" s="205">
        <v>0</v>
      </c>
      <c r="X266" s="206">
        <v>0</v>
      </c>
      <c r="Y266" s="204">
        <v>0</v>
      </c>
      <c r="Z266" s="205">
        <v>0</v>
      </c>
      <c r="AA266" s="206">
        <v>0</v>
      </c>
      <c r="AB266" s="204">
        <v>0</v>
      </c>
      <c r="AC266" s="205">
        <v>0</v>
      </c>
      <c r="AD266" s="206">
        <v>0</v>
      </c>
      <c r="AE266" s="204">
        <v>0</v>
      </c>
      <c r="AF266" s="205">
        <v>0</v>
      </c>
      <c r="AG266" s="206">
        <v>0</v>
      </c>
      <c r="AH266" s="207">
        <f t="shared" si="97"/>
        <v>0</v>
      </c>
      <c r="AI266" s="208">
        <f t="shared" si="97"/>
        <v>0</v>
      </c>
      <c r="AJ266" s="209">
        <f t="shared" si="97"/>
        <v>0</v>
      </c>
      <c r="AK266" s="204">
        <v>0</v>
      </c>
      <c r="AL266" s="205">
        <v>0</v>
      </c>
      <c r="AM266" s="206">
        <v>0</v>
      </c>
      <c r="AN266" s="210">
        <f t="shared" si="98"/>
        <v>0</v>
      </c>
      <c r="AO266" s="211">
        <f t="shared" si="98"/>
        <v>0</v>
      </c>
      <c r="AP266" s="212">
        <f t="shared" si="98"/>
        <v>0</v>
      </c>
      <c r="AQ266" s="204">
        <v>4363290</v>
      </c>
      <c r="AR266" s="205">
        <v>0</v>
      </c>
      <c r="AS266" s="206">
        <v>4363290</v>
      </c>
      <c r="AT266" s="207">
        <f t="shared" si="87"/>
        <v>4363290</v>
      </c>
      <c r="AU266" s="208">
        <f t="shared" si="87"/>
        <v>0</v>
      </c>
      <c r="AV266" s="209">
        <f t="shared" si="87"/>
        <v>4363290</v>
      </c>
      <c r="AW266" s="204">
        <f t="shared" si="94"/>
        <v>15205500</v>
      </c>
      <c r="AX266" s="213">
        <f t="shared" si="94"/>
        <v>0</v>
      </c>
      <c r="AY266" s="214">
        <f t="shared" si="94"/>
        <v>15205500</v>
      </c>
      <c r="AZ266" s="204">
        <v>19568790</v>
      </c>
      <c r="BA266" s="205">
        <v>0</v>
      </c>
      <c r="BB266" s="206">
        <v>19568790</v>
      </c>
      <c r="BC266" s="215">
        <f t="shared" si="99"/>
        <v>19568790</v>
      </c>
      <c r="BD266" s="216">
        <f t="shared" si="99"/>
        <v>0</v>
      </c>
      <c r="BE266" s="217">
        <f t="shared" si="99"/>
        <v>19568790</v>
      </c>
      <c r="BF266" s="204">
        <v>0</v>
      </c>
      <c r="BG266" s="205">
        <v>0</v>
      </c>
      <c r="BH266" s="206">
        <v>0</v>
      </c>
      <c r="BI266" s="207">
        <f t="shared" si="100"/>
        <v>19568790</v>
      </c>
      <c r="BJ266" s="208">
        <f t="shared" si="100"/>
        <v>0</v>
      </c>
      <c r="BK266" s="209">
        <f t="shared" si="100"/>
        <v>19568790</v>
      </c>
      <c r="BL266" s="204">
        <f t="shared" si="88"/>
        <v>0</v>
      </c>
      <c r="BM266" s="213">
        <f t="shared" si="88"/>
        <v>0</v>
      </c>
      <c r="BN266" s="214">
        <f t="shared" si="88"/>
        <v>0</v>
      </c>
      <c r="BO266" s="204">
        <v>0</v>
      </c>
      <c r="BP266" s="205">
        <v>0</v>
      </c>
      <c r="BQ266" s="206">
        <v>0</v>
      </c>
      <c r="BR266" s="218">
        <f t="shared" si="101"/>
        <v>19568790</v>
      </c>
      <c r="BS266" s="208">
        <f t="shared" si="101"/>
        <v>0</v>
      </c>
      <c r="BT266" s="209">
        <f t="shared" si="101"/>
        <v>19568790</v>
      </c>
      <c r="BU266" s="219">
        <v>0</v>
      </c>
      <c r="BV266" s="205">
        <v>0</v>
      </c>
      <c r="BW266" s="206">
        <v>0</v>
      </c>
      <c r="BX266" s="204">
        <f t="shared" si="89"/>
        <v>19568790</v>
      </c>
      <c r="BY266" s="213">
        <f t="shared" si="89"/>
        <v>0</v>
      </c>
      <c r="BZ266" s="214">
        <f t="shared" si="89"/>
        <v>19568790</v>
      </c>
      <c r="CA266" s="220" t="s">
        <v>1157</v>
      </c>
      <c r="CB266" s="220" t="s">
        <v>508</v>
      </c>
      <c r="CC266" s="154" t="s">
        <v>1280</v>
      </c>
      <c r="CD266" s="154" t="str">
        <f t="shared" si="95"/>
        <v>OK！</v>
      </c>
      <c r="CE266" s="164" t="str">
        <f t="shared" si="102"/>
        <v>J3</v>
      </c>
      <c r="CF266" s="164" t="str">
        <f t="shared" si="102"/>
        <v>KL</v>
      </c>
      <c r="CG266" s="164" t="str">
        <f t="shared" si="96"/>
        <v>JICA円借款</v>
      </c>
    </row>
    <row r="267" spans="1:85" ht="20.100000000000001" customHeight="1" x14ac:dyDescent="0.15">
      <c r="A267" s="154" t="str">
        <f t="shared" si="90"/>
        <v>J3</v>
      </c>
      <c r="B267" s="154" t="str">
        <f t="shared" si="90"/>
        <v>KL</v>
      </c>
      <c r="C267" s="154" t="str">
        <f t="shared" si="91"/>
        <v xml:space="preserve"> (独)国際協力機構　円借款</v>
      </c>
      <c r="D267" s="154" t="str">
        <f t="shared" si="92"/>
        <v>201507-201606</v>
      </c>
      <c r="E267" s="166" t="s">
        <v>414</v>
      </c>
      <c r="F267" s="199" t="s">
        <v>1076</v>
      </c>
      <c r="G267" s="200" t="s">
        <v>1077</v>
      </c>
      <c r="H267" s="200" t="str">
        <f t="shared" si="93"/>
        <v>JA10T1004P</v>
      </c>
      <c r="I267" s="201" t="s">
        <v>1083</v>
      </c>
      <c r="J267" s="202" t="s">
        <v>795</v>
      </c>
      <c r="K267" s="202" t="s">
        <v>496</v>
      </c>
      <c r="L267" s="203" t="s">
        <v>796</v>
      </c>
      <c r="M267" s="204">
        <v>0</v>
      </c>
      <c r="N267" s="205">
        <v>0</v>
      </c>
      <c r="O267" s="206">
        <v>0</v>
      </c>
      <c r="P267" s="204">
        <v>0</v>
      </c>
      <c r="Q267" s="205">
        <v>0</v>
      </c>
      <c r="R267" s="206">
        <v>0</v>
      </c>
      <c r="S267" s="204">
        <v>0</v>
      </c>
      <c r="T267" s="205">
        <v>0</v>
      </c>
      <c r="U267" s="206">
        <v>0</v>
      </c>
      <c r="V267" s="204">
        <v>0</v>
      </c>
      <c r="W267" s="205">
        <v>0</v>
      </c>
      <c r="X267" s="206">
        <v>0</v>
      </c>
      <c r="Y267" s="204">
        <v>0</v>
      </c>
      <c r="Z267" s="205">
        <v>0</v>
      </c>
      <c r="AA267" s="206">
        <v>0</v>
      </c>
      <c r="AB267" s="204">
        <v>0</v>
      </c>
      <c r="AC267" s="205">
        <v>0</v>
      </c>
      <c r="AD267" s="206">
        <v>0</v>
      </c>
      <c r="AE267" s="204">
        <v>0</v>
      </c>
      <c r="AF267" s="205">
        <v>0</v>
      </c>
      <c r="AG267" s="206">
        <v>0</v>
      </c>
      <c r="AH267" s="207">
        <f t="shared" si="97"/>
        <v>0</v>
      </c>
      <c r="AI267" s="208">
        <f t="shared" si="97"/>
        <v>0</v>
      </c>
      <c r="AJ267" s="209">
        <f t="shared" si="97"/>
        <v>0</v>
      </c>
      <c r="AK267" s="204">
        <v>0</v>
      </c>
      <c r="AL267" s="205">
        <v>0</v>
      </c>
      <c r="AM267" s="206">
        <v>0</v>
      </c>
      <c r="AN267" s="210">
        <f t="shared" si="98"/>
        <v>0</v>
      </c>
      <c r="AO267" s="211">
        <f t="shared" si="98"/>
        <v>0</v>
      </c>
      <c r="AP267" s="212">
        <f t="shared" si="98"/>
        <v>0</v>
      </c>
      <c r="AQ267" s="204">
        <v>0</v>
      </c>
      <c r="AR267" s="205">
        <v>318500</v>
      </c>
      <c r="AS267" s="206">
        <v>602534</v>
      </c>
      <c r="AT267" s="207">
        <f t="shared" si="87"/>
        <v>0</v>
      </c>
      <c r="AU267" s="208">
        <f t="shared" si="87"/>
        <v>318500</v>
      </c>
      <c r="AV267" s="209">
        <f t="shared" si="87"/>
        <v>602534</v>
      </c>
      <c r="AW267" s="204">
        <f t="shared" si="94"/>
        <v>0</v>
      </c>
      <c r="AX267" s="213">
        <f t="shared" si="94"/>
        <v>454087</v>
      </c>
      <c r="AY267" s="214">
        <f t="shared" si="94"/>
        <v>770271</v>
      </c>
      <c r="AZ267" s="204">
        <v>0</v>
      </c>
      <c r="BA267" s="205">
        <v>772587</v>
      </c>
      <c r="BB267" s="206">
        <v>1372805</v>
      </c>
      <c r="BC267" s="215">
        <f t="shared" si="99"/>
        <v>0</v>
      </c>
      <c r="BD267" s="216">
        <f t="shared" si="99"/>
        <v>772587</v>
      </c>
      <c r="BE267" s="217">
        <f t="shared" si="99"/>
        <v>1372805</v>
      </c>
      <c r="BF267" s="204">
        <v>0</v>
      </c>
      <c r="BG267" s="205">
        <v>0</v>
      </c>
      <c r="BH267" s="206">
        <v>0</v>
      </c>
      <c r="BI267" s="207">
        <f t="shared" si="100"/>
        <v>0</v>
      </c>
      <c r="BJ267" s="208">
        <f t="shared" si="100"/>
        <v>772587</v>
      </c>
      <c r="BK267" s="209">
        <f t="shared" si="100"/>
        <v>1372805</v>
      </c>
      <c r="BL267" s="204">
        <f t="shared" si="88"/>
        <v>0</v>
      </c>
      <c r="BM267" s="213">
        <f t="shared" si="88"/>
        <v>0</v>
      </c>
      <c r="BN267" s="214">
        <f t="shared" si="88"/>
        <v>0</v>
      </c>
      <c r="BO267" s="204">
        <v>0</v>
      </c>
      <c r="BP267" s="205">
        <v>0</v>
      </c>
      <c r="BQ267" s="206">
        <v>0</v>
      </c>
      <c r="BR267" s="218">
        <f t="shared" si="101"/>
        <v>0</v>
      </c>
      <c r="BS267" s="208">
        <f t="shared" si="101"/>
        <v>772587</v>
      </c>
      <c r="BT267" s="209">
        <f t="shared" si="101"/>
        <v>1372805</v>
      </c>
      <c r="BU267" s="219">
        <v>0</v>
      </c>
      <c r="BV267" s="205">
        <v>0</v>
      </c>
      <c r="BW267" s="206">
        <v>0</v>
      </c>
      <c r="BX267" s="204">
        <f t="shared" si="89"/>
        <v>0</v>
      </c>
      <c r="BY267" s="213">
        <f t="shared" si="89"/>
        <v>772587</v>
      </c>
      <c r="BZ267" s="214">
        <f t="shared" si="89"/>
        <v>1372805</v>
      </c>
      <c r="CA267" s="220" t="s">
        <v>1152</v>
      </c>
      <c r="CB267" s="220" t="s">
        <v>508</v>
      </c>
      <c r="CC267" s="154" t="s">
        <v>1280</v>
      </c>
      <c r="CD267" s="154" t="str">
        <f t="shared" si="95"/>
        <v>OK！</v>
      </c>
      <c r="CE267" s="164" t="str">
        <f t="shared" si="102"/>
        <v>J3</v>
      </c>
      <c r="CF267" s="164" t="str">
        <f t="shared" si="102"/>
        <v>KL</v>
      </c>
      <c r="CG267" s="164" t="str">
        <f t="shared" si="96"/>
        <v>JICA円借款</v>
      </c>
    </row>
    <row r="268" spans="1:85" ht="20.100000000000001" customHeight="1" x14ac:dyDescent="0.15">
      <c r="A268" s="154" t="str">
        <f t="shared" si="90"/>
        <v>J3</v>
      </c>
      <c r="B268" s="154" t="str">
        <f t="shared" si="90"/>
        <v>KL</v>
      </c>
      <c r="C268" s="154" t="str">
        <f t="shared" si="91"/>
        <v xml:space="preserve"> (独)国際協力機構　円借款</v>
      </c>
      <c r="D268" s="154" t="str">
        <f t="shared" si="92"/>
        <v>201507-201606</v>
      </c>
      <c r="E268" s="166" t="s">
        <v>415</v>
      </c>
      <c r="F268" s="199" t="s">
        <v>1076</v>
      </c>
      <c r="G268" s="200" t="s">
        <v>1077</v>
      </c>
      <c r="H268" s="200" t="str">
        <f t="shared" si="93"/>
        <v>JA10T1004P</v>
      </c>
      <c r="I268" s="201" t="s">
        <v>1083</v>
      </c>
      <c r="J268" s="202" t="s">
        <v>795</v>
      </c>
      <c r="K268" s="202" t="s">
        <v>496</v>
      </c>
      <c r="L268" s="203" t="s">
        <v>793</v>
      </c>
      <c r="M268" s="204">
        <v>0</v>
      </c>
      <c r="N268" s="205">
        <v>0</v>
      </c>
      <c r="O268" s="206">
        <v>0</v>
      </c>
      <c r="P268" s="204">
        <v>0</v>
      </c>
      <c r="Q268" s="205">
        <v>0</v>
      </c>
      <c r="R268" s="206">
        <v>0</v>
      </c>
      <c r="S268" s="204">
        <v>0</v>
      </c>
      <c r="T268" s="205">
        <v>0</v>
      </c>
      <c r="U268" s="206">
        <v>0</v>
      </c>
      <c r="V268" s="204">
        <v>0</v>
      </c>
      <c r="W268" s="205">
        <v>0</v>
      </c>
      <c r="X268" s="206">
        <v>0</v>
      </c>
      <c r="Y268" s="204">
        <v>0</v>
      </c>
      <c r="Z268" s="205">
        <v>0</v>
      </c>
      <c r="AA268" s="206">
        <v>0</v>
      </c>
      <c r="AB268" s="204">
        <v>0</v>
      </c>
      <c r="AC268" s="205">
        <v>0</v>
      </c>
      <c r="AD268" s="206">
        <v>0</v>
      </c>
      <c r="AE268" s="204">
        <v>0</v>
      </c>
      <c r="AF268" s="205">
        <v>0</v>
      </c>
      <c r="AG268" s="206">
        <v>0</v>
      </c>
      <c r="AH268" s="207">
        <f t="shared" si="97"/>
        <v>0</v>
      </c>
      <c r="AI268" s="208">
        <f t="shared" si="97"/>
        <v>0</v>
      </c>
      <c r="AJ268" s="209">
        <f t="shared" si="97"/>
        <v>0</v>
      </c>
      <c r="AK268" s="204">
        <v>0</v>
      </c>
      <c r="AL268" s="205">
        <v>0</v>
      </c>
      <c r="AM268" s="206">
        <v>0</v>
      </c>
      <c r="AN268" s="210">
        <f t="shared" si="98"/>
        <v>0</v>
      </c>
      <c r="AO268" s="211">
        <f t="shared" si="98"/>
        <v>0</v>
      </c>
      <c r="AP268" s="212">
        <f t="shared" si="98"/>
        <v>0</v>
      </c>
      <c r="AQ268" s="204">
        <v>15857655</v>
      </c>
      <c r="AR268" s="205">
        <v>0</v>
      </c>
      <c r="AS268" s="206">
        <v>15857655</v>
      </c>
      <c r="AT268" s="207">
        <f t="shared" si="87"/>
        <v>15857655</v>
      </c>
      <c r="AU268" s="208">
        <f t="shared" si="87"/>
        <v>0</v>
      </c>
      <c r="AV268" s="209">
        <f t="shared" si="87"/>
        <v>15857655</v>
      </c>
      <c r="AW268" s="204">
        <f t="shared" si="94"/>
        <v>7529955</v>
      </c>
      <c r="AX268" s="213">
        <f t="shared" si="94"/>
        <v>0</v>
      </c>
      <c r="AY268" s="214">
        <f t="shared" si="94"/>
        <v>7529955</v>
      </c>
      <c r="AZ268" s="204">
        <v>23387610</v>
      </c>
      <c r="BA268" s="205">
        <v>0</v>
      </c>
      <c r="BB268" s="206">
        <v>23387610</v>
      </c>
      <c r="BC268" s="215">
        <f t="shared" si="99"/>
        <v>23387610</v>
      </c>
      <c r="BD268" s="216">
        <f t="shared" si="99"/>
        <v>0</v>
      </c>
      <c r="BE268" s="217">
        <f t="shared" si="99"/>
        <v>23387610</v>
      </c>
      <c r="BF268" s="204">
        <v>0</v>
      </c>
      <c r="BG268" s="205">
        <v>0</v>
      </c>
      <c r="BH268" s="206">
        <v>0</v>
      </c>
      <c r="BI268" s="207">
        <f t="shared" si="100"/>
        <v>23387610</v>
      </c>
      <c r="BJ268" s="208">
        <f t="shared" si="100"/>
        <v>0</v>
      </c>
      <c r="BK268" s="209">
        <f t="shared" si="100"/>
        <v>23387610</v>
      </c>
      <c r="BL268" s="204">
        <f t="shared" si="88"/>
        <v>0</v>
      </c>
      <c r="BM268" s="213">
        <f t="shared" si="88"/>
        <v>0</v>
      </c>
      <c r="BN268" s="214">
        <f t="shared" si="88"/>
        <v>0</v>
      </c>
      <c r="BO268" s="204">
        <v>0</v>
      </c>
      <c r="BP268" s="205">
        <v>0</v>
      </c>
      <c r="BQ268" s="206">
        <v>0</v>
      </c>
      <c r="BR268" s="218">
        <f t="shared" si="101"/>
        <v>23387610</v>
      </c>
      <c r="BS268" s="208">
        <f t="shared" si="101"/>
        <v>0</v>
      </c>
      <c r="BT268" s="209">
        <f t="shared" si="101"/>
        <v>23387610</v>
      </c>
      <c r="BU268" s="219">
        <v>0</v>
      </c>
      <c r="BV268" s="205">
        <v>0</v>
      </c>
      <c r="BW268" s="206">
        <v>0</v>
      </c>
      <c r="BX268" s="204">
        <f t="shared" si="89"/>
        <v>23387610</v>
      </c>
      <c r="BY268" s="213">
        <f t="shared" si="89"/>
        <v>0</v>
      </c>
      <c r="BZ268" s="214">
        <f t="shared" si="89"/>
        <v>23387610</v>
      </c>
      <c r="CA268" s="220" t="s">
        <v>1152</v>
      </c>
      <c r="CB268" s="220" t="s">
        <v>508</v>
      </c>
      <c r="CC268" s="154" t="s">
        <v>1280</v>
      </c>
      <c r="CD268" s="154" t="str">
        <f t="shared" si="95"/>
        <v>OK！</v>
      </c>
      <c r="CE268" s="164" t="str">
        <f t="shared" si="102"/>
        <v>J3</v>
      </c>
      <c r="CF268" s="164" t="str">
        <f t="shared" si="102"/>
        <v>KL</v>
      </c>
      <c r="CG268" s="164" t="str">
        <f t="shared" si="96"/>
        <v>JICA円借款</v>
      </c>
    </row>
    <row r="269" spans="1:85" ht="20.100000000000001" customHeight="1" x14ac:dyDescent="0.15">
      <c r="A269" s="154" t="str">
        <f t="shared" si="90"/>
        <v>J3</v>
      </c>
      <c r="B269" s="154" t="str">
        <f t="shared" si="90"/>
        <v>KL</v>
      </c>
      <c r="C269" s="154" t="str">
        <f t="shared" si="91"/>
        <v xml:space="preserve"> (独)国際協力機構　円借款</v>
      </c>
      <c r="D269" s="154" t="str">
        <f t="shared" si="92"/>
        <v>201604-201606</v>
      </c>
      <c r="E269" s="166" t="s">
        <v>416</v>
      </c>
      <c r="F269" s="199" t="s">
        <v>1076</v>
      </c>
      <c r="G269" s="200" t="s">
        <v>1077</v>
      </c>
      <c r="H269" s="200" t="str">
        <f t="shared" si="93"/>
        <v>JA11T1003P</v>
      </c>
      <c r="I269" s="201" t="s">
        <v>1084</v>
      </c>
      <c r="J269" s="202" t="s">
        <v>585</v>
      </c>
      <c r="K269" s="202" t="s">
        <v>496</v>
      </c>
      <c r="L269" s="203" t="s">
        <v>793</v>
      </c>
      <c r="M269" s="204">
        <v>0</v>
      </c>
      <c r="N269" s="205">
        <v>0</v>
      </c>
      <c r="O269" s="206">
        <v>0</v>
      </c>
      <c r="P269" s="204">
        <v>0</v>
      </c>
      <c r="Q269" s="205">
        <v>0</v>
      </c>
      <c r="R269" s="206">
        <v>0</v>
      </c>
      <c r="S269" s="204">
        <v>0</v>
      </c>
      <c r="T269" s="205">
        <v>0</v>
      </c>
      <c r="U269" s="206">
        <v>0</v>
      </c>
      <c r="V269" s="204">
        <v>0</v>
      </c>
      <c r="W269" s="205">
        <v>0</v>
      </c>
      <c r="X269" s="206">
        <v>0</v>
      </c>
      <c r="Y269" s="204">
        <v>0</v>
      </c>
      <c r="Z269" s="205">
        <v>0</v>
      </c>
      <c r="AA269" s="206">
        <v>0</v>
      </c>
      <c r="AB269" s="204">
        <v>0</v>
      </c>
      <c r="AC269" s="205">
        <v>0</v>
      </c>
      <c r="AD269" s="206">
        <v>0</v>
      </c>
      <c r="AE269" s="204">
        <v>0</v>
      </c>
      <c r="AF269" s="205">
        <v>0</v>
      </c>
      <c r="AG269" s="206">
        <v>0</v>
      </c>
      <c r="AH269" s="207">
        <f t="shared" si="97"/>
        <v>0</v>
      </c>
      <c r="AI269" s="208">
        <f t="shared" si="97"/>
        <v>0</v>
      </c>
      <c r="AJ269" s="209">
        <f t="shared" si="97"/>
        <v>0</v>
      </c>
      <c r="AK269" s="204">
        <v>0</v>
      </c>
      <c r="AL269" s="205">
        <v>0</v>
      </c>
      <c r="AM269" s="206">
        <v>0</v>
      </c>
      <c r="AN269" s="210">
        <f t="shared" si="98"/>
        <v>0</v>
      </c>
      <c r="AO269" s="211">
        <f t="shared" si="98"/>
        <v>0</v>
      </c>
      <c r="AP269" s="212">
        <f t="shared" si="98"/>
        <v>0</v>
      </c>
      <c r="AQ269" s="204">
        <v>0</v>
      </c>
      <c r="AR269" s="205">
        <v>0</v>
      </c>
      <c r="AS269" s="206">
        <v>0</v>
      </c>
      <c r="AT269" s="207">
        <f t="shared" si="87"/>
        <v>0</v>
      </c>
      <c r="AU269" s="208">
        <f t="shared" si="87"/>
        <v>0</v>
      </c>
      <c r="AV269" s="209">
        <f t="shared" si="87"/>
        <v>0</v>
      </c>
      <c r="AW269" s="204">
        <f t="shared" si="94"/>
        <v>4018640</v>
      </c>
      <c r="AX269" s="213">
        <f t="shared" si="94"/>
        <v>0</v>
      </c>
      <c r="AY269" s="214">
        <f t="shared" si="94"/>
        <v>4018640</v>
      </c>
      <c r="AZ269" s="204">
        <v>4018640</v>
      </c>
      <c r="BA269" s="205">
        <v>0</v>
      </c>
      <c r="BB269" s="206">
        <v>4018640</v>
      </c>
      <c r="BC269" s="215">
        <f t="shared" si="99"/>
        <v>4018640</v>
      </c>
      <c r="BD269" s="216">
        <f t="shared" si="99"/>
        <v>0</v>
      </c>
      <c r="BE269" s="217">
        <f t="shared" si="99"/>
        <v>4018640</v>
      </c>
      <c r="BF269" s="204">
        <v>0</v>
      </c>
      <c r="BG269" s="205">
        <v>0</v>
      </c>
      <c r="BH269" s="206">
        <v>0</v>
      </c>
      <c r="BI269" s="207">
        <f t="shared" si="100"/>
        <v>4018640</v>
      </c>
      <c r="BJ269" s="208">
        <f t="shared" si="100"/>
        <v>0</v>
      </c>
      <c r="BK269" s="209">
        <f t="shared" si="100"/>
        <v>4018640</v>
      </c>
      <c r="BL269" s="204">
        <f t="shared" si="88"/>
        <v>0</v>
      </c>
      <c r="BM269" s="213">
        <f t="shared" si="88"/>
        <v>0</v>
      </c>
      <c r="BN269" s="214">
        <f t="shared" si="88"/>
        <v>0</v>
      </c>
      <c r="BO269" s="204">
        <v>0</v>
      </c>
      <c r="BP269" s="205">
        <v>0</v>
      </c>
      <c r="BQ269" s="206">
        <v>0</v>
      </c>
      <c r="BR269" s="218">
        <f t="shared" si="101"/>
        <v>4018640</v>
      </c>
      <c r="BS269" s="208">
        <f t="shared" si="101"/>
        <v>0</v>
      </c>
      <c r="BT269" s="209">
        <f t="shared" si="101"/>
        <v>4018640</v>
      </c>
      <c r="BU269" s="219">
        <v>-86972658</v>
      </c>
      <c r="BV269" s="205">
        <v>0</v>
      </c>
      <c r="BW269" s="206">
        <v>-86972658</v>
      </c>
      <c r="BX269" s="204">
        <f t="shared" si="89"/>
        <v>-82954018</v>
      </c>
      <c r="BY269" s="213">
        <f t="shared" si="89"/>
        <v>0</v>
      </c>
      <c r="BZ269" s="214">
        <f t="shared" si="89"/>
        <v>-82954018</v>
      </c>
      <c r="CA269" s="220" t="s">
        <v>1174</v>
      </c>
      <c r="CB269" s="220" t="s">
        <v>563</v>
      </c>
      <c r="CC269" s="154" t="s">
        <v>1280</v>
      </c>
      <c r="CD269" s="154" t="str">
        <f t="shared" si="95"/>
        <v>OK！</v>
      </c>
      <c r="CE269" s="164" t="str">
        <f t="shared" si="102"/>
        <v>J3</v>
      </c>
      <c r="CF269" s="164" t="str">
        <f t="shared" si="102"/>
        <v>KL</v>
      </c>
      <c r="CG269" s="164" t="str">
        <f t="shared" si="96"/>
        <v>JICA円借款</v>
      </c>
    </row>
    <row r="270" spans="1:85" ht="20.100000000000001" customHeight="1" x14ac:dyDescent="0.15">
      <c r="A270" s="154" t="str">
        <f t="shared" si="90"/>
        <v>J3</v>
      </c>
      <c r="B270" s="154" t="str">
        <f t="shared" si="90"/>
        <v>KL</v>
      </c>
      <c r="C270" s="154" t="str">
        <f t="shared" si="91"/>
        <v xml:space="preserve"> (独)国際協力機構　円借款</v>
      </c>
      <c r="D270" s="154" t="str">
        <f t="shared" si="92"/>
        <v>201601-201606</v>
      </c>
      <c r="E270" s="166" t="s">
        <v>417</v>
      </c>
      <c r="F270" s="199" t="s">
        <v>1076</v>
      </c>
      <c r="G270" s="200" t="s">
        <v>1077</v>
      </c>
      <c r="H270" s="200" t="str">
        <f t="shared" si="93"/>
        <v>JA11T1003P</v>
      </c>
      <c r="I270" s="201" t="s">
        <v>1084</v>
      </c>
      <c r="J270" s="202" t="s">
        <v>585</v>
      </c>
      <c r="K270" s="202" t="s">
        <v>496</v>
      </c>
      <c r="L270" s="203" t="s">
        <v>1085</v>
      </c>
      <c r="M270" s="204">
        <v>0</v>
      </c>
      <c r="N270" s="205">
        <v>0</v>
      </c>
      <c r="O270" s="206">
        <v>0</v>
      </c>
      <c r="P270" s="204">
        <v>0</v>
      </c>
      <c r="Q270" s="205">
        <v>0</v>
      </c>
      <c r="R270" s="206">
        <v>0</v>
      </c>
      <c r="S270" s="204">
        <v>0</v>
      </c>
      <c r="T270" s="205">
        <v>0</v>
      </c>
      <c r="U270" s="206">
        <v>0</v>
      </c>
      <c r="V270" s="204">
        <v>0</v>
      </c>
      <c r="W270" s="205">
        <v>0</v>
      </c>
      <c r="X270" s="206">
        <v>0</v>
      </c>
      <c r="Y270" s="204">
        <v>0</v>
      </c>
      <c r="Z270" s="205">
        <v>0</v>
      </c>
      <c r="AA270" s="206">
        <v>0</v>
      </c>
      <c r="AB270" s="204">
        <v>0</v>
      </c>
      <c r="AC270" s="205">
        <v>0</v>
      </c>
      <c r="AD270" s="206">
        <v>0</v>
      </c>
      <c r="AE270" s="204">
        <v>0</v>
      </c>
      <c r="AF270" s="205">
        <v>0</v>
      </c>
      <c r="AG270" s="206">
        <v>0</v>
      </c>
      <c r="AH270" s="207">
        <f t="shared" si="97"/>
        <v>0</v>
      </c>
      <c r="AI270" s="208">
        <f t="shared" si="97"/>
        <v>0</v>
      </c>
      <c r="AJ270" s="209">
        <f t="shared" si="97"/>
        <v>0</v>
      </c>
      <c r="AK270" s="204">
        <v>0</v>
      </c>
      <c r="AL270" s="205">
        <v>0</v>
      </c>
      <c r="AM270" s="206">
        <v>0</v>
      </c>
      <c r="AN270" s="210">
        <f t="shared" si="98"/>
        <v>0</v>
      </c>
      <c r="AO270" s="211">
        <f t="shared" si="98"/>
        <v>0</v>
      </c>
      <c r="AP270" s="212">
        <f t="shared" si="98"/>
        <v>0</v>
      </c>
      <c r="AQ270" s="204">
        <v>0</v>
      </c>
      <c r="AR270" s="205">
        <v>0</v>
      </c>
      <c r="AS270" s="206">
        <v>0</v>
      </c>
      <c r="AT270" s="207">
        <f t="shared" si="87"/>
        <v>0</v>
      </c>
      <c r="AU270" s="208">
        <f t="shared" si="87"/>
        <v>0</v>
      </c>
      <c r="AV270" s="209">
        <f t="shared" si="87"/>
        <v>0</v>
      </c>
      <c r="AW270" s="204">
        <f t="shared" si="94"/>
        <v>0</v>
      </c>
      <c r="AX270" s="213">
        <f t="shared" si="94"/>
        <v>672018</v>
      </c>
      <c r="AY270" s="214">
        <f t="shared" si="94"/>
        <v>2116437</v>
      </c>
      <c r="AZ270" s="204">
        <v>0</v>
      </c>
      <c r="BA270" s="205">
        <v>672018</v>
      </c>
      <c r="BB270" s="206">
        <v>2116437</v>
      </c>
      <c r="BC270" s="215">
        <f t="shared" si="99"/>
        <v>0</v>
      </c>
      <c r="BD270" s="216">
        <f t="shared" si="99"/>
        <v>672018</v>
      </c>
      <c r="BE270" s="217">
        <f t="shared" si="99"/>
        <v>2116437</v>
      </c>
      <c r="BF270" s="204">
        <v>0</v>
      </c>
      <c r="BG270" s="205">
        <v>0</v>
      </c>
      <c r="BH270" s="206">
        <v>0</v>
      </c>
      <c r="BI270" s="207">
        <f t="shared" si="100"/>
        <v>0</v>
      </c>
      <c r="BJ270" s="208">
        <f t="shared" si="100"/>
        <v>672018</v>
      </c>
      <c r="BK270" s="209">
        <f t="shared" si="100"/>
        <v>2116437</v>
      </c>
      <c r="BL270" s="204">
        <f t="shared" si="88"/>
        <v>0</v>
      </c>
      <c r="BM270" s="213">
        <f t="shared" si="88"/>
        <v>0</v>
      </c>
      <c r="BN270" s="214">
        <f t="shared" si="88"/>
        <v>0</v>
      </c>
      <c r="BO270" s="204">
        <v>0</v>
      </c>
      <c r="BP270" s="205">
        <v>0</v>
      </c>
      <c r="BQ270" s="206">
        <v>0</v>
      </c>
      <c r="BR270" s="218">
        <f t="shared" si="101"/>
        <v>0</v>
      </c>
      <c r="BS270" s="208">
        <f t="shared" si="101"/>
        <v>672018</v>
      </c>
      <c r="BT270" s="209">
        <f t="shared" si="101"/>
        <v>2116437</v>
      </c>
      <c r="BU270" s="219">
        <v>0</v>
      </c>
      <c r="BV270" s="205">
        <v>-221898.16</v>
      </c>
      <c r="BW270" s="206">
        <v>-704073</v>
      </c>
      <c r="BX270" s="204">
        <f t="shared" si="89"/>
        <v>0</v>
      </c>
      <c r="BY270" s="213">
        <f t="shared" si="89"/>
        <v>450119.83999999997</v>
      </c>
      <c r="BZ270" s="214">
        <f t="shared" si="89"/>
        <v>1412364</v>
      </c>
      <c r="CA270" s="220" t="s">
        <v>1149</v>
      </c>
      <c r="CB270" s="220" t="s">
        <v>563</v>
      </c>
      <c r="CC270" s="154" t="s">
        <v>1280</v>
      </c>
      <c r="CD270" s="154" t="str">
        <f t="shared" si="95"/>
        <v>OK！</v>
      </c>
      <c r="CE270" s="164" t="str">
        <f t="shared" si="102"/>
        <v>J3</v>
      </c>
      <c r="CF270" s="164" t="str">
        <f t="shared" si="102"/>
        <v>KL</v>
      </c>
      <c r="CG270" s="164" t="str">
        <f t="shared" si="96"/>
        <v>JICA円借款</v>
      </c>
    </row>
    <row r="271" spans="1:85" ht="20.100000000000001" customHeight="1" x14ac:dyDescent="0.15">
      <c r="A271" s="154" t="str">
        <f t="shared" si="90"/>
        <v>J3</v>
      </c>
      <c r="B271" s="154" t="str">
        <f t="shared" si="90"/>
        <v>KL</v>
      </c>
      <c r="C271" s="154" t="str">
        <f t="shared" si="91"/>
        <v xml:space="preserve"> (独)国際協力機構　円借款</v>
      </c>
      <c r="D271" s="154" t="str">
        <f t="shared" si="92"/>
        <v>201406-201606</v>
      </c>
      <c r="E271" s="166" t="s">
        <v>418</v>
      </c>
      <c r="F271" s="199" t="s">
        <v>1076</v>
      </c>
      <c r="G271" s="200" t="s">
        <v>1077</v>
      </c>
      <c r="H271" s="200" t="str">
        <f t="shared" si="93"/>
        <v>JA12T1004P</v>
      </c>
      <c r="I271" s="201" t="s">
        <v>1086</v>
      </c>
      <c r="J271" s="202" t="s">
        <v>893</v>
      </c>
      <c r="K271" s="202" t="s">
        <v>496</v>
      </c>
      <c r="L271" s="203" t="s">
        <v>894</v>
      </c>
      <c r="M271" s="204">
        <v>0</v>
      </c>
      <c r="N271" s="205">
        <v>0</v>
      </c>
      <c r="O271" s="206">
        <v>0</v>
      </c>
      <c r="P271" s="204">
        <v>0</v>
      </c>
      <c r="Q271" s="205">
        <v>0</v>
      </c>
      <c r="R271" s="206">
        <v>0</v>
      </c>
      <c r="S271" s="204">
        <v>0</v>
      </c>
      <c r="T271" s="205">
        <v>0</v>
      </c>
      <c r="U271" s="206">
        <v>0</v>
      </c>
      <c r="V271" s="204">
        <v>0</v>
      </c>
      <c r="W271" s="205">
        <v>0</v>
      </c>
      <c r="X271" s="206">
        <v>0</v>
      </c>
      <c r="Y271" s="204">
        <v>0</v>
      </c>
      <c r="Z271" s="205">
        <v>0</v>
      </c>
      <c r="AA271" s="206">
        <v>0</v>
      </c>
      <c r="AB271" s="204">
        <v>0</v>
      </c>
      <c r="AC271" s="205">
        <v>0</v>
      </c>
      <c r="AD271" s="206">
        <v>0</v>
      </c>
      <c r="AE271" s="204">
        <v>0</v>
      </c>
      <c r="AF271" s="205">
        <v>264764</v>
      </c>
      <c r="AG271" s="206">
        <v>347246</v>
      </c>
      <c r="AH271" s="207">
        <f t="shared" si="97"/>
        <v>0</v>
      </c>
      <c r="AI271" s="208">
        <f t="shared" si="97"/>
        <v>264764</v>
      </c>
      <c r="AJ271" s="209">
        <f t="shared" si="97"/>
        <v>347246</v>
      </c>
      <c r="AK271" s="204">
        <v>0</v>
      </c>
      <c r="AL271" s="205">
        <v>0</v>
      </c>
      <c r="AM271" s="206">
        <v>0</v>
      </c>
      <c r="AN271" s="210">
        <f t="shared" si="98"/>
        <v>0</v>
      </c>
      <c r="AO271" s="211">
        <f t="shared" si="98"/>
        <v>264764</v>
      </c>
      <c r="AP271" s="212">
        <f t="shared" si="98"/>
        <v>347246</v>
      </c>
      <c r="AQ271" s="204">
        <v>0</v>
      </c>
      <c r="AR271" s="205">
        <v>0</v>
      </c>
      <c r="AS271" s="206">
        <v>0</v>
      </c>
      <c r="AT271" s="207">
        <f t="shared" si="87"/>
        <v>0</v>
      </c>
      <c r="AU271" s="208">
        <f t="shared" si="87"/>
        <v>264764</v>
      </c>
      <c r="AV271" s="209">
        <f t="shared" si="87"/>
        <v>347246</v>
      </c>
      <c r="AW271" s="204">
        <f t="shared" si="94"/>
        <v>0</v>
      </c>
      <c r="AX271" s="213">
        <f t="shared" si="94"/>
        <v>66609700</v>
      </c>
      <c r="AY271" s="214">
        <f t="shared" si="94"/>
        <v>95309016</v>
      </c>
      <c r="AZ271" s="204">
        <v>0</v>
      </c>
      <c r="BA271" s="205">
        <v>66609700</v>
      </c>
      <c r="BB271" s="206">
        <v>95309016</v>
      </c>
      <c r="BC271" s="215">
        <f t="shared" si="99"/>
        <v>0</v>
      </c>
      <c r="BD271" s="216">
        <f t="shared" si="99"/>
        <v>66874464</v>
      </c>
      <c r="BE271" s="217">
        <f t="shared" si="99"/>
        <v>95656262</v>
      </c>
      <c r="BF271" s="204">
        <v>0</v>
      </c>
      <c r="BG271" s="205">
        <v>0</v>
      </c>
      <c r="BH271" s="206">
        <v>0</v>
      </c>
      <c r="BI271" s="207">
        <f t="shared" si="100"/>
        <v>0</v>
      </c>
      <c r="BJ271" s="208">
        <f t="shared" si="100"/>
        <v>66874464</v>
      </c>
      <c r="BK271" s="209">
        <f t="shared" si="100"/>
        <v>95656262</v>
      </c>
      <c r="BL271" s="204">
        <f t="shared" si="88"/>
        <v>0</v>
      </c>
      <c r="BM271" s="213">
        <f t="shared" si="88"/>
        <v>0</v>
      </c>
      <c r="BN271" s="214">
        <f t="shared" si="88"/>
        <v>0</v>
      </c>
      <c r="BO271" s="204">
        <v>0</v>
      </c>
      <c r="BP271" s="205">
        <v>0</v>
      </c>
      <c r="BQ271" s="206">
        <v>0</v>
      </c>
      <c r="BR271" s="218">
        <f t="shared" si="101"/>
        <v>0</v>
      </c>
      <c r="BS271" s="208">
        <f t="shared" si="101"/>
        <v>66874464</v>
      </c>
      <c r="BT271" s="209">
        <f t="shared" si="101"/>
        <v>95656262</v>
      </c>
      <c r="BU271" s="219">
        <v>0</v>
      </c>
      <c r="BV271" s="205">
        <v>-9836332</v>
      </c>
      <c r="BW271" s="206">
        <v>-14109333</v>
      </c>
      <c r="BX271" s="204">
        <f t="shared" si="89"/>
        <v>0</v>
      </c>
      <c r="BY271" s="213">
        <f t="shared" si="89"/>
        <v>57038132</v>
      </c>
      <c r="BZ271" s="214">
        <f t="shared" si="89"/>
        <v>81546929</v>
      </c>
      <c r="CA271" s="220" t="s">
        <v>1151</v>
      </c>
      <c r="CB271" s="220" t="s">
        <v>498</v>
      </c>
      <c r="CC271" s="154" t="s">
        <v>1280</v>
      </c>
      <c r="CD271" s="154" t="str">
        <f t="shared" si="95"/>
        <v>OK！</v>
      </c>
      <c r="CE271" s="164" t="str">
        <f t="shared" si="102"/>
        <v>J3</v>
      </c>
      <c r="CF271" s="164" t="str">
        <f t="shared" si="102"/>
        <v>KL</v>
      </c>
      <c r="CG271" s="164" t="str">
        <f t="shared" si="96"/>
        <v>JICA円借款</v>
      </c>
    </row>
    <row r="272" spans="1:85" ht="20.100000000000001" customHeight="1" x14ac:dyDescent="0.15">
      <c r="A272" s="154" t="str">
        <f t="shared" si="90"/>
        <v>J3</v>
      </c>
      <c r="B272" s="154" t="str">
        <f t="shared" si="90"/>
        <v>KL</v>
      </c>
      <c r="C272" s="154" t="str">
        <f t="shared" si="91"/>
        <v xml:space="preserve"> (独)国際協力機構　円借款</v>
      </c>
      <c r="D272" s="154" t="str">
        <f t="shared" si="92"/>
        <v>201506-201606</v>
      </c>
      <c r="E272" s="166" t="s">
        <v>419</v>
      </c>
      <c r="F272" s="199" t="s">
        <v>1076</v>
      </c>
      <c r="G272" s="200" t="s">
        <v>1077</v>
      </c>
      <c r="H272" s="200" t="str">
        <f t="shared" si="93"/>
        <v>JA12T1004P</v>
      </c>
      <c r="I272" s="201" t="s">
        <v>1086</v>
      </c>
      <c r="J272" s="202" t="s">
        <v>893</v>
      </c>
      <c r="K272" s="202" t="s">
        <v>496</v>
      </c>
      <c r="L272" s="203" t="s">
        <v>793</v>
      </c>
      <c r="M272" s="204">
        <v>0</v>
      </c>
      <c r="N272" s="205">
        <v>0</v>
      </c>
      <c r="O272" s="206">
        <v>0</v>
      </c>
      <c r="P272" s="204">
        <v>0</v>
      </c>
      <c r="Q272" s="205">
        <v>0</v>
      </c>
      <c r="R272" s="206">
        <v>0</v>
      </c>
      <c r="S272" s="204">
        <v>0</v>
      </c>
      <c r="T272" s="205">
        <v>0</v>
      </c>
      <c r="U272" s="206">
        <v>0</v>
      </c>
      <c r="V272" s="204">
        <v>0</v>
      </c>
      <c r="W272" s="205">
        <v>0</v>
      </c>
      <c r="X272" s="206">
        <v>0</v>
      </c>
      <c r="Y272" s="204">
        <v>0</v>
      </c>
      <c r="Z272" s="205">
        <v>0</v>
      </c>
      <c r="AA272" s="206">
        <v>0</v>
      </c>
      <c r="AB272" s="204">
        <v>0</v>
      </c>
      <c r="AC272" s="205">
        <v>0</v>
      </c>
      <c r="AD272" s="206">
        <v>0</v>
      </c>
      <c r="AE272" s="204">
        <v>0</v>
      </c>
      <c r="AF272" s="205">
        <v>0</v>
      </c>
      <c r="AG272" s="206">
        <v>0</v>
      </c>
      <c r="AH272" s="207">
        <f t="shared" si="97"/>
        <v>0</v>
      </c>
      <c r="AI272" s="208">
        <f t="shared" si="97"/>
        <v>0</v>
      </c>
      <c r="AJ272" s="209">
        <f t="shared" si="97"/>
        <v>0</v>
      </c>
      <c r="AK272" s="204">
        <v>0</v>
      </c>
      <c r="AL272" s="205">
        <v>0</v>
      </c>
      <c r="AM272" s="206">
        <v>0</v>
      </c>
      <c r="AN272" s="210">
        <f t="shared" si="98"/>
        <v>0</v>
      </c>
      <c r="AO272" s="211">
        <f t="shared" si="98"/>
        <v>0</v>
      </c>
      <c r="AP272" s="212">
        <f t="shared" si="98"/>
        <v>0</v>
      </c>
      <c r="AQ272" s="204">
        <v>0</v>
      </c>
      <c r="AR272" s="205">
        <v>0</v>
      </c>
      <c r="AS272" s="206">
        <v>0</v>
      </c>
      <c r="AT272" s="207">
        <f t="shared" si="87"/>
        <v>0</v>
      </c>
      <c r="AU272" s="208">
        <f t="shared" si="87"/>
        <v>0</v>
      </c>
      <c r="AV272" s="209">
        <f t="shared" si="87"/>
        <v>0</v>
      </c>
      <c r="AW272" s="204">
        <f t="shared" si="94"/>
        <v>369306647</v>
      </c>
      <c r="AX272" s="213">
        <f t="shared" si="94"/>
        <v>0</v>
      </c>
      <c r="AY272" s="214">
        <f t="shared" si="94"/>
        <v>369306647</v>
      </c>
      <c r="AZ272" s="204">
        <v>369306647</v>
      </c>
      <c r="BA272" s="205">
        <v>0</v>
      </c>
      <c r="BB272" s="206">
        <v>369306647</v>
      </c>
      <c r="BC272" s="215">
        <f t="shared" si="99"/>
        <v>369306647</v>
      </c>
      <c r="BD272" s="216">
        <f t="shared" si="99"/>
        <v>0</v>
      </c>
      <c r="BE272" s="217">
        <f t="shared" si="99"/>
        <v>369306647</v>
      </c>
      <c r="BF272" s="204">
        <v>0</v>
      </c>
      <c r="BG272" s="205">
        <v>0</v>
      </c>
      <c r="BH272" s="206">
        <v>0</v>
      </c>
      <c r="BI272" s="207">
        <f t="shared" si="100"/>
        <v>369306647</v>
      </c>
      <c r="BJ272" s="208">
        <f t="shared" si="100"/>
        <v>0</v>
      </c>
      <c r="BK272" s="209">
        <f t="shared" si="100"/>
        <v>369306647</v>
      </c>
      <c r="BL272" s="204">
        <f t="shared" si="88"/>
        <v>0</v>
      </c>
      <c r="BM272" s="213">
        <f t="shared" si="88"/>
        <v>0</v>
      </c>
      <c r="BN272" s="214">
        <f t="shared" si="88"/>
        <v>0</v>
      </c>
      <c r="BO272" s="204">
        <v>0</v>
      </c>
      <c r="BP272" s="205">
        <v>0</v>
      </c>
      <c r="BQ272" s="206">
        <v>0</v>
      </c>
      <c r="BR272" s="218">
        <f t="shared" si="101"/>
        <v>369306647</v>
      </c>
      <c r="BS272" s="208">
        <f t="shared" si="101"/>
        <v>0</v>
      </c>
      <c r="BT272" s="209">
        <f t="shared" si="101"/>
        <v>369306647</v>
      </c>
      <c r="BU272" s="219">
        <v>-46011082</v>
      </c>
      <c r="BV272" s="205">
        <v>0</v>
      </c>
      <c r="BW272" s="206">
        <v>-46011082</v>
      </c>
      <c r="BX272" s="204">
        <f t="shared" si="89"/>
        <v>323295565</v>
      </c>
      <c r="BY272" s="213">
        <f t="shared" si="89"/>
        <v>0</v>
      </c>
      <c r="BZ272" s="214">
        <f t="shared" si="89"/>
        <v>323295565</v>
      </c>
      <c r="CA272" s="220" t="s">
        <v>1154</v>
      </c>
      <c r="CB272" s="220" t="s">
        <v>498</v>
      </c>
      <c r="CC272" s="154" t="s">
        <v>1280</v>
      </c>
      <c r="CD272" s="154" t="str">
        <f t="shared" si="95"/>
        <v>OK！</v>
      </c>
      <c r="CE272" s="164" t="str">
        <f t="shared" si="102"/>
        <v>J3</v>
      </c>
      <c r="CF272" s="164" t="str">
        <f t="shared" si="102"/>
        <v>KL</v>
      </c>
      <c r="CG272" s="164" t="str">
        <f t="shared" si="96"/>
        <v>JICA円借款</v>
      </c>
    </row>
    <row r="273" spans="1:85" ht="20.100000000000001" customHeight="1" x14ac:dyDescent="0.15">
      <c r="A273" s="154" t="str">
        <f t="shared" si="90"/>
        <v>J3</v>
      </c>
      <c r="B273" s="154" t="str">
        <f t="shared" si="90"/>
        <v>KL</v>
      </c>
      <c r="C273" s="154" t="str">
        <f t="shared" si="91"/>
        <v xml:space="preserve"> (独)国際協力機構　円借款</v>
      </c>
      <c r="D273" s="154" t="str">
        <f t="shared" si="92"/>
        <v>201603-201605</v>
      </c>
      <c r="E273" s="166" t="s">
        <v>420</v>
      </c>
      <c r="F273" s="199" t="s">
        <v>1076</v>
      </c>
      <c r="G273" s="200" t="s">
        <v>1077</v>
      </c>
      <c r="H273" s="200" t="str">
        <f t="shared" si="93"/>
        <v>JA12T1004P</v>
      </c>
      <c r="I273" s="201" t="s">
        <v>1086</v>
      </c>
      <c r="J273" s="202" t="s">
        <v>893</v>
      </c>
      <c r="K273" s="202" t="s">
        <v>496</v>
      </c>
      <c r="L273" s="203" t="s">
        <v>819</v>
      </c>
      <c r="M273" s="204">
        <v>0</v>
      </c>
      <c r="N273" s="205">
        <v>0</v>
      </c>
      <c r="O273" s="206">
        <v>0</v>
      </c>
      <c r="P273" s="204">
        <v>0</v>
      </c>
      <c r="Q273" s="205">
        <v>0</v>
      </c>
      <c r="R273" s="206">
        <v>0</v>
      </c>
      <c r="S273" s="204">
        <v>0</v>
      </c>
      <c r="T273" s="205">
        <v>0</v>
      </c>
      <c r="U273" s="206">
        <v>0</v>
      </c>
      <c r="V273" s="204">
        <v>0</v>
      </c>
      <c r="W273" s="205">
        <v>0</v>
      </c>
      <c r="X273" s="206">
        <v>0</v>
      </c>
      <c r="Y273" s="204">
        <v>0</v>
      </c>
      <c r="Z273" s="205">
        <v>0</v>
      </c>
      <c r="AA273" s="206">
        <v>0</v>
      </c>
      <c r="AB273" s="204">
        <v>0</v>
      </c>
      <c r="AC273" s="205">
        <v>0</v>
      </c>
      <c r="AD273" s="206">
        <v>0</v>
      </c>
      <c r="AE273" s="204">
        <v>0</v>
      </c>
      <c r="AF273" s="205">
        <v>0</v>
      </c>
      <c r="AG273" s="206">
        <v>0</v>
      </c>
      <c r="AH273" s="207">
        <f t="shared" si="97"/>
        <v>0</v>
      </c>
      <c r="AI273" s="208">
        <f t="shared" si="97"/>
        <v>0</v>
      </c>
      <c r="AJ273" s="209">
        <f t="shared" si="97"/>
        <v>0</v>
      </c>
      <c r="AK273" s="204">
        <v>0</v>
      </c>
      <c r="AL273" s="205">
        <v>0</v>
      </c>
      <c r="AM273" s="206">
        <v>0</v>
      </c>
      <c r="AN273" s="210">
        <f t="shared" si="98"/>
        <v>0</v>
      </c>
      <c r="AO273" s="211">
        <f t="shared" si="98"/>
        <v>0</v>
      </c>
      <c r="AP273" s="212">
        <f t="shared" si="98"/>
        <v>0</v>
      </c>
      <c r="AQ273" s="204">
        <v>0</v>
      </c>
      <c r="AR273" s="205">
        <v>0</v>
      </c>
      <c r="AS273" s="206">
        <v>0</v>
      </c>
      <c r="AT273" s="207">
        <f t="shared" si="87"/>
        <v>0</v>
      </c>
      <c r="AU273" s="208">
        <f t="shared" si="87"/>
        <v>0</v>
      </c>
      <c r="AV273" s="209">
        <f t="shared" si="87"/>
        <v>0</v>
      </c>
      <c r="AW273" s="204">
        <f t="shared" si="94"/>
        <v>0</v>
      </c>
      <c r="AX273" s="213">
        <f t="shared" si="94"/>
        <v>32622</v>
      </c>
      <c r="AY273" s="214">
        <f t="shared" si="94"/>
        <v>3666071</v>
      </c>
      <c r="AZ273" s="204">
        <v>0</v>
      </c>
      <c r="BA273" s="205">
        <v>32622</v>
      </c>
      <c r="BB273" s="206">
        <v>3666071</v>
      </c>
      <c r="BC273" s="215">
        <f t="shared" si="99"/>
        <v>0</v>
      </c>
      <c r="BD273" s="216">
        <f t="shared" si="99"/>
        <v>32622</v>
      </c>
      <c r="BE273" s="217">
        <f t="shared" si="99"/>
        <v>3666071</v>
      </c>
      <c r="BF273" s="204">
        <v>0</v>
      </c>
      <c r="BG273" s="205">
        <v>0</v>
      </c>
      <c r="BH273" s="206">
        <v>0</v>
      </c>
      <c r="BI273" s="207">
        <f t="shared" si="100"/>
        <v>0</v>
      </c>
      <c r="BJ273" s="208">
        <f t="shared" si="100"/>
        <v>32622</v>
      </c>
      <c r="BK273" s="209">
        <f t="shared" si="100"/>
        <v>3666071</v>
      </c>
      <c r="BL273" s="204">
        <f t="shared" si="88"/>
        <v>0</v>
      </c>
      <c r="BM273" s="213">
        <f t="shared" si="88"/>
        <v>0</v>
      </c>
      <c r="BN273" s="214">
        <f t="shared" si="88"/>
        <v>0</v>
      </c>
      <c r="BO273" s="204">
        <v>0</v>
      </c>
      <c r="BP273" s="205">
        <v>0</v>
      </c>
      <c r="BQ273" s="206">
        <v>0</v>
      </c>
      <c r="BR273" s="218">
        <f t="shared" si="101"/>
        <v>0</v>
      </c>
      <c r="BS273" s="208">
        <f t="shared" si="101"/>
        <v>32622</v>
      </c>
      <c r="BT273" s="209">
        <f t="shared" si="101"/>
        <v>3666071</v>
      </c>
      <c r="BU273" s="219">
        <v>0</v>
      </c>
      <c r="BV273" s="205">
        <v>-30009</v>
      </c>
      <c r="BW273" s="206">
        <v>-3276084</v>
      </c>
      <c r="BX273" s="204">
        <f t="shared" si="89"/>
        <v>0</v>
      </c>
      <c r="BY273" s="213">
        <f t="shared" si="89"/>
        <v>2613</v>
      </c>
      <c r="BZ273" s="214">
        <f t="shared" si="89"/>
        <v>389987</v>
      </c>
      <c r="CA273" s="220" t="s">
        <v>1266</v>
      </c>
      <c r="CB273" s="220" t="s">
        <v>498</v>
      </c>
      <c r="CC273" s="154" t="s">
        <v>1280</v>
      </c>
      <c r="CD273" s="154" t="str">
        <f t="shared" si="95"/>
        <v>OK！</v>
      </c>
      <c r="CE273" s="164" t="str">
        <f t="shared" si="102"/>
        <v>J3</v>
      </c>
      <c r="CF273" s="164" t="str">
        <f t="shared" si="102"/>
        <v>KL</v>
      </c>
      <c r="CG273" s="164" t="str">
        <f t="shared" si="96"/>
        <v>JICA円借款</v>
      </c>
    </row>
    <row r="274" spans="1:85" ht="20.100000000000001" customHeight="1" x14ac:dyDescent="0.15">
      <c r="A274" s="154" t="str">
        <f t="shared" si="90"/>
        <v>J3</v>
      </c>
      <c r="B274" s="154" t="str">
        <f t="shared" si="90"/>
        <v>KL</v>
      </c>
      <c r="C274" s="154" t="str">
        <f t="shared" si="91"/>
        <v xml:space="preserve"> (独)国際協力機構　円借款</v>
      </c>
      <c r="D274" s="154" t="str">
        <f t="shared" si="92"/>
        <v>201405-201606</v>
      </c>
      <c r="E274" s="166" t="s">
        <v>421</v>
      </c>
      <c r="F274" s="199" t="s">
        <v>1076</v>
      </c>
      <c r="G274" s="200" t="s">
        <v>1077</v>
      </c>
      <c r="H274" s="200" t="str">
        <f t="shared" si="93"/>
        <v>JA13L1005P</v>
      </c>
      <c r="I274" s="201" t="s">
        <v>1087</v>
      </c>
      <c r="J274" s="202" t="s">
        <v>795</v>
      </c>
      <c r="K274" s="202" t="s">
        <v>496</v>
      </c>
      <c r="L274" s="203" t="s">
        <v>796</v>
      </c>
      <c r="M274" s="204">
        <v>0</v>
      </c>
      <c r="N274" s="205">
        <v>0</v>
      </c>
      <c r="O274" s="206">
        <v>0</v>
      </c>
      <c r="P274" s="204">
        <v>0</v>
      </c>
      <c r="Q274" s="205">
        <v>0</v>
      </c>
      <c r="R274" s="206">
        <v>0</v>
      </c>
      <c r="S274" s="204">
        <v>0</v>
      </c>
      <c r="T274" s="205">
        <v>0</v>
      </c>
      <c r="U274" s="206">
        <v>0</v>
      </c>
      <c r="V274" s="204">
        <v>0</v>
      </c>
      <c r="W274" s="205">
        <v>0</v>
      </c>
      <c r="X274" s="206">
        <v>0</v>
      </c>
      <c r="Y274" s="204">
        <v>0</v>
      </c>
      <c r="Z274" s="205">
        <v>0</v>
      </c>
      <c r="AA274" s="206">
        <v>0</v>
      </c>
      <c r="AB274" s="204">
        <v>0</v>
      </c>
      <c r="AC274" s="205">
        <v>0</v>
      </c>
      <c r="AD274" s="206">
        <v>0</v>
      </c>
      <c r="AE274" s="204">
        <v>0</v>
      </c>
      <c r="AF274" s="205">
        <v>570600</v>
      </c>
      <c r="AG274" s="206">
        <v>979122</v>
      </c>
      <c r="AH274" s="207">
        <f t="shared" si="97"/>
        <v>0</v>
      </c>
      <c r="AI274" s="208">
        <f t="shared" si="97"/>
        <v>570600</v>
      </c>
      <c r="AJ274" s="209">
        <f t="shared" si="97"/>
        <v>979122</v>
      </c>
      <c r="AK274" s="204">
        <v>0</v>
      </c>
      <c r="AL274" s="205">
        <v>10304647</v>
      </c>
      <c r="AM274" s="206">
        <v>17816088</v>
      </c>
      <c r="AN274" s="210">
        <f t="shared" si="98"/>
        <v>0</v>
      </c>
      <c r="AO274" s="211">
        <f t="shared" si="98"/>
        <v>10875247</v>
      </c>
      <c r="AP274" s="212">
        <f t="shared" si="98"/>
        <v>18795210</v>
      </c>
      <c r="AQ274" s="204">
        <v>0</v>
      </c>
      <c r="AR274" s="205">
        <v>136724</v>
      </c>
      <c r="AS274" s="206">
        <v>251032</v>
      </c>
      <c r="AT274" s="207">
        <f t="shared" si="87"/>
        <v>0</v>
      </c>
      <c r="AU274" s="208">
        <f t="shared" si="87"/>
        <v>11011971</v>
      </c>
      <c r="AV274" s="209">
        <f t="shared" si="87"/>
        <v>19046242</v>
      </c>
      <c r="AW274" s="204">
        <f t="shared" si="94"/>
        <v>0</v>
      </c>
      <c r="AX274" s="213">
        <f t="shared" si="94"/>
        <v>1446186</v>
      </c>
      <c r="AY274" s="214">
        <f t="shared" si="94"/>
        <v>2459767</v>
      </c>
      <c r="AZ274" s="204">
        <v>0</v>
      </c>
      <c r="BA274" s="205">
        <v>1582910</v>
      </c>
      <c r="BB274" s="206">
        <v>2710799</v>
      </c>
      <c r="BC274" s="215">
        <f t="shared" si="99"/>
        <v>0</v>
      </c>
      <c r="BD274" s="216">
        <f t="shared" si="99"/>
        <v>12458157</v>
      </c>
      <c r="BE274" s="217">
        <f t="shared" si="99"/>
        <v>21506009</v>
      </c>
      <c r="BF274" s="204">
        <v>0</v>
      </c>
      <c r="BG274" s="205">
        <v>0</v>
      </c>
      <c r="BH274" s="206">
        <v>0</v>
      </c>
      <c r="BI274" s="207">
        <f t="shared" si="100"/>
        <v>0</v>
      </c>
      <c r="BJ274" s="208">
        <f t="shared" si="100"/>
        <v>12458157</v>
      </c>
      <c r="BK274" s="209">
        <f t="shared" si="100"/>
        <v>21506009</v>
      </c>
      <c r="BL274" s="204">
        <f t="shared" si="88"/>
        <v>0</v>
      </c>
      <c r="BM274" s="213">
        <f t="shared" si="88"/>
        <v>0</v>
      </c>
      <c r="BN274" s="214">
        <f t="shared" si="88"/>
        <v>0</v>
      </c>
      <c r="BO274" s="204">
        <v>0</v>
      </c>
      <c r="BP274" s="205">
        <v>0</v>
      </c>
      <c r="BQ274" s="206">
        <v>0</v>
      </c>
      <c r="BR274" s="218">
        <f t="shared" si="101"/>
        <v>0</v>
      </c>
      <c r="BS274" s="208">
        <f t="shared" si="101"/>
        <v>12458157</v>
      </c>
      <c r="BT274" s="209">
        <f t="shared" si="101"/>
        <v>21506009</v>
      </c>
      <c r="BU274" s="219">
        <v>0</v>
      </c>
      <c r="BV274" s="205">
        <v>0</v>
      </c>
      <c r="BW274" s="206">
        <v>0</v>
      </c>
      <c r="BX274" s="204">
        <f t="shared" si="89"/>
        <v>0</v>
      </c>
      <c r="BY274" s="213">
        <f t="shared" si="89"/>
        <v>12458157</v>
      </c>
      <c r="BZ274" s="214">
        <f t="shared" si="89"/>
        <v>21506009</v>
      </c>
      <c r="CA274" s="220" t="s">
        <v>1191</v>
      </c>
      <c r="CB274" s="220" t="s">
        <v>508</v>
      </c>
      <c r="CC274" s="154" t="s">
        <v>1280</v>
      </c>
      <c r="CD274" s="154" t="str">
        <f t="shared" si="95"/>
        <v>OK！</v>
      </c>
      <c r="CE274" s="164" t="str">
        <f t="shared" si="102"/>
        <v>J3</v>
      </c>
      <c r="CF274" s="164" t="str">
        <f t="shared" si="102"/>
        <v>KL</v>
      </c>
      <c r="CG274" s="164" t="str">
        <f t="shared" si="96"/>
        <v>JICA円借款</v>
      </c>
    </row>
    <row r="275" spans="1:85" ht="20.100000000000001" customHeight="1" x14ac:dyDescent="0.15">
      <c r="A275" s="154" t="str">
        <f t="shared" si="90"/>
        <v>J3</v>
      </c>
      <c r="B275" s="154" t="str">
        <f t="shared" si="90"/>
        <v>KL</v>
      </c>
      <c r="C275" s="154" t="str">
        <f t="shared" si="91"/>
        <v xml:space="preserve"> (独)国際協力機構　円借款</v>
      </c>
      <c r="D275" s="154" t="str">
        <f t="shared" si="92"/>
        <v>201602-201606</v>
      </c>
      <c r="E275" s="166" t="s">
        <v>422</v>
      </c>
      <c r="F275" s="199" t="s">
        <v>1076</v>
      </c>
      <c r="G275" s="200" t="s">
        <v>1077</v>
      </c>
      <c r="H275" s="200" t="str">
        <f t="shared" si="93"/>
        <v>JA13L1005P</v>
      </c>
      <c r="I275" s="201" t="s">
        <v>1087</v>
      </c>
      <c r="J275" s="202" t="s">
        <v>795</v>
      </c>
      <c r="K275" s="202" t="s">
        <v>496</v>
      </c>
      <c r="L275" s="203" t="s">
        <v>793</v>
      </c>
      <c r="M275" s="204">
        <v>0</v>
      </c>
      <c r="N275" s="205">
        <v>0</v>
      </c>
      <c r="O275" s="206">
        <v>0</v>
      </c>
      <c r="P275" s="204">
        <v>0</v>
      </c>
      <c r="Q275" s="205">
        <v>0</v>
      </c>
      <c r="R275" s="206">
        <v>0</v>
      </c>
      <c r="S275" s="204">
        <v>0</v>
      </c>
      <c r="T275" s="205">
        <v>0</v>
      </c>
      <c r="U275" s="206">
        <v>0</v>
      </c>
      <c r="V275" s="204">
        <v>0</v>
      </c>
      <c r="W275" s="205">
        <v>0</v>
      </c>
      <c r="X275" s="206">
        <v>0</v>
      </c>
      <c r="Y275" s="204">
        <v>0</v>
      </c>
      <c r="Z275" s="205">
        <v>0</v>
      </c>
      <c r="AA275" s="206">
        <v>0</v>
      </c>
      <c r="AB275" s="204">
        <v>0</v>
      </c>
      <c r="AC275" s="205">
        <v>0</v>
      </c>
      <c r="AD275" s="206">
        <v>0</v>
      </c>
      <c r="AE275" s="204">
        <v>0</v>
      </c>
      <c r="AF275" s="205">
        <v>0</v>
      </c>
      <c r="AG275" s="206">
        <v>0</v>
      </c>
      <c r="AH275" s="207">
        <f t="shared" si="97"/>
        <v>0</v>
      </c>
      <c r="AI275" s="208">
        <f t="shared" si="97"/>
        <v>0</v>
      </c>
      <c r="AJ275" s="209">
        <f t="shared" si="97"/>
        <v>0</v>
      </c>
      <c r="AK275" s="204">
        <v>0</v>
      </c>
      <c r="AL275" s="205">
        <v>0</v>
      </c>
      <c r="AM275" s="206">
        <v>0</v>
      </c>
      <c r="AN275" s="210">
        <f t="shared" si="98"/>
        <v>0</v>
      </c>
      <c r="AO275" s="211">
        <f t="shared" si="98"/>
        <v>0</v>
      </c>
      <c r="AP275" s="212">
        <f t="shared" si="98"/>
        <v>0</v>
      </c>
      <c r="AQ275" s="204">
        <v>0</v>
      </c>
      <c r="AR275" s="205">
        <v>0</v>
      </c>
      <c r="AS275" s="206">
        <v>0</v>
      </c>
      <c r="AT275" s="207">
        <f t="shared" si="87"/>
        <v>0</v>
      </c>
      <c r="AU275" s="208">
        <f t="shared" si="87"/>
        <v>0</v>
      </c>
      <c r="AV275" s="209">
        <f t="shared" si="87"/>
        <v>0</v>
      </c>
      <c r="AW275" s="204">
        <f t="shared" si="94"/>
        <v>103411972</v>
      </c>
      <c r="AX275" s="213">
        <f t="shared" si="94"/>
        <v>0</v>
      </c>
      <c r="AY275" s="214">
        <f t="shared" si="94"/>
        <v>103411972</v>
      </c>
      <c r="AZ275" s="204">
        <v>103411972</v>
      </c>
      <c r="BA275" s="205">
        <v>0</v>
      </c>
      <c r="BB275" s="206">
        <v>103411972</v>
      </c>
      <c r="BC275" s="215">
        <f t="shared" si="99"/>
        <v>103411972</v>
      </c>
      <c r="BD275" s="216">
        <f t="shared" si="99"/>
        <v>0</v>
      </c>
      <c r="BE275" s="217">
        <f t="shared" si="99"/>
        <v>103411972</v>
      </c>
      <c r="BF275" s="204">
        <v>0</v>
      </c>
      <c r="BG275" s="205">
        <v>0</v>
      </c>
      <c r="BH275" s="206">
        <v>0</v>
      </c>
      <c r="BI275" s="207">
        <f t="shared" si="100"/>
        <v>103411972</v>
      </c>
      <c r="BJ275" s="208">
        <f t="shared" si="100"/>
        <v>0</v>
      </c>
      <c r="BK275" s="209">
        <f t="shared" si="100"/>
        <v>103411972</v>
      </c>
      <c r="BL275" s="204">
        <f t="shared" si="88"/>
        <v>0</v>
      </c>
      <c r="BM275" s="213">
        <f t="shared" si="88"/>
        <v>0</v>
      </c>
      <c r="BN275" s="214">
        <f t="shared" si="88"/>
        <v>0</v>
      </c>
      <c r="BO275" s="204">
        <v>0</v>
      </c>
      <c r="BP275" s="205">
        <v>0</v>
      </c>
      <c r="BQ275" s="206">
        <v>0</v>
      </c>
      <c r="BR275" s="218">
        <f t="shared" si="101"/>
        <v>103411972</v>
      </c>
      <c r="BS275" s="208">
        <f t="shared" si="101"/>
        <v>0</v>
      </c>
      <c r="BT275" s="209">
        <f t="shared" si="101"/>
        <v>103411972</v>
      </c>
      <c r="BU275" s="219">
        <v>0</v>
      </c>
      <c r="BV275" s="205">
        <v>0</v>
      </c>
      <c r="BW275" s="206">
        <v>0</v>
      </c>
      <c r="BX275" s="204">
        <f t="shared" si="89"/>
        <v>103411972</v>
      </c>
      <c r="BY275" s="213">
        <f t="shared" si="89"/>
        <v>0</v>
      </c>
      <c r="BZ275" s="214">
        <f t="shared" si="89"/>
        <v>103411972</v>
      </c>
      <c r="CA275" s="220" t="s">
        <v>1175</v>
      </c>
      <c r="CB275" s="220" t="s">
        <v>508</v>
      </c>
      <c r="CC275" s="154" t="s">
        <v>1280</v>
      </c>
      <c r="CD275" s="154" t="str">
        <f t="shared" si="95"/>
        <v>OK！</v>
      </c>
      <c r="CE275" s="164" t="str">
        <f t="shared" si="102"/>
        <v>J3</v>
      </c>
      <c r="CF275" s="164" t="str">
        <f t="shared" si="102"/>
        <v>KL</v>
      </c>
      <c r="CG275" s="164" t="str">
        <f t="shared" si="96"/>
        <v>JICA円借款</v>
      </c>
    </row>
    <row r="276" spans="1:85" ht="20.100000000000001" customHeight="1" x14ac:dyDescent="0.15">
      <c r="A276" s="154" t="str">
        <f t="shared" si="90"/>
        <v>J3</v>
      </c>
      <c r="B276" s="154" t="str">
        <f t="shared" si="90"/>
        <v>KL</v>
      </c>
      <c r="C276" s="154" t="str">
        <f t="shared" si="91"/>
        <v xml:space="preserve"> (独)国際協力機構　円借款</v>
      </c>
      <c r="D276" s="154" t="str">
        <f t="shared" si="92"/>
        <v>201605-201606</v>
      </c>
      <c r="E276" s="166" t="s">
        <v>423</v>
      </c>
      <c r="F276" s="199" t="s">
        <v>1076</v>
      </c>
      <c r="G276" s="200" t="s">
        <v>1077</v>
      </c>
      <c r="H276" s="200" t="str">
        <f t="shared" si="93"/>
        <v>JA16T1003P</v>
      </c>
      <c r="I276" s="201" t="s">
        <v>1088</v>
      </c>
      <c r="J276" s="202" t="s">
        <v>795</v>
      </c>
      <c r="K276" s="202" t="s">
        <v>496</v>
      </c>
      <c r="L276" s="203" t="s">
        <v>796</v>
      </c>
      <c r="M276" s="204">
        <v>0</v>
      </c>
      <c r="N276" s="205">
        <v>0</v>
      </c>
      <c r="O276" s="206">
        <v>0</v>
      </c>
      <c r="P276" s="204">
        <v>0</v>
      </c>
      <c r="Q276" s="205">
        <v>0</v>
      </c>
      <c r="R276" s="206">
        <v>0</v>
      </c>
      <c r="S276" s="204">
        <v>0</v>
      </c>
      <c r="T276" s="205">
        <v>0</v>
      </c>
      <c r="U276" s="206">
        <v>0</v>
      </c>
      <c r="V276" s="204">
        <v>0</v>
      </c>
      <c r="W276" s="205">
        <v>0</v>
      </c>
      <c r="X276" s="206">
        <v>0</v>
      </c>
      <c r="Y276" s="204">
        <v>0</v>
      </c>
      <c r="Z276" s="205">
        <v>0</v>
      </c>
      <c r="AA276" s="206">
        <v>0</v>
      </c>
      <c r="AB276" s="204">
        <v>0</v>
      </c>
      <c r="AC276" s="205">
        <v>0</v>
      </c>
      <c r="AD276" s="206">
        <v>0</v>
      </c>
      <c r="AE276" s="204">
        <v>0</v>
      </c>
      <c r="AF276" s="205">
        <v>0</v>
      </c>
      <c r="AG276" s="206">
        <v>0</v>
      </c>
      <c r="AH276" s="207">
        <f t="shared" si="97"/>
        <v>0</v>
      </c>
      <c r="AI276" s="208">
        <f t="shared" si="97"/>
        <v>0</v>
      </c>
      <c r="AJ276" s="209">
        <f t="shared" si="97"/>
        <v>0</v>
      </c>
      <c r="AK276" s="204">
        <v>0</v>
      </c>
      <c r="AL276" s="205">
        <v>0</v>
      </c>
      <c r="AM276" s="206">
        <v>0</v>
      </c>
      <c r="AN276" s="210">
        <f t="shared" si="98"/>
        <v>0</v>
      </c>
      <c r="AO276" s="211">
        <f t="shared" si="98"/>
        <v>0</v>
      </c>
      <c r="AP276" s="212">
        <f t="shared" si="98"/>
        <v>0</v>
      </c>
      <c r="AQ276" s="204">
        <v>0</v>
      </c>
      <c r="AR276" s="205">
        <v>0</v>
      </c>
      <c r="AS276" s="206">
        <v>0</v>
      </c>
      <c r="AT276" s="207">
        <f t="shared" si="87"/>
        <v>0</v>
      </c>
      <c r="AU276" s="208">
        <f t="shared" si="87"/>
        <v>0</v>
      </c>
      <c r="AV276" s="209">
        <f t="shared" si="87"/>
        <v>0</v>
      </c>
      <c r="AW276" s="204">
        <f t="shared" si="94"/>
        <v>0</v>
      </c>
      <c r="AX276" s="213">
        <f t="shared" si="94"/>
        <v>186687.19999999998</v>
      </c>
      <c r="AY276" s="214">
        <f t="shared" si="94"/>
        <v>308919</v>
      </c>
      <c r="AZ276" s="204">
        <v>0</v>
      </c>
      <c r="BA276" s="205">
        <v>186687.19999999998</v>
      </c>
      <c r="BB276" s="206">
        <v>308919</v>
      </c>
      <c r="BC276" s="215">
        <f t="shared" si="99"/>
        <v>0</v>
      </c>
      <c r="BD276" s="216">
        <f t="shared" si="99"/>
        <v>186687.19999999998</v>
      </c>
      <c r="BE276" s="217">
        <f t="shared" si="99"/>
        <v>308919</v>
      </c>
      <c r="BF276" s="204">
        <v>0</v>
      </c>
      <c r="BG276" s="205">
        <v>0</v>
      </c>
      <c r="BH276" s="206">
        <v>0</v>
      </c>
      <c r="BI276" s="207">
        <f t="shared" si="100"/>
        <v>0</v>
      </c>
      <c r="BJ276" s="208">
        <f t="shared" si="100"/>
        <v>186687.19999999998</v>
      </c>
      <c r="BK276" s="209">
        <f t="shared" si="100"/>
        <v>308919</v>
      </c>
      <c r="BL276" s="204">
        <f t="shared" si="88"/>
        <v>0</v>
      </c>
      <c r="BM276" s="213">
        <f t="shared" si="88"/>
        <v>0</v>
      </c>
      <c r="BN276" s="214">
        <f t="shared" si="88"/>
        <v>0</v>
      </c>
      <c r="BO276" s="204">
        <v>0</v>
      </c>
      <c r="BP276" s="205">
        <v>0</v>
      </c>
      <c r="BQ276" s="206">
        <v>0</v>
      </c>
      <c r="BR276" s="218">
        <f t="shared" si="101"/>
        <v>0</v>
      </c>
      <c r="BS276" s="208">
        <f t="shared" si="101"/>
        <v>186687.19999999998</v>
      </c>
      <c r="BT276" s="209">
        <f t="shared" si="101"/>
        <v>308919</v>
      </c>
      <c r="BU276" s="219">
        <v>0</v>
      </c>
      <c r="BV276" s="205">
        <v>0</v>
      </c>
      <c r="BW276" s="206">
        <v>0</v>
      </c>
      <c r="BX276" s="204">
        <f t="shared" si="89"/>
        <v>0</v>
      </c>
      <c r="BY276" s="213">
        <f t="shared" si="89"/>
        <v>186687.19999999998</v>
      </c>
      <c r="BZ276" s="214">
        <f t="shared" si="89"/>
        <v>308919</v>
      </c>
      <c r="CA276" s="220" t="s">
        <v>1163</v>
      </c>
      <c r="CB276" s="220" t="s">
        <v>508</v>
      </c>
      <c r="CC276" s="154" t="s">
        <v>1280</v>
      </c>
      <c r="CD276" s="154" t="str">
        <f t="shared" si="95"/>
        <v>OK！</v>
      </c>
      <c r="CE276" s="164" t="str">
        <f t="shared" si="102"/>
        <v>J3</v>
      </c>
      <c r="CF276" s="164" t="str">
        <f t="shared" si="102"/>
        <v>KL</v>
      </c>
      <c r="CG276" s="164" t="str">
        <f t="shared" si="96"/>
        <v>JICA円借款</v>
      </c>
    </row>
    <row r="277" spans="1:85" ht="20.100000000000001" customHeight="1" x14ac:dyDescent="0.15">
      <c r="A277" s="154" t="str">
        <f t="shared" si="90"/>
        <v>J3</v>
      </c>
      <c r="B277" s="154" t="str">
        <f t="shared" si="90"/>
        <v>KL</v>
      </c>
      <c r="C277" s="154" t="str">
        <f t="shared" si="91"/>
        <v xml:space="preserve"> (独)国際協力機構　円借款</v>
      </c>
      <c r="D277" s="154" t="str">
        <f t="shared" si="92"/>
        <v>201605-201606</v>
      </c>
      <c r="E277" s="166" t="s">
        <v>424</v>
      </c>
      <c r="F277" s="199" t="s">
        <v>1076</v>
      </c>
      <c r="G277" s="200" t="s">
        <v>1077</v>
      </c>
      <c r="H277" s="200" t="str">
        <f t="shared" si="93"/>
        <v>JA16T1003P</v>
      </c>
      <c r="I277" s="201" t="s">
        <v>1088</v>
      </c>
      <c r="J277" s="202" t="s">
        <v>795</v>
      </c>
      <c r="K277" s="202" t="s">
        <v>496</v>
      </c>
      <c r="L277" s="203" t="s">
        <v>793</v>
      </c>
      <c r="M277" s="204">
        <v>0</v>
      </c>
      <c r="N277" s="205">
        <v>0</v>
      </c>
      <c r="O277" s="206">
        <v>0</v>
      </c>
      <c r="P277" s="204">
        <v>0</v>
      </c>
      <c r="Q277" s="205">
        <v>0</v>
      </c>
      <c r="R277" s="206">
        <v>0</v>
      </c>
      <c r="S277" s="204">
        <v>0</v>
      </c>
      <c r="T277" s="205">
        <v>0</v>
      </c>
      <c r="U277" s="206">
        <v>0</v>
      </c>
      <c r="V277" s="204">
        <v>0</v>
      </c>
      <c r="W277" s="205">
        <v>0</v>
      </c>
      <c r="X277" s="206">
        <v>0</v>
      </c>
      <c r="Y277" s="204">
        <v>0</v>
      </c>
      <c r="Z277" s="205">
        <v>0</v>
      </c>
      <c r="AA277" s="206">
        <v>0</v>
      </c>
      <c r="AB277" s="204">
        <v>0</v>
      </c>
      <c r="AC277" s="205">
        <v>0</v>
      </c>
      <c r="AD277" s="206">
        <v>0</v>
      </c>
      <c r="AE277" s="204">
        <v>0</v>
      </c>
      <c r="AF277" s="205">
        <v>0</v>
      </c>
      <c r="AG277" s="206">
        <v>0</v>
      </c>
      <c r="AH277" s="207">
        <f t="shared" si="97"/>
        <v>0</v>
      </c>
      <c r="AI277" s="208">
        <f t="shared" si="97"/>
        <v>0</v>
      </c>
      <c r="AJ277" s="209">
        <f t="shared" si="97"/>
        <v>0</v>
      </c>
      <c r="AK277" s="204">
        <v>0</v>
      </c>
      <c r="AL277" s="205">
        <v>0</v>
      </c>
      <c r="AM277" s="206">
        <v>0</v>
      </c>
      <c r="AN277" s="210">
        <f t="shared" si="98"/>
        <v>0</v>
      </c>
      <c r="AO277" s="211">
        <f t="shared" si="98"/>
        <v>0</v>
      </c>
      <c r="AP277" s="212">
        <f t="shared" si="98"/>
        <v>0</v>
      </c>
      <c r="AQ277" s="204">
        <v>0</v>
      </c>
      <c r="AR277" s="205">
        <v>0</v>
      </c>
      <c r="AS277" s="206">
        <v>0</v>
      </c>
      <c r="AT277" s="207">
        <f t="shared" ref="AT277:AV340" si="103">AN277+AQ277</f>
        <v>0</v>
      </c>
      <c r="AU277" s="208">
        <f t="shared" si="103"/>
        <v>0</v>
      </c>
      <c r="AV277" s="209">
        <f t="shared" si="103"/>
        <v>0</v>
      </c>
      <c r="AW277" s="204">
        <f t="shared" si="94"/>
        <v>12110564</v>
      </c>
      <c r="AX277" s="213">
        <f t="shared" si="94"/>
        <v>0</v>
      </c>
      <c r="AY277" s="214">
        <f t="shared" si="94"/>
        <v>12110564</v>
      </c>
      <c r="AZ277" s="204">
        <v>12110564</v>
      </c>
      <c r="BA277" s="205">
        <v>0</v>
      </c>
      <c r="BB277" s="206">
        <v>12110564</v>
      </c>
      <c r="BC277" s="215">
        <f t="shared" si="99"/>
        <v>12110564</v>
      </c>
      <c r="BD277" s="216">
        <f t="shared" si="99"/>
        <v>0</v>
      </c>
      <c r="BE277" s="217">
        <f t="shared" si="99"/>
        <v>12110564</v>
      </c>
      <c r="BF277" s="204">
        <v>0</v>
      </c>
      <c r="BG277" s="205">
        <v>0</v>
      </c>
      <c r="BH277" s="206">
        <v>0</v>
      </c>
      <c r="BI277" s="207">
        <f t="shared" si="100"/>
        <v>12110564</v>
      </c>
      <c r="BJ277" s="208">
        <f t="shared" si="100"/>
        <v>0</v>
      </c>
      <c r="BK277" s="209">
        <f t="shared" si="100"/>
        <v>12110564</v>
      </c>
      <c r="BL277" s="204">
        <f t="shared" ref="BL277:BN340" si="104">BO277-BF277</f>
        <v>0</v>
      </c>
      <c r="BM277" s="213">
        <f t="shared" si="104"/>
        <v>0</v>
      </c>
      <c r="BN277" s="214">
        <f t="shared" si="104"/>
        <v>0</v>
      </c>
      <c r="BO277" s="204">
        <v>0</v>
      </c>
      <c r="BP277" s="205">
        <v>0</v>
      </c>
      <c r="BQ277" s="206">
        <v>0</v>
      </c>
      <c r="BR277" s="218">
        <f t="shared" si="101"/>
        <v>12110564</v>
      </c>
      <c r="BS277" s="208">
        <f t="shared" si="101"/>
        <v>0</v>
      </c>
      <c r="BT277" s="209">
        <f t="shared" si="101"/>
        <v>12110564</v>
      </c>
      <c r="BU277" s="219">
        <v>0</v>
      </c>
      <c r="BV277" s="205">
        <v>0</v>
      </c>
      <c r="BW277" s="206">
        <v>0</v>
      </c>
      <c r="BX277" s="204">
        <f t="shared" ref="BX277:BZ340" si="105">BR277+BU277</f>
        <v>12110564</v>
      </c>
      <c r="BY277" s="213">
        <f t="shared" si="105"/>
        <v>0</v>
      </c>
      <c r="BZ277" s="214">
        <f t="shared" si="105"/>
        <v>12110564</v>
      </c>
      <c r="CA277" s="220" t="s">
        <v>1163</v>
      </c>
      <c r="CB277" s="220" t="s">
        <v>508</v>
      </c>
      <c r="CC277" s="154" t="s">
        <v>1280</v>
      </c>
      <c r="CD277" s="154" t="str">
        <f t="shared" si="95"/>
        <v>OK！</v>
      </c>
      <c r="CE277" s="164" t="str">
        <f t="shared" si="102"/>
        <v>J3</v>
      </c>
      <c r="CF277" s="164" t="str">
        <f t="shared" si="102"/>
        <v>KL</v>
      </c>
      <c r="CG277" s="164" t="str">
        <f t="shared" si="96"/>
        <v>JICA円借款</v>
      </c>
    </row>
    <row r="278" spans="1:85" ht="20.100000000000001" customHeight="1" x14ac:dyDescent="0.15">
      <c r="A278" s="154" t="str">
        <f t="shared" si="90"/>
        <v>J3</v>
      </c>
      <c r="B278" s="154" t="str">
        <f t="shared" si="90"/>
        <v>KL</v>
      </c>
      <c r="C278" s="154" t="str">
        <f t="shared" si="91"/>
        <v xml:space="preserve"> (独)国際協力機構　調査</v>
      </c>
      <c r="D278" s="154" t="str">
        <f t="shared" si="92"/>
        <v>201311-201603</v>
      </c>
      <c r="E278" s="166" t="s">
        <v>425</v>
      </c>
      <c r="F278" s="199" t="s">
        <v>1076</v>
      </c>
      <c r="G278" s="200" t="s">
        <v>1077</v>
      </c>
      <c r="H278" s="200" t="str">
        <f t="shared" si="93"/>
        <v>JA14L1005P</v>
      </c>
      <c r="I278" s="201" t="s">
        <v>1089</v>
      </c>
      <c r="J278" s="202" t="s">
        <v>800</v>
      </c>
      <c r="K278" s="202" t="s">
        <v>501</v>
      </c>
      <c r="L278" s="203" t="s">
        <v>793</v>
      </c>
      <c r="M278" s="204">
        <v>0</v>
      </c>
      <c r="N278" s="205">
        <v>0</v>
      </c>
      <c r="O278" s="206">
        <v>0</v>
      </c>
      <c r="P278" s="204">
        <v>0</v>
      </c>
      <c r="Q278" s="205">
        <v>0</v>
      </c>
      <c r="R278" s="206">
        <v>0</v>
      </c>
      <c r="S278" s="204">
        <v>0</v>
      </c>
      <c r="T278" s="205">
        <v>0</v>
      </c>
      <c r="U278" s="206">
        <v>0</v>
      </c>
      <c r="V278" s="204">
        <v>0</v>
      </c>
      <c r="W278" s="205">
        <v>0</v>
      </c>
      <c r="X278" s="206">
        <v>0</v>
      </c>
      <c r="Y278" s="204">
        <v>0</v>
      </c>
      <c r="Z278" s="205">
        <v>0</v>
      </c>
      <c r="AA278" s="206">
        <v>0</v>
      </c>
      <c r="AB278" s="204">
        <v>0</v>
      </c>
      <c r="AC278" s="205">
        <v>0</v>
      </c>
      <c r="AD278" s="206">
        <v>0</v>
      </c>
      <c r="AE278" s="204">
        <v>0</v>
      </c>
      <c r="AF278" s="205">
        <v>0</v>
      </c>
      <c r="AG278" s="206">
        <v>0</v>
      </c>
      <c r="AH278" s="207">
        <f t="shared" si="97"/>
        <v>0</v>
      </c>
      <c r="AI278" s="208">
        <f t="shared" si="97"/>
        <v>0</v>
      </c>
      <c r="AJ278" s="209">
        <f t="shared" si="97"/>
        <v>0</v>
      </c>
      <c r="AK278" s="204">
        <v>0</v>
      </c>
      <c r="AL278" s="205">
        <v>0</v>
      </c>
      <c r="AM278" s="206">
        <v>0</v>
      </c>
      <c r="AN278" s="210">
        <f t="shared" si="98"/>
        <v>0</v>
      </c>
      <c r="AO278" s="211">
        <f t="shared" si="98"/>
        <v>0</v>
      </c>
      <c r="AP278" s="212">
        <f t="shared" si="98"/>
        <v>0</v>
      </c>
      <c r="AQ278" s="204">
        <v>0</v>
      </c>
      <c r="AR278" s="205">
        <v>0</v>
      </c>
      <c r="AS278" s="206">
        <v>0</v>
      </c>
      <c r="AT278" s="207">
        <f t="shared" si="103"/>
        <v>0</v>
      </c>
      <c r="AU278" s="208">
        <f t="shared" si="103"/>
        <v>0</v>
      </c>
      <c r="AV278" s="209">
        <f t="shared" si="103"/>
        <v>0</v>
      </c>
      <c r="AW278" s="204">
        <f t="shared" si="94"/>
        <v>21479040</v>
      </c>
      <c r="AX278" s="213">
        <f t="shared" si="94"/>
        <v>0</v>
      </c>
      <c r="AY278" s="214">
        <f t="shared" si="94"/>
        <v>21479040</v>
      </c>
      <c r="AZ278" s="204">
        <v>21479040</v>
      </c>
      <c r="BA278" s="205">
        <v>0</v>
      </c>
      <c r="BB278" s="206">
        <v>21479040</v>
      </c>
      <c r="BC278" s="215">
        <f t="shared" si="99"/>
        <v>21479040</v>
      </c>
      <c r="BD278" s="216">
        <f t="shared" si="99"/>
        <v>0</v>
      </c>
      <c r="BE278" s="217">
        <f t="shared" si="99"/>
        <v>21479040</v>
      </c>
      <c r="BF278" s="204">
        <v>0</v>
      </c>
      <c r="BG278" s="205">
        <v>0</v>
      </c>
      <c r="BH278" s="206">
        <v>0</v>
      </c>
      <c r="BI278" s="207">
        <f t="shared" si="100"/>
        <v>21479040</v>
      </c>
      <c r="BJ278" s="208">
        <f t="shared" si="100"/>
        <v>0</v>
      </c>
      <c r="BK278" s="209">
        <f t="shared" si="100"/>
        <v>21479040</v>
      </c>
      <c r="BL278" s="204">
        <f t="shared" si="104"/>
        <v>0</v>
      </c>
      <c r="BM278" s="213">
        <f t="shared" si="104"/>
        <v>0</v>
      </c>
      <c r="BN278" s="214">
        <f t="shared" si="104"/>
        <v>0</v>
      </c>
      <c r="BO278" s="204">
        <v>0</v>
      </c>
      <c r="BP278" s="205">
        <v>0</v>
      </c>
      <c r="BQ278" s="206">
        <v>0</v>
      </c>
      <c r="BR278" s="218">
        <f t="shared" si="101"/>
        <v>21479040</v>
      </c>
      <c r="BS278" s="208">
        <f t="shared" si="101"/>
        <v>0</v>
      </c>
      <c r="BT278" s="209">
        <f t="shared" si="101"/>
        <v>21479040</v>
      </c>
      <c r="BU278" s="219">
        <v>-3936000</v>
      </c>
      <c r="BV278" s="205">
        <v>0</v>
      </c>
      <c r="BW278" s="206">
        <v>-3936000</v>
      </c>
      <c r="BX278" s="204">
        <f t="shared" si="105"/>
        <v>17543040</v>
      </c>
      <c r="BY278" s="213">
        <f t="shared" si="105"/>
        <v>0</v>
      </c>
      <c r="BZ278" s="214">
        <f t="shared" si="105"/>
        <v>17543040</v>
      </c>
      <c r="CA278" s="220" t="s">
        <v>1267</v>
      </c>
      <c r="CB278" s="220" t="s">
        <v>577</v>
      </c>
      <c r="CC278" s="154" t="s">
        <v>1280</v>
      </c>
      <c r="CD278" s="154" t="str">
        <f t="shared" si="95"/>
        <v>OK！</v>
      </c>
      <c r="CE278" s="164" t="str">
        <f t="shared" si="102"/>
        <v>J3</v>
      </c>
      <c r="CF278" s="164" t="str">
        <f t="shared" si="102"/>
        <v>KL</v>
      </c>
      <c r="CG278" s="164" t="str">
        <f t="shared" si="96"/>
        <v>JICA調査</v>
      </c>
    </row>
    <row r="279" spans="1:85" ht="20.100000000000001" customHeight="1" x14ac:dyDescent="0.15">
      <c r="A279" s="154" t="str">
        <f t="shared" si="90"/>
        <v>J3</v>
      </c>
      <c r="B279" s="154" t="str">
        <f t="shared" si="90"/>
        <v>KL</v>
      </c>
      <c r="C279" s="154" t="str">
        <f t="shared" si="91"/>
        <v xml:space="preserve"> (独)国際協力機構　調査</v>
      </c>
      <c r="D279" s="154" t="str">
        <f t="shared" si="92"/>
        <v>201409-201602</v>
      </c>
      <c r="E279" s="166" t="s">
        <v>426</v>
      </c>
      <c r="F279" s="199" t="s">
        <v>1076</v>
      </c>
      <c r="G279" s="200" t="s">
        <v>1077</v>
      </c>
      <c r="H279" s="200" t="str">
        <f t="shared" si="93"/>
        <v>JA14L1008P</v>
      </c>
      <c r="I279" s="201" t="s">
        <v>1090</v>
      </c>
      <c r="J279" s="202" t="s">
        <v>800</v>
      </c>
      <c r="K279" s="202" t="s">
        <v>501</v>
      </c>
      <c r="L279" s="203" t="s">
        <v>793</v>
      </c>
      <c r="M279" s="204">
        <v>0</v>
      </c>
      <c r="N279" s="205">
        <v>0</v>
      </c>
      <c r="O279" s="206">
        <v>0</v>
      </c>
      <c r="P279" s="204">
        <v>0</v>
      </c>
      <c r="Q279" s="205">
        <v>0</v>
      </c>
      <c r="R279" s="206">
        <v>0</v>
      </c>
      <c r="S279" s="204">
        <v>0</v>
      </c>
      <c r="T279" s="205">
        <v>0</v>
      </c>
      <c r="U279" s="206">
        <v>0</v>
      </c>
      <c r="V279" s="204">
        <v>0</v>
      </c>
      <c r="W279" s="205">
        <v>0</v>
      </c>
      <c r="X279" s="206">
        <v>0</v>
      </c>
      <c r="Y279" s="204">
        <v>0</v>
      </c>
      <c r="Z279" s="205">
        <v>0</v>
      </c>
      <c r="AA279" s="206">
        <v>0</v>
      </c>
      <c r="AB279" s="204">
        <v>0</v>
      </c>
      <c r="AC279" s="205">
        <v>0</v>
      </c>
      <c r="AD279" s="206">
        <v>0</v>
      </c>
      <c r="AE279" s="204">
        <v>0</v>
      </c>
      <c r="AF279" s="205">
        <v>0</v>
      </c>
      <c r="AG279" s="206">
        <v>0</v>
      </c>
      <c r="AH279" s="207">
        <f t="shared" si="97"/>
        <v>0</v>
      </c>
      <c r="AI279" s="208">
        <f t="shared" si="97"/>
        <v>0</v>
      </c>
      <c r="AJ279" s="209">
        <f t="shared" si="97"/>
        <v>0</v>
      </c>
      <c r="AK279" s="204">
        <v>0</v>
      </c>
      <c r="AL279" s="205">
        <v>0</v>
      </c>
      <c r="AM279" s="206">
        <v>0</v>
      </c>
      <c r="AN279" s="210">
        <f t="shared" si="98"/>
        <v>0</v>
      </c>
      <c r="AO279" s="211">
        <f t="shared" si="98"/>
        <v>0</v>
      </c>
      <c r="AP279" s="212">
        <f t="shared" si="98"/>
        <v>0</v>
      </c>
      <c r="AQ279" s="204">
        <v>0</v>
      </c>
      <c r="AR279" s="205">
        <v>0</v>
      </c>
      <c r="AS279" s="206">
        <v>0</v>
      </c>
      <c r="AT279" s="207">
        <f t="shared" si="103"/>
        <v>0</v>
      </c>
      <c r="AU279" s="208">
        <f t="shared" si="103"/>
        <v>0</v>
      </c>
      <c r="AV279" s="209">
        <f t="shared" si="103"/>
        <v>0</v>
      </c>
      <c r="AW279" s="204">
        <f t="shared" si="94"/>
        <v>10105956</v>
      </c>
      <c r="AX279" s="213">
        <f t="shared" si="94"/>
        <v>0</v>
      </c>
      <c r="AY279" s="214">
        <f t="shared" si="94"/>
        <v>10105956</v>
      </c>
      <c r="AZ279" s="204">
        <v>10105956</v>
      </c>
      <c r="BA279" s="205">
        <v>0</v>
      </c>
      <c r="BB279" s="206">
        <v>10105956</v>
      </c>
      <c r="BC279" s="215">
        <f t="shared" si="99"/>
        <v>10105956</v>
      </c>
      <c r="BD279" s="216">
        <f t="shared" si="99"/>
        <v>0</v>
      </c>
      <c r="BE279" s="217">
        <f t="shared" si="99"/>
        <v>10105956</v>
      </c>
      <c r="BF279" s="204">
        <v>0</v>
      </c>
      <c r="BG279" s="205">
        <v>0</v>
      </c>
      <c r="BH279" s="206">
        <v>0</v>
      </c>
      <c r="BI279" s="207">
        <f t="shared" si="100"/>
        <v>10105956</v>
      </c>
      <c r="BJ279" s="208">
        <f t="shared" si="100"/>
        <v>0</v>
      </c>
      <c r="BK279" s="209">
        <f t="shared" si="100"/>
        <v>10105956</v>
      </c>
      <c r="BL279" s="204">
        <f t="shared" si="104"/>
        <v>0</v>
      </c>
      <c r="BM279" s="213">
        <f t="shared" si="104"/>
        <v>0</v>
      </c>
      <c r="BN279" s="214">
        <f t="shared" si="104"/>
        <v>0</v>
      </c>
      <c r="BO279" s="204">
        <v>0</v>
      </c>
      <c r="BP279" s="205">
        <v>0</v>
      </c>
      <c r="BQ279" s="206">
        <v>0</v>
      </c>
      <c r="BR279" s="218">
        <f t="shared" si="101"/>
        <v>10105956</v>
      </c>
      <c r="BS279" s="208">
        <f t="shared" si="101"/>
        <v>0</v>
      </c>
      <c r="BT279" s="209">
        <f t="shared" si="101"/>
        <v>10105956</v>
      </c>
      <c r="BU279" s="219">
        <v>0</v>
      </c>
      <c r="BV279" s="205">
        <v>0</v>
      </c>
      <c r="BW279" s="206">
        <v>0</v>
      </c>
      <c r="BX279" s="204">
        <f t="shared" si="105"/>
        <v>10105956</v>
      </c>
      <c r="BY279" s="213">
        <f t="shared" si="105"/>
        <v>0</v>
      </c>
      <c r="BZ279" s="214">
        <f t="shared" si="105"/>
        <v>10105956</v>
      </c>
      <c r="CA279" s="220" t="s">
        <v>1210</v>
      </c>
      <c r="CB279" s="220" t="s">
        <v>531</v>
      </c>
      <c r="CC279" s="154" t="s">
        <v>1280</v>
      </c>
      <c r="CD279" s="154" t="str">
        <f t="shared" si="95"/>
        <v>OK！</v>
      </c>
      <c r="CE279" s="164" t="str">
        <f t="shared" si="102"/>
        <v>J3</v>
      </c>
      <c r="CF279" s="164" t="str">
        <f t="shared" si="102"/>
        <v>KL</v>
      </c>
      <c r="CG279" s="164" t="str">
        <f t="shared" si="96"/>
        <v>JICA調査</v>
      </c>
    </row>
    <row r="280" spans="1:85" ht="20.100000000000001" customHeight="1" x14ac:dyDescent="0.15">
      <c r="A280" s="154" t="str">
        <f t="shared" si="90"/>
        <v>J3</v>
      </c>
      <c r="B280" s="154" t="str">
        <f t="shared" si="90"/>
        <v>KL</v>
      </c>
      <c r="C280" s="154" t="str">
        <f t="shared" si="91"/>
        <v xml:space="preserve"> (独)国際協力機構　調査</v>
      </c>
      <c r="D280" s="154" t="str">
        <f t="shared" si="92"/>
        <v>201502-201602</v>
      </c>
      <c r="E280" s="166" t="s">
        <v>427</v>
      </c>
      <c r="F280" s="199" t="s">
        <v>1076</v>
      </c>
      <c r="G280" s="200" t="s">
        <v>1077</v>
      </c>
      <c r="H280" s="200" t="str">
        <f t="shared" si="93"/>
        <v>JA14T1002P</v>
      </c>
      <c r="I280" s="201" t="s">
        <v>1091</v>
      </c>
      <c r="J280" s="202" t="s">
        <v>800</v>
      </c>
      <c r="K280" s="202" t="s">
        <v>501</v>
      </c>
      <c r="L280" s="203" t="s">
        <v>793</v>
      </c>
      <c r="M280" s="204">
        <v>0</v>
      </c>
      <c r="N280" s="205">
        <v>0</v>
      </c>
      <c r="O280" s="206">
        <v>0</v>
      </c>
      <c r="P280" s="204">
        <v>0</v>
      </c>
      <c r="Q280" s="205">
        <v>0</v>
      </c>
      <c r="R280" s="206">
        <v>0</v>
      </c>
      <c r="S280" s="204">
        <v>0</v>
      </c>
      <c r="T280" s="205">
        <v>0</v>
      </c>
      <c r="U280" s="206">
        <v>0</v>
      </c>
      <c r="V280" s="204">
        <v>0</v>
      </c>
      <c r="W280" s="205">
        <v>0</v>
      </c>
      <c r="X280" s="206">
        <v>0</v>
      </c>
      <c r="Y280" s="204">
        <v>0</v>
      </c>
      <c r="Z280" s="205">
        <v>0</v>
      </c>
      <c r="AA280" s="206">
        <v>0</v>
      </c>
      <c r="AB280" s="204">
        <v>0</v>
      </c>
      <c r="AC280" s="205">
        <v>0</v>
      </c>
      <c r="AD280" s="206">
        <v>0</v>
      </c>
      <c r="AE280" s="204">
        <v>0</v>
      </c>
      <c r="AF280" s="205">
        <v>0</v>
      </c>
      <c r="AG280" s="206">
        <v>0</v>
      </c>
      <c r="AH280" s="207">
        <f t="shared" si="97"/>
        <v>0</v>
      </c>
      <c r="AI280" s="208">
        <f t="shared" si="97"/>
        <v>0</v>
      </c>
      <c r="AJ280" s="209">
        <f t="shared" si="97"/>
        <v>0</v>
      </c>
      <c r="AK280" s="204">
        <v>0</v>
      </c>
      <c r="AL280" s="205">
        <v>0</v>
      </c>
      <c r="AM280" s="206">
        <v>0</v>
      </c>
      <c r="AN280" s="210">
        <f t="shared" si="98"/>
        <v>0</v>
      </c>
      <c r="AO280" s="211">
        <f t="shared" si="98"/>
        <v>0</v>
      </c>
      <c r="AP280" s="212">
        <f t="shared" si="98"/>
        <v>0</v>
      </c>
      <c r="AQ280" s="204">
        <v>0</v>
      </c>
      <c r="AR280" s="205">
        <v>0</v>
      </c>
      <c r="AS280" s="206">
        <v>0</v>
      </c>
      <c r="AT280" s="207">
        <f t="shared" si="103"/>
        <v>0</v>
      </c>
      <c r="AU280" s="208">
        <f t="shared" si="103"/>
        <v>0</v>
      </c>
      <c r="AV280" s="209">
        <f t="shared" si="103"/>
        <v>0</v>
      </c>
      <c r="AW280" s="204">
        <f t="shared" si="94"/>
        <v>25753680</v>
      </c>
      <c r="AX280" s="213">
        <f t="shared" si="94"/>
        <v>0</v>
      </c>
      <c r="AY280" s="214">
        <f t="shared" si="94"/>
        <v>25753680</v>
      </c>
      <c r="AZ280" s="204">
        <v>25753680</v>
      </c>
      <c r="BA280" s="205">
        <v>0</v>
      </c>
      <c r="BB280" s="206">
        <v>25753680</v>
      </c>
      <c r="BC280" s="215">
        <f t="shared" si="99"/>
        <v>25753680</v>
      </c>
      <c r="BD280" s="216">
        <f t="shared" si="99"/>
        <v>0</v>
      </c>
      <c r="BE280" s="217">
        <f t="shared" si="99"/>
        <v>25753680</v>
      </c>
      <c r="BF280" s="204">
        <v>0</v>
      </c>
      <c r="BG280" s="205">
        <v>0</v>
      </c>
      <c r="BH280" s="206">
        <v>0</v>
      </c>
      <c r="BI280" s="207">
        <f t="shared" si="100"/>
        <v>25753680</v>
      </c>
      <c r="BJ280" s="208">
        <f t="shared" si="100"/>
        <v>0</v>
      </c>
      <c r="BK280" s="209">
        <f t="shared" si="100"/>
        <v>25753680</v>
      </c>
      <c r="BL280" s="204">
        <f t="shared" si="104"/>
        <v>0</v>
      </c>
      <c r="BM280" s="213">
        <f t="shared" si="104"/>
        <v>0</v>
      </c>
      <c r="BN280" s="214">
        <f t="shared" si="104"/>
        <v>0</v>
      </c>
      <c r="BO280" s="204">
        <v>0</v>
      </c>
      <c r="BP280" s="205">
        <v>0</v>
      </c>
      <c r="BQ280" s="206">
        <v>0</v>
      </c>
      <c r="BR280" s="218">
        <f t="shared" si="101"/>
        <v>25753680</v>
      </c>
      <c r="BS280" s="208">
        <f t="shared" si="101"/>
        <v>0</v>
      </c>
      <c r="BT280" s="209">
        <f t="shared" si="101"/>
        <v>25753680</v>
      </c>
      <c r="BU280" s="219">
        <v>-1360</v>
      </c>
      <c r="BV280" s="205">
        <v>0</v>
      </c>
      <c r="BW280" s="206">
        <v>-1360</v>
      </c>
      <c r="BX280" s="204">
        <f t="shared" si="105"/>
        <v>25752320</v>
      </c>
      <c r="BY280" s="213">
        <f t="shared" si="105"/>
        <v>0</v>
      </c>
      <c r="BZ280" s="214">
        <f t="shared" si="105"/>
        <v>25752320</v>
      </c>
      <c r="CA280" s="220" t="s">
        <v>1268</v>
      </c>
      <c r="CB280" s="220" t="s">
        <v>508</v>
      </c>
      <c r="CC280" s="154" t="s">
        <v>1280</v>
      </c>
      <c r="CD280" s="154" t="str">
        <f t="shared" si="95"/>
        <v>OK！</v>
      </c>
      <c r="CE280" s="164" t="str">
        <f t="shared" si="102"/>
        <v>J3</v>
      </c>
      <c r="CF280" s="164" t="str">
        <f t="shared" si="102"/>
        <v>KL</v>
      </c>
      <c r="CG280" s="164" t="str">
        <f t="shared" si="96"/>
        <v>JICA調査</v>
      </c>
    </row>
    <row r="281" spans="1:85" ht="20.100000000000001" customHeight="1" x14ac:dyDescent="0.15">
      <c r="A281" s="154" t="str">
        <f t="shared" si="90"/>
        <v>J3</v>
      </c>
      <c r="B281" s="154" t="str">
        <f t="shared" si="90"/>
        <v>KL</v>
      </c>
      <c r="C281" s="154" t="str">
        <f t="shared" si="91"/>
        <v xml:space="preserve"> (独)国際協力機構　調査</v>
      </c>
      <c r="D281" s="154" t="str">
        <f t="shared" si="92"/>
        <v>201501-201510</v>
      </c>
      <c r="E281" s="166" t="s">
        <v>428</v>
      </c>
      <c r="F281" s="199" t="s">
        <v>1076</v>
      </c>
      <c r="G281" s="200" t="s">
        <v>1077</v>
      </c>
      <c r="H281" s="200" t="str">
        <f t="shared" si="93"/>
        <v>JA15L1006P</v>
      </c>
      <c r="I281" s="201" t="s">
        <v>1092</v>
      </c>
      <c r="J281" s="202" t="s">
        <v>800</v>
      </c>
      <c r="K281" s="202" t="s">
        <v>501</v>
      </c>
      <c r="L281" s="203" t="s">
        <v>793</v>
      </c>
      <c r="M281" s="204">
        <v>0</v>
      </c>
      <c r="N281" s="205">
        <v>0</v>
      </c>
      <c r="O281" s="206">
        <v>0</v>
      </c>
      <c r="P281" s="204">
        <v>0</v>
      </c>
      <c r="Q281" s="205">
        <v>0</v>
      </c>
      <c r="R281" s="206">
        <v>0</v>
      </c>
      <c r="S281" s="204">
        <v>0</v>
      </c>
      <c r="T281" s="205">
        <v>0</v>
      </c>
      <c r="U281" s="206">
        <v>0</v>
      </c>
      <c r="V281" s="204">
        <v>0</v>
      </c>
      <c r="W281" s="205">
        <v>0</v>
      </c>
      <c r="X281" s="206">
        <v>0</v>
      </c>
      <c r="Y281" s="204">
        <v>0</v>
      </c>
      <c r="Z281" s="205">
        <v>0</v>
      </c>
      <c r="AA281" s="206">
        <v>0</v>
      </c>
      <c r="AB281" s="204">
        <v>0</v>
      </c>
      <c r="AC281" s="205">
        <v>0</v>
      </c>
      <c r="AD281" s="206">
        <v>0</v>
      </c>
      <c r="AE281" s="204">
        <v>0</v>
      </c>
      <c r="AF281" s="205">
        <v>0</v>
      </c>
      <c r="AG281" s="206">
        <v>0</v>
      </c>
      <c r="AH281" s="207">
        <f t="shared" si="97"/>
        <v>0</v>
      </c>
      <c r="AI281" s="208">
        <f t="shared" si="97"/>
        <v>0</v>
      </c>
      <c r="AJ281" s="209">
        <f t="shared" si="97"/>
        <v>0</v>
      </c>
      <c r="AK281" s="204">
        <v>0</v>
      </c>
      <c r="AL281" s="205">
        <v>0</v>
      </c>
      <c r="AM281" s="206">
        <v>0</v>
      </c>
      <c r="AN281" s="210">
        <f t="shared" si="98"/>
        <v>0</v>
      </c>
      <c r="AO281" s="211">
        <f t="shared" si="98"/>
        <v>0</v>
      </c>
      <c r="AP281" s="212">
        <f t="shared" si="98"/>
        <v>0</v>
      </c>
      <c r="AQ281" s="204">
        <v>1479910</v>
      </c>
      <c r="AR281" s="205">
        <v>0</v>
      </c>
      <c r="AS281" s="206">
        <v>1479910</v>
      </c>
      <c r="AT281" s="207">
        <f t="shared" si="103"/>
        <v>1479910</v>
      </c>
      <c r="AU281" s="208">
        <f t="shared" si="103"/>
        <v>0</v>
      </c>
      <c r="AV281" s="209">
        <f t="shared" si="103"/>
        <v>1479910</v>
      </c>
      <c r="AW281" s="204">
        <f t="shared" si="94"/>
        <v>0</v>
      </c>
      <c r="AX281" s="213">
        <f t="shared" si="94"/>
        <v>0</v>
      </c>
      <c r="AY281" s="214">
        <f t="shared" si="94"/>
        <v>0</v>
      </c>
      <c r="AZ281" s="204">
        <v>1479910</v>
      </c>
      <c r="BA281" s="205">
        <v>0</v>
      </c>
      <c r="BB281" s="206">
        <v>1479910</v>
      </c>
      <c r="BC281" s="215">
        <f t="shared" si="99"/>
        <v>1479910</v>
      </c>
      <c r="BD281" s="216">
        <f t="shared" si="99"/>
        <v>0</v>
      </c>
      <c r="BE281" s="217">
        <f t="shared" si="99"/>
        <v>1479910</v>
      </c>
      <c r="BF281" s="204">
        <v>0</v>
      </c>
      <c r="BG281" s="205">
        <v>0</v>
      </c>
      <c r="BH281" s="206">
        <v>0</v>
      </c>
      <c r="BI281" s="207">
        <f t="shared" si="100"/>
        <v>1479910</v>
      </c>
      <c r="BJ281" s="208">
        <f t="shared" si="100"/>
        <v>0</v>
      </c>
      <c r="BK281" s="209">
        <f t="shared" si="100"/>
        <v>1479910</v>
      </c>
      <c r="BL281" s="204">
        <f t="shared" si="104"/>
        <v>0</v>
      </c>
      <c r="BM281" s="213">
        <f t="shared" si="104"/>
        <v>0</v>
      </c>
      <c r="BN281" s="214">
        <f t="shared" si="104"/>
        <v>0</v>
      </c>
      <c r="BO281" s="204">
        <v>0</v>
      </c>
      <c r="BP281" s="205">
        <v>0</v>
      </c>
      <c r="BQ281" s="206">
        <v>0</v>
      </c>
      <c r="BR281" s="218">
        <f t="shared" si="101"/>
        <v>1479910</v>
      </c>
      <c r="BS281" s="208">
        <f t="shared" si="101"/>
        <v>0</v>
      </c>
      <c r="BT281" s="209">
        <f t="shared" si="101"/>
        <v>1479910</v>
      </c>
      <c r="BU281" s="219">
        <v>-4825276</v>
      </c>
      <c r="BV281" s="205">
        <v>0</v>
      </c>
      <c r="BW281" s="206">
        <v>-4825276</v>
      </c>
      <c r="BX281" s="204">
        <f t="shared" si="105"/>
        <v>-3345366</v>
      </c>
      <c r="BY281" s="213">
        <f t="shared" si="105"/>
        <v>0</v>
      </c>
      <c r="BZ281" s="214">
        <f t="shared" si="105"/>
        <v>-3345366</v>
      </c>
      <c r="CA281" s="220" t="s">
        <v>1269</v>
      </c>
      <c r="CB281" s="220" t="s">
        <v>508</v>
      </c>
      <c r="CC281" s="154" t="s">
        <v>1280</v>
      </c>
      <c r="CD281" s="154" t="str">
        <f t="shared" si="95"/>
        <v>OK！</v>
      </c>
      <c r="CE281" s="164" t="str">
        <f t="shared" si="102"/>
        <v>J3</v>
      </c>
      <c r="CF281" s="164" t="str">
        <f t="shared" si="102"/>
        <v>KL</v>
      </c>
      <c r="CG281" s="164" t="str">
        <f t="shared" si="96"/>
        <v>JICA調査</v>
      </c>
    </row>
    <row r="282" spans="1:85" ht="20.100000000000001" customHeight="1" x14ac:dyDescent="0.15">
      <c r="A282" s="154" t="str">
        <f t="shared" si="90"/>
        <v>J3</v>
      </c>
      <c r="B282" s="154" t="str">
        <f t="shared" si="90"/>
        <v>KL</v>
      </c>
      <c r="C282" s="154" t="str">
        <f t="shared" si="91"/>
        <v xml:space="preserve"> (独)国際協力機構　調査</v>
      </c>
      <c r="D282" s="154" t="str">
        <f t="shared" si="92"/>
        <v>201508-201602</v>
      </c>
      <c r="E282" s="166" t="s">
        <v>429</v>
      </c>
      <c r="F282" s="199" t="s">
        <v>1076</v>
      </c>
      <c r="G282" s="200" t="s">
        <v>1077</v>
      </c>
      <c r="H282" s="200" t="str">
        <f t="shared" si="93"/>
        <v>JA15T1007P</v>
      </c>
      <c r="I282" s="201" t="s">
        <v>1093</v>
      </c>
      <c r="J282" s="202" t="s">
        <v>800</v>
      </c>
      <c r="K282" s="202" t="s">
        <v>501</v>
      </c>
      <c r="L282" s="203" t="s">
        <v>793</v>
      </c>
      <c r="M282" s="204">
        <v>0</v>
      </c>
      <c r="N282" s="205">
        <v>0</v>
      </c>
      <c r="O282" s="206">
        <v>0</v>
      </c>
      <c r="P282" s="204">
        <v>0</v>
      </c>
      <c r="Q282" s="205">
        <v>0</v>
      </c>
      <c r="R282" s="206">
        <v>0</v>
      </c>
      <c r="S282" s="204">
        <v>0</v>
      </c>
      <c r="T282" s="205">
        <v>0</v>
      </c>
      <c r="U282" s="206">
        <v>0</v>
      </c>
      <c r="V282" s="204">
        <v>0</v>
      </c>
      <c r="W282" s="205">
        <v>0</v>
      </c>
      <c r="X282" s="206">
        <v>0</v>
      </c>
      <c r="Y282" s="204">
        <v>0</v>
      </c>
      <c r="Z282" s="205">
        <v>0</v>
      </c>
      <c r="AA282" s="206">
        <v>0</v>
      </c>
      <c r="AB282" s="204">
        <v>0</v>
      </c>
      <c r="AC282" s="205">
        <v>0</v>
      </c>
      <c r="AD282" s="206">
        <v>0</v>
      </c>
      <c r="AE282" s="204">
        <v>0</v>
      </c>
      <c r="AF282" s="205">
        <v>0</v>
      </c>
      <c r="AG282" s="206">
        <v>0</v>
      </c>
      <c r="AH282" s="207">
        <f t="shared" si="97"/>
        <v>0</v>
      </c>
      <c r="AI282" s="208">
        <f t="shared" si="97"/>
        <v>0</v>
      </c>
      <c r="AJ282" s="209">
        <f t="shared" si="97"/>
        <v>0</v>
      </c>
      <c r="AK282" s="204">
        <v>0</v>
      </c>
      <c r="AL282" s="205">
        <v>0</v>
      </c>
      <c r="AM282" s="206">
        <v>0</v>
      </c>
      <c r="AN282" s="210">
        <f t="shared" si="98"/>
        <v>0</v>
      </c>
      <c r="AO282" s="211">
        <f t="shared" si="98"/>
        <v>0</v>
      </c>
      <c r="AP282" s="212">
        <f t="shared" si="98"/>
        <v>0</v>
      </c>
      <c r="AQ282" s="204">
        <v>0</v>
      </c>
      <c r="AR282" s="205">
        <v>0</v>
      </c>
      <c r="AS282" s="206">
        <v>0</v>
      </c>
      <c r="AT282" s="207">
        <f t="shared" si="103"/>
        <v>0</v>
      </c>
      <c r="AU282" s="208">
        <f t="shared" si="103"/>
        <v>0</v>
      </c>
      <c r="AV282" s="209">
        <f t="shared" si="103"/>
        <v>0</v>
      </c>
      <c r="AW282" s="204">
        <f t="shared" si="94"/>
        <v>4082400</v>
      </c>
      <c r="AX282" s="213">
        <f t="shared" si="94"/>
        <v>0</v>
      </c>
      <c r="AY282" s="214">
        <f t="shared" si="94"/>
        <v>4082400</v>
      </c>
      <c r="AZ282" s="204">
        <v>4082400</v>
      </c>
      <c r="BA282" s="205">
        <v>0</v>
      </c>
      <c r="BB282" s="206">
        <v>4082400</v>
      </c>
      <c r="BC282" s="215">
        <f t="shared" si="99"/>
        <v>4082400</v>
      </c>
      <c r="BD282" s="216">
        <f t="shared" si="99"/>
        <v>0</v>
      </c>
      <c r="BE282" s="217">
        <f t="shared" si="99"/>
        <v>4082400</v>
      </c>
      <c r="BF282" s="204">
        <v>0</v>
      </c>
      <c r="BG282" s="205">
        <v>0</v>
      </c>
      <c r="BH282" s="206">
        <v>0</v>
      </c>
      <c r="BI282" s="207">
        <f t="shared" si="100"/>
        <v>4082400</v>
      </c>
      <c r="BJ282" s="208">
        <f t="shared" si="100"/>
        <v>0</v>
      </c>
      <c r="BK282" s="209">
        <f t="shared" si="100"/>
        <v>4082400</v>
      </c>
      <c r="BL282" s="204">
        <f t="shared" si="104"/>
        <v>0</v>
      </c>
      <c r="BM282" s="213">
        <f t="shared" si="104"/>
        <v>0</v>
      </c>
      <c r="BN282" s="214">
        <f t="shared" si="104"/>
        <v>0</v>
      </c>
      <c r="BO282" s="204">
        <v>0</v>
      </c>
      <c r="BP282" s="205">
        <v>0</v>
      </c>
      <c r="BQ282" s="206">
        <v>0</v>
      </c>
      <c r="BR282" s="218">
        <f t="shared" si="101"/>
        <v>4082400</v>
      </c>
      <c r="BS282" s="208">
        <f t="shared" si="101"/>
        <v>0</v>
      </c>
      <c r="BT282" s="209">
        <f t="shared" si="101"/>
        <v>4082400</v>
      </c>
      <c r="BU282" s="219">
        <v>0</v>
      </c>
      <c r="BV282" s="205">
        <v>0</v>
      </c>
      <c r="BW282" s="206">
        <v>0</v>
      </c>
      <c r="BX282" s="204">
        <f t="shared" si="105"/>
        <v>4082400</v>
      </c>
      <c r="BY282" s="213">
        <f t="shared" si="105"/>
        <v>0</v>
      </c>
      <c r="BZ282" s="214">
        <f t="shared" si="105"/>
        <v>4082400</v>
      </c>
      <c r="CA282" s="220" t="s">
        <v>1270</v>
      </c>
      <c r="CB282" s="220" t="s">
        <v>508</v>
      </c>
      <c r="CC282" s="154" t="s">
        <v>1280</v>
      </c>
      <c r="CD282" s="154" t="str">
        <f t="shared" si="95"/>
        <v>OK！</v>
      </c>
      <c r="CE282" s="164" t="str">
        <f t="shared" si="102"/>
        <v>J3</v>
      </c>
      <c r="CF282" s="164" t="str">
        <f t="shared" si="102"/>
        <v>KL</v>
      </c>
      <c r="CG282" s="164" t="str">
        <f t="shared" si="96"/>
        <v>JICA調査</v>
      </c>
    </row>
    <row r="283" spans="1:85" ht="20.100000000000001" customHeight="1" x14ac:dyDescent="0.15">
      <c r="A283" s="154" t="str">
        <f t="shared" si="90"/>
        <v>J3</v>
      </c>
      <c r="B283" s="154" t="str">
        <f t="shared" si="90"/>
        <v>KL</v>
      </c>
      <c r="C283" s="154" t="str">
        <f t="shared" si="91"/>
        <v xml:space="preserve"> (独)国際協力機構　調査</v>
      </c>
      <c r="D283" s="154" t="str">
        <f t="shared" si="92"/>
        <v>201511-201606</v>
      </c>
      <c r="E283" s="166" t="s">
        <v>430</v>
      </c>
      <c r="F283" s="199" t="s">
        <v>1076</v>
      </c>
      <c r="G283" s="200" t="s">
        <v>1077</v>
      </c>
      <c r="H283" s="200" t="str">
        <f t="shared" si="93"/>
        <v>JA16L1008P</v>
      </c>
      <c r="I283" s="201" t="s">
        <v>1094</v>
      </c>
      <c r="J283" s="202" t="s">
        <v>800</v>
      </c>
      <c r="K283" s="202" t="s">
        <v>501</v>
      </c>
      <c r="L283" s="203" t="s">
        <v>793</v>
      </c>
      <c r="M283" s="204">
        <v>0</v>
      </c>
      <c r="N283" s="205">
        <v>0</v>
      </c>
      <c r="O283" s="206">
        <v>0</v>
      </c>
      <c r="P283" s="204">
        <v>0</v>
      </c>
      <c r="Q283" s="205">
        <v>0</v>
      </c>
      <c r="R283" s="206">
        <v>0</v>
      </c>
      <c r="S283" s="204">
        <v>0</v>
      </c>
      <c r="T283" s="205">
        <v>0</v>
      </c>
      <c r="U283" s="206">
        <v>0</v>
      </c>
      <c r="V283" s="204">
        <v>0</v>
      </c>
      <c r="W283" s="205">
        <v>0</v>
      </c>
      <c r="X283" s="206">
        <v>0</v>
      </c>
      <c r="Y283" s="204">
        <v>0</v>
      </c>
      <c r="Z283" s="205">
        <v>0</v>
      </c>
      <c r="AA283" s="206">
        <v>0</v>
      </c>
      <c r="AB283" s="204">
        <v>0</v>
      </c>
      <c r="AC283" s="205">
        <v>0</v>
      </c>
      <c r="AD283" s="206">
        <v>0</v>
      </c>
      <c r="AE283" s="204">
        <v>0</v>
      </c>
      <c r="AF283" s="205">
        <v>0</v>
      </c>
      <c r="AG283" s="206">
        <v>0</v>
      </c>
      <c r="AH283" s="207">
        <f t="shared" si="97"/>
        <v>0</v>
      </c>
      <c r="AI283" s="208">
        <f t="shared" si="97"/>
        <v>0</v>
      </c>
      <c r="AJ283" s="209">
        <f t="shared" si="97"/>
        <v>0</v>
      </c>
      <c r="AK283" s="204">
        <v>0</v>
      </c>
      <c r="AL283" s="205">
        <v>0</v>
      </c>
      <c r="AM283" s="206">
        <v>0</v>
      </c>
      <c r="AN283" s="210">
        <f t="shared" si="98"/>
        <v>0</v>
      </c>
      <c r="AO283" s="211">
        <f t="shared" si="98"/>
        <v>0</v>
      </c>
      <c r="AP283" s="212">
        <f t="shared" si="98"/>
        <v>0</v>
      </c>
      <c r="AQ283" s="204">
        <v>0</v>
      </c>
      <c r="AR283" s="205">
        <v>0</v>
      </c>
      <c r="AS283" s="206">
        <v>0</v>
      </c>
      <c r="AT283" s="207">
        <f t="shared" si="103"/>
        <v>0</v>
      </c>
      <c r="AU283" s="208">
        <f t="shared" si="103"/>
        <v>0</v>
      </c>
      <c r="AV283" s="209">
        <f t="shared" si="103"/>
        <v>0</v>
      </c>
      <c r="AW283" s="204">
        <f t="shared" si="94"/>
        <v>95878080</v>
      </c>
      <c r="AX283" s="213">
        <f t="shared" si="94"/>
        <v>0</v>
      </c>
      <c r="AY283" s="214">
        <f t="shared" si="94"/>
        <v>95878080</v>
      </c>
      <c r="AZ283" s="204">
        <v>95878080</v>
      </c>
      <c r="BA283" s="205">
        <v>0</v>
      </c>
      <c r="BB283" s="206">
        <v>95878080</v>
      </c>
      <c r="BC283" s="215">
        <f t="shared" si="99"/>
        <v>95878080</v>
      </c>
      <c r="BD283" s="216">
        <f t="shared" si="99"/>
        <v>0</v>
      </c>
      <c r="BE283" s="217">
        <f t="shared" si="99"/>
        <v>95878080</v>
      </c>
      <c r="BF283" s="204">
        <v>0</v>
      </c>
      <c r="BG283" s="205">
        <v>0</v>
      </c>
      <c r="BH283" s="206">
        <v>0</v>
      </c>
      <c r="BI283" s="207">
        <f t="shared" si="100"/>
        <v>95878080</v>
      </c>
      <c r="BJ283" s="208">
        <f t="shared" si="100"/>
        <v>0</v>
      </c>
      <c r="BK283" s="209">
        <f t="shared" si="100"/>
        <v>95878080</v>
      </c>
      <c r="BL283" s="204">
        <f t="shared" si="104"/>
        <v>0</v>
      </c>
      <c r="BM283" s="213">
        <f t="shared" si="104"/>
        <v>0</v>
      </c>
      <c r="BN283" s="214">
        <f t="shared" si="104"/>
        <v>0</v>
      </c>
      <c r="BO283" s="204">
        <v>0</v>
      </c>
      <c r="BP283" s="205">
        <v>0</v>
      </c>
      <c r="BQ283" s="206">
        <v>0</v>
      </c>
      <c r="BR283" s="218">
        <f t="shared" si="101"/>
        <v>95878080</v>
      </c>
      <c r="BS283" s="208">
        <f t="shared" si="101"/>
        <v>0</v>
      </c>
      <c r="BT283" s="209">
        <f t="shared" si="101"/>
        <v>95878080</v>
      </c>
      <c r="BU283" s="219">
        <v>-39355000</v>
      </c>
      <c r="BV283" s="205">
        <v>0</v>
      </c>
      <c r="BW283" s="206">
        <v>-39355000</v>
      </c>
      <c r="BX283" s="204">
        <f t="shared" si="105"/>
        <v>56523080</v>
      </c>
      <c r="BY283" s="213">
        <f t="shared" si="105"/>
        <v>0</v>
      </c>
      <c r="BZ283" s="214">
        <f t="shared" si="105"/>
        <v>56523080</v>
      </c>
      <c r="CA283" s="220" t="s">
        <v>1158</v>
      </c>
      <c r="CB283" s="220" t="s">
        <v>558</v>
      </c>
      <c r="CC283" s="154" t="s">
        <v>1280</v>
      </c>
      <c r="CD283" s="154" t="str">
        <f t="shared" si="95"/>
        <v>OK！</v>
      </c>
      <c r="CE283" s="164" t="str">
        <f t="shared" si="102"/>
        <v>J3</v>
      </c>
      <c r="CF283" s="164" t="str">
        <f t="shared" si="102"/>
        <v>KL</v>
      </c>
      <c r="CG283" s="164" t="str">
        <f t="shared" si="96"/>
        <v>JICA調査</v>
      </c>
    </row>
    <row r="284" spans="1:85" ht="20.100000000000001" customHeight="1" x14ac:dyDescent="0.15">
      <c r="A284" s="154" t="str">
        <f t="shared" si="90"/>
        <v>J3</v>
      </c>
      <c r="B284" s="154" t="str">
        <f t="shared" si="90"/>
        <v>KL</v>
      </c>
      <c r="C284" s="154" t="str">
        <f t="shared" si="91"/>
        <v xml:space="preserve"> (独)国際協力機構　調査</v>
      </c>
      <c r="D284" s="154" t="str">
        <f t="shared" si="92"/>
        <v>-</v>
      </c>
      <c r="E284" s="166" t="s">
        <v>431</v>
      </c>
      <c r="F284" s="199" t="s">
        <v>1076</v>
      </c>
      <c r="G284" s="200" t="s">
        <v>1077</v>
      </c>
      <c r="H284" s="200" t="str">
        <f t="shared" si="93"/>
        <v>JA16L1009P</v>
      </c>
      <c r="I284" s="201" t="s">
        <v>1095</v>
      </c>
      <c r="J284" s="202" t="s">
        <v>800</v>
      </c>
      <c r="K284" s="202" t="s">
        <v>501</v>
      </c>
      <c r="L284" s="203" t="s">
        <v>793</v>
      </c>
      <c r="M284" s="204">
        <v>0</v>
      </c>
      <c r="N284" s="205">
        <v>0</v>
      </c>
      <c r="O284" s="206">
        <v>0</v>
      </c>
      <c r="P284" s="204">
        <v>0</v>
      </c>
      <c r="Q284" s="205">
        <v>0</v>
      </c>
      <c r="R284" s="206">
        <v>0</v>
      </c>
      <c r="S284" s="204">
        <v>0</v>
      </c>
      <c r="T284" s="205">
        <v>0</v>
      </c>
      <c r="U284" s="206">
        <v>0</v>
      </c>
      <c r="V284" s="204">
        <v>0</v>
      </c>
      <c r="W284" s="205">
        <v>0</v>
      </c>
      <c r="X284" s="206">
        <v>0</v>
      </c>
      <c r="Y284" s="204">
        <v>0</v>
      </c>
      <c r="Z284" s="205">
        <v>0</v>
      </c>
      <c r="AA284" s="206">
        <v>0</v>
      </c>
      <c r="AB284" s="204">
        <v>0</v>
      </c>
      <c r="AC284" s="205">
        <v>0</v>
      </c>
      <c r="AD284" s="206">
        <v>0</v>
      </c>
      <c r="AE284" s="204">
        <v>0</v>
      </c>
      <c r="AF284" s="205">
        <v>0</v>
      </c>
      <c r="AG284" s="206">
        <v>0</v>
      </c>
      <c r="AH284" s="207">
        <f t="shared" si="97"/>
        <v>0</v>
      </c>
      <c r="AI284" s="208">
        <f t="shared" si="97"/>
        <v>0</v>
      </c>
      <c r="AJ284" s="209">
        <f t="shared" si="97"/>
        <v>0</v>
      </c>
      <c r="AK284" s="204">
        <v>0</v>
      </c>
      <c r="AL284" s="205">
        <v>0</v>
      </c>
      <c r="AM284" s="206">
        <v>0</v>
      </c>
      <c r="AN284" s="210">
        <f t="shared" si="98"/>
        <v>0</v>
      </c>
      <c r="AO284" s="211">
        <f t="shared" si="98"/>
        <v>0</v>
      </c>
      <c r="AP284" s="212">
        <f t="shared" si="98"/>
        <v>0</v>
      </c>
      <c r="AQ284" s="204">
        <v>0</v>
      </c>
      <c r="AR284" s="205">
        <v>0</v>
      </c>
      <c r="AS284" s="206">
        <v>0</v>
      </c>
      <c r="AT284" s="207">
        <f t="shared" si="103"/>
        <v>0</v>
      </c>
      <c r="AU284" s="208">
        <f t="shared" si="103"/>
        <v>0</v>
      </c>
      <c r="AV284" s="209">
        <f t="shared" si="103"/>
        <v>0</v>
      </c>
      <c r="AW284" s="204">
        <f t="shared" si="94"/>
        <v>0</v>
      </c>
      <c r="AX284" s="213">
        <f t="shared" si="94"/>
        <v>0</v>
      </c>
      <c r="AY284" s="214">
        <f t="shared" si="94"/>
        <v>0</v>
      </c>
      <c r="AZ284" s="204">
        <v>0</v>
      </c>
      <c r="BA284" s="205">
        <v>0</v>
      </c>
      <c r="BB284" s="206">
        <v>0</v>
      </c>
      <c r="BC284" s="215">
        <f t="shared" si="99"/>
        <v>0</v>
      </c>
      <c r="BD284" s="216">
        <f t="shared" si="99"/>
        <v>0</v>
      </c>
      <c r="BE284" s="217">
        <f t="shared" si="99"/>
        <v>0</v>
      </c>
      <c r="BF284" s="204">
        <v>0</v>
      </c>
      <c r="BG284" s="205">
        <v>0</v>
      </c>
      <c r="BH284" s="206">
        <v>0</v>
      </c>
      <c r="BI284" s="207">
        <f t="shared" si="100"/>
        <v>0</v>
      </c>
      <c r="BJ284" s="208">
        <f t="shared" si="100"/>
        <v>0</v>
      </c>
      <c r="BK284" s="209">
        <f t="shared" si="100"/>
        <v>0</v>
      </c>
      <c r="BL284" s="204">
        <f t="shared" si="104"/>
        <v>0</v>
      </c>
      <c r="BM284" s="213">
        <f t="shared" si="104"/>
        <v>0</v>
      </c>
      <c r="BN284" s="214">
        <f t="shared" si="104"/>
        <v>0</v>
      </c>
      <c r="BO284" s="204">
        <v>0</v>
      </c>
      <c r="BP284" s="205">
        <v>0</v>
      </c>
      <c r="BQ284" s="206">
        <v>0</v>
      </c>
      <c r="BR284" s="218">
        <f t="shared" si="101"/>
        <v>0</v>
      </c>
      <c r="BS284" s="208">
        <f t="shared" si="101"/>
        <v>0</v>
      </c>
      <c r="BT284" s="209">
        <f t="shared" si="101"/>
        <v>0</v>
      </c>
      <c r="BU284" s="219">
        <v>-31792800</v>
      </c>
      <c r="BV284" s="205">
        <v>0</v>
      </c>
      <c r="BW284" s="206">
        <v>-31792800</v>
      </c>
      <c r="BX284" s="204">
        <f t="shared" si="105"/>
        <v>-31792800</v>
      </c>
      <c r="BY284" s="213">
        <f t="shared" si="105"/>
        <v>0</v>
      </c>
      <c r="BZ284" s="214">
        <f t="shared" si="105"/>
        <v>-31792800</v>
      </c>
      <c r="CA284" s="220" t="s">
        <v>1156</v>
      </c>
      <c r="CB284" s="220" t="s">
        <v>531</v>
      </c>
      <c r="CC284" s="154" t="s">
        <v>1280</v>
      </c>
      <c r="CD284" s="154" t="str">
        <f t="shared" si="95"/>
        <v>OK！</v>
      </c>
      <c r="CE284" s="164" t="str">
        <f t="shared" si="102"/>
        <v>J3</v>
      </c>
      <c r="CF284" s="164" t="str">
        <f t="shared" si="102"/>
        <v>KL</v>
      </c>
      <c r="CG284" s="164" t="str">
        <f t="shared" si="96"/>
        <v>JICA調査</v>
      </c>
    </row>
    <row r="285" spans="1:85" ht="20.100000000000001" customHeight="1" x14ac:dyDescent="0.15">
      <c r="A285" s="154" t="str">
        <f t="shared" si="90"/>
        <v>J3</v>
      </c>
      <c r="B285" s="154" t="str">
        <f t="shared" si="90"/>
        <v>KL</v>
      </c>
      <c r="C285" s="154" t="str">
        <f t="shared" si="91"/>
        <v xml:space="preserve"> (独)国際協力機構　調査</v>
      </c>
      <c r="D285" s="154" t="str">
        <f t="shared" si="92"/>
        <v>-</v>
      </c>
      <c r="E285" s="166" t="s">
        <v>432</v>
      </c>
      <c r="F285" s="199" t="s">
        <v>1076</v>
      </c>
      <c r="G285" s="200" t="s">
        <v>1077</v>
      </c>
      <c r="H285" s="200" t="str">
        <f t="shared" si="93"/>
        <v>JA16L1010P</v>
      </c>
      <c r="I285" s="201" t="s">
        <v>1096</v>
      </c>
      <c r="J285" s="202" t="s">
        <v>800</v>
      </c>
      <c r="K285" s="202" t="s">
        <v>501</v>
      </c>
      <c r="L285" s="203" t="s">
        <v>793</v>
      </c>
      <c r="M285" s="204">
        <v>0</v>
      </c>
      <c r="N285" s="205">
        <v>0</v>
      </c>
      <c r="O285" s="206">
        <v>0</v>
      </c>
      <c r="P285" s="204">
        <v>0</v>
      </c>
      <c r="Q285" s="205">
        <v>0</v>
      </c>
      <c r="R285" s="206">
        <v>0</v>
      </c>
      <c r="S285" s="204">
        <v>0</v>
      </c>
      <c r="T285" s="205">
        <v>0</v>
      </c>
      <c r="U285" s="206">
        <v>0</v>
      </c>
      <c r="V285" s="204">
        <v>0</v>
      </c>
      <c r="W285" s="205">
        <v>0</v>
      </c>
      <c r="X285" s="206">
        <v>0</v>
      </c>
      <c r="Y285" s="204">
        <v>0</v>
      </c>
      <c r="Z285" s="205">
        <v>0</v>
      </c>
      <c r="AA285" s="206">
        <v>0</v>
      </c>
      <c r="AB285" s="204">
        <v>0</v>
      </c>
      <c r="AC285" s="205">
        <v>0</v>
      </c>
      <c r="AD285" s="206">
        <v>0</v>
      </c>
      <c r="AE285" s="204">
        <v>0</v>
      </c>
      <c r="AF285" s="205">
        <v>0</v>
      </c>
      <c r="AG285" s="206">
        <v>0</v>
      </c>
      <c r="AH285" s="207">
        <f t="shared" si="97"/>
        <v>0</v>
      </c>
      <c r="AI285" s="208">
        <f t="shared" si="97"/>
        <v>0</v>
      </c>
      <c r="AJ285" s="209">
        <f t="shared" si="97"/>
        <v>0</v>
      </c>
      <c r="AK285" s="204">
        <v>0</v>
      </c>
      <c r="AL285" s="205">
        <v>0</v>
      </c>
      <c r="AM285" s="206">
        <v>0</v>
      </c>
      <c r="AN285" s="210">
        <f t="shared" si="98"/>
        <v>0</v>
      </c>
      <c r="AO285" s="211">
        <f t="shared" si="98"/>
        <v>0</v>
      </c>
      <c r="AP285" s="212">
        <f t="shared" si="98"/>
        <v>0</v>
      </c>
      <c r="AQ285" s="204">
        <v>0</v>
      </c>
      <c r="AR285" s="205">
        <v>0</v>
      </c>
      <c r="AS285" s="206">
        <v>0</v>
      </c>
      <c r="AT285" s="207">
        <f t="shared" si="103"/>
        <v>0</v>
      </c>
      <c r="AU285" s="208">
        <f t="shared" si="103"/>
        <v>0</v>
      </c>
      <c r="AV285" s="209">
        <f t="shared" si="103"/>
        <v>0</v>
      </c>
      <c r="AW285" s="204">
        <f t="shared" si="94"/>
        <v>0</v>
      </c>
      <c r="AX285" s="213">
        <f t="shared" si="94"/>
        <v>0</v>
      </c>
      <c r="AY285" s="214">
        <f t="shared" si="94"/>
        <v>0</v>
      </c>
      <c r="AZ285" s="204">
        <v>0</v>
      </c>
      <c r="BA285" s="205">
        <v>0</v>
      </c>
      <c r="BB285" s="206">
        <v>0</v>
      </c>
      <c r="BC285" s="215">
        <f t="shared" si="99"/>
        <v>0</v>
      </c>
      <c r="BD285" s="216">
        <f t="shared" si="99"/>
        <v>0</v>
      </c>
      <c r="BE285" s="217">
        <f t="shared" si="99"/>
        <v>0</v>
      </c>
      <c r="BF285" s="204">
        <v>0</v>
      </c>
      <c r="BG285" s="205">
        <v>0</v>
      </c>
      <c r="BH285" s="206">
        <v>0</v>
      </c>
      <c r="BI285" s="207">
        <f t="shared" si="100"/>
        <v>0</v>
      </c>
      <c r="BJ285" s="208">
        <f t="shared" si="100"/>
        <v>0</v>
      </c>
      <c r="BK285" s="209">
        <f t="shared" si="100"/>
        <v>0</v>
      </c>
      <c r="BL285" s="204">
        <f t="shared" si="104"/>
        <v>0</v>
      </c>
      <c r="BM285" s="213">
        <f t="shared" si="104"/>
        <v>0</v>
      </c>
      <c r="BN285" s="214">
        <f t="shared" si="104"/>
        <v>0</v>
      </c>
      <c r="BO285" s="204">
        <v>0</v>
      </c>
      <c r="BP285" s="205">
        <v>0</v>
      </c>
      <c r="BQ285" s="206">
        <v>0</v>
      </c>
      <c r="BR285" s="218">
        <f t="shared" si="101"/>
        <v>0</v>
      </c>
      <c r="BS285" s="208">
        <f t="shared" si="101"/>
        <v>0</v>
      </c>
      <c r="BT285" s="209">
        <f t="shared" si="101"/>
        <v>0</v>
      </c>
      <c r="BU285" s="219">
        <v>-36927000</v>
      </c>
      <c r="BV285" s="205">
        <v>0</v>
      </c>
      <c r="BW285" s="206">
        <v>-36927000</v>
      </c>
      <c r="BX285" s="204">
        <f t="shared" si="105"/>
        <v>-36927000</v>
      </c>
      <c r="BY285" s="213">
        <f t="shared" si="105"/>
        <v>0</v>
      </c>
      <c r="BZ285" s="214">
        <f t="shared" si="105"/>
        <v>-36927000</v>
      </c>
      <c r="CA285" s="220" t="s">
        <v>1156</v>
      </c>
      <c r="CB285" s="220" t="s">
        <v>508</v>
      </c>
      <c r="CC285" s="154" t="s">
        <v>1280</v>
      </c>
      <c r="CD285" s="154" t="str">
        <f t="shared" si="95"/>
        <v>OK！</v>
      </c>
      <c r="CE285" s="164" t="str">
        <f t="shared" si="102"/>
        <v>J3</v>
      </c>
      <c r="CF285" s="164" t="str">
        <f t="shared" si="102"/>
        <v>KL</v>
      </c>
      <c r="CG285" s="164" t="str">
        <f t="shared" si="96"/>
        <v>JICA調査</v>
      </c>
    </row>
    <row r="286" spans="1:85" ht="20.100000000000001" customHeight="1" x14ac:dyDescent="0.15">
      <c r="A286" s="154" t="str">
        <f t="shared" si="90"/>
        <v>J3</v>
      </c>
      <c r="B286" s="154" t="str">
        <f t="shared" si="90"/>
        <v>KL</v>
      </c>
      <c r="C286" s="154" t="str">
        <f t="shared" si="91"/>
        <v xml:space="preserve"> (独)国際協力機構　調査</v>
      </c>
      <c r="D286" s="154" t="str">
        <f t="shared" si="92"/>
        <v>-</v>
      </c>
      <c r="E286" s="166" t="s">
        <v>433</v>
      </c>
      <c r="F286" s="199" t="s">
        <v>1076</v>
      </c>
      <c r="G286" s="200" t="s">
        <v>1077</v>
      </c>
      <c r="H286" s="200" t="str">
        <f t="shared" si="93"/>
        <v>JA16L1011P</v>
      </c>
      <c r="I286" s="201" t="s">
        <v>1097</v>
      </c>
      <c r="J286" s="202" t="s">
        <v>800</v>
      </c>
      <c r="K286" s="202" t="s">
        <v>501</v>
      </c>
      <c r="L286" s="203" t="s">
        <v>793</v>
      </c>
      <c r="M286" s="204">
        <v>0</v>
      </c>
      <c r="N286" s="205">
        <v>0</v>
      </c>
      <c r="O286" s="206">
        <v>0</v>
      </c>
      <c r="P286" s="204">
        <v>0</v>
      </c>
      <c r="Q286" s="205">
        <v>0</v>
      </c>
      <c r="R286" s="206">
        <v>0</v>
      </c>
      <c r="S286" s="204">
        <v>0</v>
      </c>
      <c r="T286" s="205">
        <v>0</v>
      </c>
      <c r="U286" s="206">
        <v>0</v>
      </c>
      <c r="V286" s="204">
        <v>0</v>
      </c>
      <c r="W286" s="205">
        <v>0</v>
      </c>
      <c r="X286" s="206">
        <v>0</v>
      </c>
      <c r="Y286" s="204">
        <v>0</v>
      </c>
      <c r="Z286" s="205">
        <v>0</v>
      </c>
      <c r="AA286" s="206">
        <v>0</v>
      </c>
      <c r="AB286" s="204">
        <v>0</v>
      </c>
      <c r="AC286" s="205">
        <v>0</v>
      </c>
      <c r="AD286" s="206">
        <v>0</v>
      </c>
      <c r="AE286" s="204">
        <v>0</v>
      </c>
      <c r="AF286" s="205">
        <v>0</v>
      </c>
      <c r="AG286" s="206">
        <v>0</v>
      </c>
      <c r="AH286" s="207">
        <f t="shared" si="97"/>
        <v>0</v>
      </c>
      <c r="AI286" s="208">
        <f t="shared" si="97"/>
        <v>0</v>
      </c>
      <c r="AJ286" s="209">
        <f t="shared" si="97"/>
        <v>0</v>
      </c>
      <c r="AK286" s="204">
        <v>0</v>
      </c>
      <c r="AL286" s="205">
        <v>0</v>
      </c>
      <c r="AM286" s="206">
        <v>0</v>
      </c>
      <c r="AN286" s="210">
        <f t="shared" si="98"/>
        <v>0</v>
      </c>
      <c r="AO286" s="211">
        <f t="shared" si="98"/>
        <v>0</v>
      </c>
      <c r="AP286" s="212">
        <f t="shared" si="98"/>
        <v>0</v>
      </c>
      <c r="AQ286" s="204">
        <v>0</v>
      </c>
      <c r="AR286" s="205">
        <v>0</v>
      </c>
      <c r="AS286" s="206">
        <v>0</v>
      </c>
      <c r="AT286" s="207">
        <f t="shared" si="103"/>
        <v>0</v>
      </c>
      <c r="AU286" s="208">
        <f t="shared" si="103"/>
        <v>0</v>
      </c>
      <c r="AV286" s="209">
        <f t="shared" si="103"/>
        <v>0</v>
      </c>
      <c r="AW286" s="204">
        <f t="shared" si="94"/>
        <v>0</v>
      </c>
      <c r="AX286" s="213">
        <f t="shared" si="94"/>
        <v>0</v>
      </c>
      <c r="AY286" s="214">
        <f t="shared" si="94"/>
        <v>0</v>
      </c>
      <c r="AZ286" s="204">
        <v>0</v>
      </c>
      <c r="BA286" s="205">
        <v>0</v>
      </c>
      <c r="BB286" s="206">
        <v>0</v>
      </c>
      <c r="BC286" s="215">
        <f t="shared" si="99"/>
        <v>0</v>
      </c>
      <c r="BD286" s="216">
        <f t="shared" si="99"/>
        <v>0</v>
      </c>
      <c r="BE286" s="217">
        <f t="shared" si="99"/>
        <v>0</v>
      </c>
      <c r="BF286" s="204">
        <v>0</v>
      </c>
      <c r="BG286" s="205">
        <v>0</v>
      </c>
      <c r="BH286" s="206">
        <v>0</v>
      </c>
      <c r="BI286" s="207">
        <f t="shared" si="100"/>
        <v>0</v>
      </c>
      <c r="BJ286" s="208">
        <f t="shared" si="100"/>
        <v>0</v>
      </c>
      <c r="BK286" s="209">
        <f t="shared" si="100"/>
        <v>0</v>
      </c>
      <c r="BL286" s="204">
        <f t="shared" si="104"/>
        <v>0</v>
      </c>
      <c r="BM286" s="213">
        <f t="shared" si="104"/>
        <v>0</v>
      </c>
      <c r="BN286" s="214">
        <f t="shared" si="104"/>
        <v>0</v>
      </c>
      <c r="BO286" s="204">
        <v>0</v>
      </c>
      <c r="BP286" s="205">
        <v>0</v>
      </c>
      <c r="BQ286" s="206">
        <v>0</v>
      </c>
      <c r="BR286" s="218">
        <f t="shared" si="101"/>
        <v>0</v>
      </c>
      <c r="BS286" s="208">
        <f t="shared" si="101"/>
        <v>0</v>
      </c>
      <c r="BT286" s="209">
        <f t="shared" si="101"/>
        <v>0</v>
      </c>
      <c r="BU286" s="219">
        <v>-6474000</v>
      </c>
      <c r="BV286" s="205">
        <v>0</v>
      </c>
      <c r="BW286" s="206">
        <v>-6474000</v>
      </c>
      <c r="BX286" s="204">
        <f t="shared" si="105"/>
        <v>-6474000</v>
      </c>
      <c r="BY286" s="213">
        <f t="shared" si="105"/>
        <v>0</v>
      </c>
      <c r="BZ286" s="214">
        <f t="shared" si="105"/>
        <v>-6474000</v>
      </c>
      <c r="CA286" s="220" t="s">
        <v>1156</v>
      </c>
      <c r="CB286" s="220" t="s">
        <v>563</v>
      </c>
      <c r="CC286" s="154" t="s">
        <v>1280</v>
      </c>
      <c r="CD286" s="154" t="str">
        <f t="shared" si="95"/>
        <v>OK！</v>
      </c>
      <c r="CE286" s="164" t="str">
        <f t="shared" si="102"/>
        <v>J3</v>
      </c>
      <c r="CF286" s="164" t="str">
        <f t="shared" si="102"/>
        <v>KL</v>
      </c>
      <c r="CG286" s="164" t="str">
        <f t="shared" si="96"/>
        <v>JICA調査</v>
      </c>
    </row>
    <row r="287" spans="1:85" ht="20.100000000000001" customHeight="1" x14ac:dyDescent="0.15">
      <c r="A287" s="154" t="str">
        <f t="shared" si="90"/>
        <v>J3</v>
      </c>
      <c r="B287" s="154" t="str">
        <f t="shared" si="90"/>
        <v>KL</v>
      </c>
      <c r="C287" s="154" t="str">
        <f t="shared" si="91"/>
        <v xml:space="preserve"> (独)国際協力機構　調査</v>
      </c>
      <c r="D287" s="154" t="str">
        <f t="shared" si="92"/>
        <v>-</v>
      </c>
      <c r="E287" s="166" t="s">
        <v>434</v>
      </c>
      <c r="F287" s="199" t="s">
        <v>1076</v>
      </c>
      <c r="G287" s="200" t="s">
        <v>1077</v>
      </c>
      <c r="H287" s="200" t="str">
        <f t="shared" si="93"/>
        <v>JA16L1014P</v>
      </c>
      <c r="I287" s="201" t="s">
        <v>1098</v>
      </c>
      <c r="J287" s="202" t="s">
        <v>800</v>
      </c>
      <c r="K287" s="202" t="s">
        <v>501</v>
      </c>
      <c r="L287" s="203" t="s">
        <v>793</v>
      </c>
      <c r="M287" s="204">
        <v>0</v>
      </c>
      <c r="N287" s="205">
        <v>0</v>
      </c>
      <c r="O287" s="206">
        <v>0</v>
      </c>
      <c r="P287" s="204">
        <v>0</v>
      </c>
      <c r="Q287" s="205">
        <v>0</v>
      </c>
      <c r="R287" s="206">
        <v>0</v>
      </c>
      <c r="S287" s="204">
        <v>0</v>
      </c>
      <c r="T287" s="205">
        <v>0</v>
      </c>
      <c r="U287" s="206">
        <v>0</v>
      </c>
      <c r="V287" s="204">
        <v>0</v>
      </c>
      <c r="W287" s="205">
        <v>0</v>
      </c>
      <c r="X287" s="206">
        <v>0</v>
      </c>
      <c r="Y287" s="204">
        <v>0</v>
      </c>
      <c r="Z287" s="205">
        <v>0</v>
      </c>
      <c r="AA287" s="206">
        <v>0</v>
      </c>
      <c r="AB287" s="204">
        <v>0</v>
      </c>
      <c r="AC287" s="205">
        <v>0</v>
      </c>
      <c r="AD287" s="206">
        <v>0</v>
      </c>
      <c r="AE287" s="204">
        <v>0</v>
      </c>
      <c r="AF287" s="205">
        <v>0</v>
      </c>
      <c r="AG287" s="206">
        <v>0</v>
      </c>
      <c r="AH287" s="207">
        <f t="shared" si="97"/>
        <v>0</v>
      </c>
      <c r="AI287" s="208">
        <f t="shared" si="97"/>
        <v>0</v>
      </c>
      <c r="AJ287" s="209">
        <f t="shared" si="97"/>
        <v>0</v>
      </c>
      <c r="AK287" s="204">
        <v>0</v>
      </c>
      <c r="AL287" s="205">
        <v>0</v>
      </c>
      <c r="AM287" s="206">
        <v>0</v>
      </c>
      <c r="AN287" s="210">
        <f t="shared" si="98"/>
        <v>0</v>
      </c>
      <c r="AO287" s="211">
        <f t="shared" si="98"/>
        <v>0</v>
      </c>
      <c r="AP287" s="212">
        <f t="shared" si="98"/>
        <v>0</v>
      </c>
      <c r="AQ287" s="204">
        <v>0</v>
      </c>
      <c r="AR287" s="205">
        <v>0</v>
      </c>
      <c r="AS287" s="206">
        <v>0</v>
      </c>
      <c r="AT287" s="207">
        <f t="shared" si="103"/>
        <v>0</v>
      </c>
      <c r="AU287" s="208">
        <f t="shared" si="103"/>
        <v>0</v>
      </c>
      <c r="AV287" s="209">
        <f t="shared" si="103"/>
        <v>0</v>
      </c>
      <c r="AW287" s="204">
        <f t="shared" si="94"/>
        <v>0</v>
      </c>
      <c r="AX287" s="213">
        <f t="shared" si="94"/>
        <v>0</v>
      </c>
      <c r="AY287" s="214">
        <f t="shared" si="94"/>
        <v>0</v>
      </c>
      <c r="AZ287" s="204">
        <v>0</v>
      </c>
      <c r="BA287" s="205">
        <v>0</v>
      </c>
      <c r="BB287" s="206">
        <v>0</v>
      </c>
      <c r="BC287" s="215">
        <f t="shared" si="99"/>
        <v>0</v>
      </c>
      <c r="BD287" s="216">
        <f t="shared" si="99"/>
        <v>0</v>
      </c>
      <c r="BE287" s="217">
        <f t="shared" si="99"/>
        <v>0</v>
      </c>
      <c r="BF287" s="204">
        <v>0</v>
      </c>
      <c r="BG287" s="205">
        <v>0</v>
      </c>
      <c r="BH287" s="206">
        <v>0</v>
      </c>
      <c r="BI287" s="207">
        <f t="shared" si="100"/>
        <v>0</v>
      </c>
      <c r="BJ287" s="208">
        <f t="shared" si="100"/>
        <v>0</v>
      </c>
      <c r="BK287" s="209">
        <f t="shared" si="100"/>
        <v>0</v>
      </c>
      <c r="BL287" s="204">
        <f t="shared" si="104"/>
        <v>0</v>
      </c>
      <c r="BM287" s="213">
        <f t="shared" si="104"/>
        <v>0</v>
      </c>
      <c r="BN287" s="214">
        <f t="shared" si="104"/>
        <v>0</v>
      </c>
      <c r="BO287" s="204">
        <v>0</v>
      </c>
      <c r="BP287" s="205">
        <v>0</v>
      </c>
      <c r="BQ287" s="206">
        <v>0</v>
      </c>
      <c r="BR287" s="218">
        <f t="shared" si="101"/>
        <v>0</v>
      </c>
      <c r="BS287" s="208">
        <f t="shared" si="101"/>
        <v>0</v>
      </c>
      <c r="BT287" s="209">
        <f t="shared" si="101"/>
        <v>0</v>
      </c>
      <c r="BU287" s="219">
        <v>-61584000</v>
      </c>
      <c r="BV287" s="205">
        <v>0</v>
      </c>
      <c r="BW287" s="206">
        <v>-61584000</v>
      </c>
      <c r="BX287" s="204">
        <f t="shared" si="105"/>
        <v>-61584000</v>
      </c>
      <c r="BY287" s="213">
        <f t="shared" si="105"/>
        <v>0</v>
      </c>
      <c r="BZ287" s="214">
        <f t="shared" si="105"/>
        <v>-61584000</v>
      </c>
      <c r="CA287" s="220" t="s">
        <v>1156</v>
      </c>
      <c r="CB287" s="220" t="s">
        <v>708</v>
      </c>
      <c r="CC287" s="154" t="s">
        <v>1280</v>
      </c>
      <c r="CD287" s="154" t="str">
        <f t="shared" si="95"/>
        <v>OK！</v>
      </c>
      <c r="CE287" s="164" t="str">
        <f t="shared" si="102"/>
        <v>J3</v>
      </c>
      <c r="CF287" s="164" t="str">
        <f t="shared" si="102"/>
        <v>KL</v>
      </c>
      <c r="CG287" s="164" t="str">
        <f t="shared" si="96"/>
        <v>JICA調査</v>
      </c>
    </row>
    <row r="288" spans="1:85" ht="20.100000000000001" customHeight="1" x14ac:dyDescent="0.15">
      <c r="A288" s="154" t="str">
        <f t="shared" si="90"/>
        <v>J3</v>
      </c>
      <c r="B288" s="154" t="str">
        <f t="shared" si="90"/>
        <v>KL</v>
      </c>
      <c r="C288" s="154" t="str">
        <f t="shared" si="91"/>
        <v xml:space="preserve"> (独)国際協力機構　調査</v>
      </c>
      <c r="D288" s="154" t="str">
        <f t="shared" si="92"/>
        <v>-</v>
      </c>
      <c r="E288" s="166" t="s">
        <v>435</v>
      </c>
      <c r="F288" s="199" t="s">
        <v>1076</v>
      </c>
      <c r="G288" s="200" t="s">
        <v>1077</v>
      </c>
      <c r="H288" s="200" t="str">
        <f t="shared" si="93"/>
        <v>JA16L1017P</v>
      </c>
      <c r="I288" s="201" t="s">
        <v>1099</v>
      </c>
      <c r="J288" s="202" t="s">
        <v>1100</v>
      </c>
      <c r="K288" s="202" t="s">
        <v>501</v>
      </c>
      <c r="L288" s="203" t="s">
        <v>793</v>
      </c>
      <c r="M288" s="204">
        <v>0</v>
      </c>
      <c r="N288" s="205">
        <v>0</v>
      </c>
      <c r="O288" s="206">
        <v>0</v>
      </c>
      <c r="P288" s="204">
        <v>0</v>
      </c>
      <c r="Q288" s="205">
        <v>0</v>
      </c>
      <c r="R288" s="206">
        <v>0</v>
      </c>
      <c r="S288" s="204">
        <v>0</v>
      </c>
      <c r="T288" s="205">
        <v>0</v>
      </c>
      <c r="U288" s="206">
        <v>0</v>
      </c>
      <c r="V288" s="204">
        <v>0</v>
      </c>
      <c r="W288" s="205">
        <v>0</v>
      </c>
      <c r="X288" s="206">
        <v>0</v>
      </c>
      <c r="Y288" s="204">
        <v>0</v>
      </c>
      <c r="Z288" s="205">
        <v>0</v>
      </c>
      <c r="AA288" s="206">
        <v>0</v>
      </c>
      <c r="AB288" s="204">
        <v>0</v>
      </c>
      <c r="AC288" s="205">
        <v>0</v>
      </c>
      <c r="AD288" s="206">
        <v>0</v>
      </c>
      <c r="AE288" s="204">
        <v>0</v>
      </c>
      <c r="AF288" s="205">
        <v>0</v>
      </c>
      <c r="AG288" s="206">
        <v>0</v>
      </c>
      <c r="AH288" s="207">
        <f t="shared" si="97"/>
        <v>0</v>
      </c>
      <c r="AI288" s="208">
        <f t="shared" si="97"/>
        <v>0</v>
      </c>
      <c r="AJ288" s="209">
        <f t="shared" si="97"/>
        <v>0</v>
      </c>
      <c r="AK288" s="204">
        <v>0</v>
      </c>
      <c r="AL288" s="205">
        <v>0</v>
      </c>
      <c r="AM288" s="206">
        <v>0</v>
      </c>
      <c r="AN288" s="210">
        <f t="shared" si="98"/>
        <v>0</v>
      </c>
      <c r="AO288" s="211">
        <f t="shared" si="98"/>
        <v>0</v>
      </c>
      <c r="AP288" s="212">
        <f t="shared" si="98"/>
        <v>0</v>
      </c>
      <c r="AQ288" s="204">
        <v>0</v>
      </c>
      <c r="AR288" s="205">
        <v>0</v>
      </c>
      <c r="AS288" s="206">
        <v>0</v>
      </c>
      <c r="AT288" s="207">
        <f t="shared" si="103"/>
        <v>0</v>
      </c>
      <c r="AU288" s="208">
        <f t="shared" si="103"/>
        <v>0</v>
      </c>
      <c r="AV288" s="209">
        <f t="shared" si="103"/>
        <v>0</v>
      </c>
      <c r="AW288" s="204">
        <f t="shared" si="94"/>
        <v>0</v>
      </c>
      <c r="AX288" s="213">
        <f t="shared" si="94"/>
        <v>0</v>
      </c>
      <c r="AY288" s="214">
        <f t="shared" si="94"/>
        <v>0</v>
      </c>
      <c r="AZ288" s="204">
        <v>0</v>
      </c>
      <c r="BA288" s="205">
        <v>0</v>
      </c>
      <c r="BB288" s="206">
        <v>0</v>
      </c>
      <c r="BC288" s="215">
        <f t="shared" si="99"/>
        <v>0</v>
      </c>
      <c r="BD288" s="216">
        <f t="shared" si="99"/>
        <v>0</v>
      </c>
      <c r="BE288" s="217">
        <f t="shared" si="99"/>
        <v>0</v>
      </c>
      <c r="BF288" s="204">
        <v>0</v>
      </c>
      <c r="BG288" s="205">
        <v>0</v>
      </c>
      <c r="BH288" s="206">
        <v>0</v>
      </c>
      <c r="BI288" s="207">
        <f t="shared" si="100"/>
        <v>0</v>
      </c>
      <c r="BJ288" s="208">
        <f t="shared" si="100"/>
        <v>0</v>
      </c>
      <c r="BK288" s="209">
        <f t="shared" si="100"/>
        <v>0</v>
      </c>
      <c r="BL288" s="204">
        <f t="shared" si="104"/>
        <v>0</v>
      </c>
      <c r="BM288" s="213">
        <f t="shared" si="104"/>
        <v>0</v>
      </c>
      <c r="BN288" s="214">
        <f t="shared" si="104"/>
        <v>0</v>
      </c>
      <c r="BO288" s="204">
        <v>0</v>
      </c>
      <c r="BP288" s="205">
        <v>0</v>
      </c>
      <c r="BQ288" s="206">
        <v>0</v>
      </c>
      <c r="BR288" s="218">
        <f t="shared" si="101"/>
        <v>0</v>
      </c>
      <c r="BS288" s="208">
        <f t="shared" si="101"/>
        <v>0</v>
      </c>
      <c r="BT288" s="209">
        <f t="shared" si="101"/>
        <v>0</v>
      </c>
      <c r="BU288" s="219">
        <v>-2000000</v>
      </c>
      <c r="BV288" s="205">
        <v>0</v>
      </c>
      <c r="BW288" s="206">
        <v>-2000000</v>
      </c>
      <c r="BX288" s="204">
        <f t="shared" si="105"/>
        <v>-2000000</v>
      </c>
      <c r="BY288" s="213">
        <f t="shared" si="105"/>
        <v>0</v>
      </c>
      <c r="BZ288" s="214">
        <f t="shared" si="105"/>
        <v>-2000000</v>
      </c>
      <c r="CA288" s="220" t="s">
        <v>1156</v>
      </c>
      <c r="CB288" s="220" t="s">
        <v>498</v>
      </c>
      <c r="CC288" s="154" t="s">
        <v>1280</v>
      </c>
      <c r="CD288" s="154" t="str">
        <f t="shared" si="95"/>
        <v>OK！</v>
      </c>
      <c r="CE288" s="164" t="str">
        <f t="shared" si="102"/>
        <v>J3</v>
      </c>
      <c r="CF288" s="164" t="str">
        <f t="shared" si="102"/>
        <v>KL</v>
      </c>
      <c r="CG288" s="164" t="str">
        <f t="shared" si="96"/>
        <v>JICA調査</v>
      </c>
    </row>
    <row r="289" spans="1:85" ht="20.100000000000001" customHeight="1" x14ac:dyDescent="0.15">
      <c r="A289" s="154" t="str">
        <f t="shared" si="90"/>
        <v>J3</v>
      </c>
      <c r="B289" s="154" t="str">
        <f t="shared" si="90"/>
        <v>KL</v>
      </c>
      <c r="C289" s="154" t="str">
        <f t="shared" si="91"/>
        <v xml:space="preserve"> (独)国際協力機構　調査</v>
      </c>
      <c r="D289" s="154" t="str">
        <f t="shared" si="92"/>
        <v>-</v>
      </c>
      <c r="E289" s="166" t="s">
        <v>436</v>
      </c>
      <c r="F289" s="199" t="s">
        <v>1076</v>
      </c>
      <c r="G289" s="200" t="s">
        <v>1077</v>
      </c>
      <c r="H289" s="200" t="str">
        <f t="shared" si="93"/>
        <v>JA16T1006P</v>
      </c>
      <c r="I289" s="201" t="s">
        <v>1101</v>
      </c>
      <c r="J289" s="202" t="s">
        <v>800</v>
      </c>
      <c r="K289" s="202" t="s">
        <v>501</v>
      </c>
      <c r="L289" s="203" t="s">
        <v>793</v>
      </c>
      <c r="M289" s="204">
        <v>0</v>
      </c>
      <c r="N289" s="205">
        <v>0</v>
      </c>
      <c r="O289" s="206">
        <v>0</v>
      </c>
      <c r="P289" s="204">
        <v>0</v>
      </c>
      <c r="Q289" s="205">
        <v>0</v>
      </c>
      <c r="R289" s="206">
        <v>0</v>
      </c>
      <c r="S289" s="204">
        <v>0</v>
      </c>
      <c r="T289" s="205">
        <v>0</v>
      </c>
      <c r="U289" s="206">
        <v>0</v>
      </c>
      <c r="V289" s="204">
        <v>0</v>
      </c>
      <c r="W289" s="205">
        <v>0</v>
      </c>
      <c r="X289" s="206">
        <v>0</v>
      </c>
      <c r="Y289" s="204">
        <v>0</v>
      </c>
      <c r="Z289" s="205">
        <v>0</v>
      </c>
      <c r="AA289" s="206">
        <v>0</v>
      </c>
      <c r="AB289" s="204">
        <v>0</v>
      </c>
      <c r="AC289" s="205">
        <v>0</v>
      </c>
      <c r="AD289" s="206">
        <v>0</v>
      </c>
      <c r="AE289" s="204">
        <v>0</v>
      </c>
      <c r="AF289" s="205">
        <v>0</v>
      </c>
      <c r="AG289" s="206">
        <v>0</v>
      </c>
      <c r="AH289" s="207">
        <f t="shared" si="97"/>
        <v>0</v>
      </c>
      <c r="AI289" s="208">
        <f t="shared" si="97"/>
        <v>0</v>
      </c>
      <c r="AJ289" s="209">
        <f t="shared" si="97"/>
        <v>0</v>
      </c>
      <c r="AK289" s="204">
        <v>0</v>
      </c>
      <c r="AL289" s="205">
        <v>0</v>
      </c>
      <c r="AM289" s="206">
        <v>0</v>
      </c>
      <c r="AN289" s="210">
        <f t="shared" si="98"/>
        <v>0</v>
      </c>
      <c r="AO289" s="211">
        <f t="shared" si="98"/>
        <v>0</v>
      </c>
      <c r="AP289" s="212">
        <f t="shared" si="98"/>
        <v>0</v>
      </c>
      <c r="AQ289" s="204">
        <v>0</v>
      </c>
      <c r="AR289" s="205">
        <v>0</v>
      </c>
      <c r="AS289" s="206">
        <v>0</v>
      </c>
      <c r="AT289" s="207">
        <f t="shared" si="103"/>
        <v>0</v>
      </c>
      <c r="AU289" s="208">
        <f t="shared" si="103"/>
        <v>0</v>
      </c>
      <c r="AV289" s="209">
        <f t="shared" si="103"/>
        <v>0</v>
      </c>
      <c r="AW289" s="204">
        <f t="shared" si="94"/>
        <v>0</v>
      </c>
      <c r="AX289" s="213">
        <f t="shared" si="94"/>
        <v>0</v>
      </c>
      <c r="AY289" s="214">
        <f t="shared" si="94"/>
        <v>0</v>
      </c>
      <c r="AZ289" s="204">
        <v>0</v>
      </c>
      <c r="BA289" s="205">
        <v>0</v>
      </c>
      <c r="BB289" s="206">
        <v>0</v>
      </c>
      <c r="BC289" s="215">
        <f t="shared" si="99"/>
        <v>0</v>
      </c>
      <c r="BD289" s="216">
        <f t="shared" si="99"/>
        <v>0</v>
      </c>
      <c r="BE289" s="217">
        <f t="shared" si="99"/>
        <v>0</v>
      </c>
      <c r="BF289" s="204">
        <v>0</v>
      </c>
      <c r="BG289" s="205">
        <v>0</v>
      </c>
      <c r="BH289" s="206">
        <v>0</v>
      </c>
      <c r="BI289" s="207">
        <f t="shared" si="100"/>
        <v>0</v>
      </c>
      <c r="BJ289" s="208">
        <f t="shared" si="100"/>
        <v>0</v>
      </c>
      <c r="BK289" s="209">
        <f t="shared" si="100"/>
        <v>0</v>
      </c>
      <c r="BL289" s="204">
        <f t="shared" si="104"/>
        <v>0</v>
      </c>
      <c r="BM289" s="213">
        <f t="shared" si="104"/>
        <v>0</v>
      </c>
      <c r="BN289" s="214">
        <f t="shared" si="104"/>
        <v>0</v>
      </c>
      <c r="BO289" s="204">
        <v>0</v>
      </c>
      <c r="BP289" s="205">
        <v>0</v>
      </c>
      <c r="BQ289" s="206">
        <v>0</v>
      </c>
      <c r="BR289" s="218">
        <f t="shared" si="101"/>
        <v>0</v>
      </c>
      <c r="BS289" s="208">
        <f t="shared" si="101"/>
        <v>0</v>
      </c>
      <c r="BT289" s="209">
        <f t="shared" si="101"/>
        <v>0</v>
      </c>
      <c r="BU289" s="219">
        <v>-5851000</v>
      </c>
      <c r="BV289" s="205">
        <v>0</v>
      </c>
      <c r="BW289" s="206">
        <v>-5851000</v>
      </c>
      <c r="BX289" s="204">
        <f t="shared" si="105"/>
        <v>-5851000</v>
      </c>
      <c r="BY289" s="213">
        <f t="shared" si="105"/>
        <v>0</v>
      </c>
      <c r="BZ289" s="214">
        <f t="shared" si="105"/>
        <v>-5851000</v>
      </c>
      <c r="CA289" s="220" t="s">
        <v>1156</v>
      </c>
      <c r="CB289" s="220" t="s">
        <v>508</v>
      </c>
      <c r="CC289" s="154" t="s">
        <v>1280</v>
      </c>
      <c r="CD289" s="154" t="str">
        <f t="shared" si="95"/>
        <v>OK！</v>
      </c>
      <c r="CE289" s="164" t="str">
        <f t="shared" si="102"/>
        <v>J3</v>
      </c>
      <c r="CF289" s="164" t="str">
        <f t="shared" si="102"/>
        <v>KL</v>
      </c>
      <c r="CG289" s="164" t="str">
        <f t="shared" si="96"/>
        <v>JICA調査</v>
      </c>
    </row>
    <row r="290" spans="1:85" ht="20.100000000000001" customHeight="1" x14ac:dyDescent="0.15">
      <c r="A290" s="154" t="str">
        <f t="shared" si="90"/>
        <v>J3</v>
      </c>
      <c r="B290" s="154" t="str">
        <f t="shared" si="90"/>
        <v>KL</v>
      </c>
      <c r="C290" s="154" t="str">
        <f t="shared" si="91"/>
        <v xml:space="preserve"> LINEA AMARILLA  S.A.C.</v>
      </c>
      <c r="D290" s="154" t="str">
        <f t="shared" si="92"/>
        <v>201402-201402</v>
      </c>
      <c r="E290" s="166" t="s">
        <v>437</v>
      </c>
      <c r="F290" s="199" t="s">
        <v>1076</v>
      </c>
      <c r="G290" s="200" t="s">
        <v>1077</v>
      </c>
      <c r="H290" s="200" t="str">
        <f t="shared" si="93"/>
        <v>JA16T1008P</v>
      </c>
      <c r="I290" s="201" t="s">
        <v>1102</v>
      </c>
      <c r="J290" s="202" t="s">
        <v>1103</v>
      </c>
      <c r="K290" s="202" t="s">
        <v>695</v>
      </c>
      <c r="L290" s="203" t="s">
        <v>793</v>
      </c>
      <c r="M290" s="204">
        <v>0</v>
      </c>
      <c r="N290" s="205">
        <v>0</v>
      </c>
      <c r="O290" s="206">
        <v>0</v>
      </c>
      <c r="P290" s="204">
        <v>0</v>
      </c>
      <c r="Q290" s="205">
        <v>0</v>
      </c>
      <c r="R290" s="206">
        <v>0</v>
      </c>
      <c r="S290" s="204">
        <v>0</v>
      </c>
      <c r="T290" s="205">
        <v>0</v>
      </c>
      <c r="U290" s="206">
        <v>0</v>
      </c>
      <c r="V290" s="204">
        <v>0</v>
      </c>
      <c r="W290" s="205">
        <v>0</v>
      </c>
      <c r="X290" s="206">
        <v>0</v>
      </c>
      <c r="Y290" s="204">
        <v>0</v>
      </c>
      <c r="Z290" s="205">
        <v>0</v>
      </c>
      <c r="AA290" s="206">
        <v>0</v>
      </c>
      <c r="AB290" s="204">
        <v>0</v>
      </c>
      <c r="AC290" s="205">
        <v>0</v>
      </c>
      <c r="AD290" s="206">
        <v>0</v>
      </c>
      <c r="AE290" s="204">
        <v>2428486</v>
      </c>
      <c r="AF290" s="205">
        <v>0</v>
      </c>
      <c r="AG290" s="206">
        <v>2428486</v>
      </c>
      <c r="AH290" s="207">
        <f t="shared" si="97"/>
        <v>2428486</v>
      </c>
      <c r="AI290" s="208">
        <f t="shared" si="97"/>
        <v>0</v>
      </c>
      <c r="AJ290" s="209">
        <f t="shared" si="97"/>
        <v>2428486</v>
      </c>
      <c r="AK290" s="204">
        <v>0</v>
      </c>
      <c r="AL290" s="205">
        <v>0</v>
      </c>
      <c r="AM290" s="206">
        <v>0</v>
      </c>
      <c r="AN290" s="210">
        <f t="shared" si="98"/>
        <v>2428486</v>
      </c>
      <c r="AO290" s="211">
        <f t="shared" si="98"/>
        <v>0</v>
      </c>
      <c r="AP290" s="212">
        <f t="shared" si="98"/>
        <v>2428486</v>
      </c>
      <c r="AQ290" s="204">
        <v>0</v>
      </c>
      <c r="AR290" s="205">
        <v>0</v>
      </c>
      <c r="AS290" s="206">
        <v>0</v>
      </c>
      <c r="AT290" s="207">
        <f t="shared" si="103"/>
        <v>2428486</v>
      </c>
      <c r="AU290" s="208">
        <f t="shared" si="103"/>
        <v>0</v>
      </c>
      <c r="AV290" s="209">
        <f t="shared" si="103"/>
        <v>2428486</v>
      </c>
      <c r="AW290" s="204">
        <f t="shared" si="94"/>
        <v>0</v>
      </c>
      <c r="AX290" s="213">
        <f t="shared" si="94"/>
        <v>0</v>
      </c>
      <c r="AY290" s="214">
        <f t="shared" si="94"/>
        <v>0</v>
      </c>
      <c r="AZ290" s="204">
        <v>0</v>
      </c>
      <c r="BA290" s="205">
        <v>0</v>
      </c>
      <c r="BB290" s="206">
        <v>0</v>
      </c>
      <c r="BC290" s="215">
        <f t="shared" si="99"/>
        <v>2428486</v>
      </c>
      <c r="BD290" s="216">
        <f t="shared" si="99"/>
        <v>0</v>
      </c>
      <c r="BE290" s="217">
        <f t="shared" si="99"/>
        <v>2428486</v>
      </c>
      <c r="BF290" s="204">
        <v>0</v>
      </c>
      <c r="BG290" s="205">
        <v>0</v>
      </c>
      <c r="BH290" s="206">
        <v>0</v>
      </c>
      <c r="BI290" s="207">
        <f t="shared" si="100"/>
        <v>2428486</v>
      </c>
      <c r="BJ290" s="208">
        <f t="shared" si="100"/>
        <v>0</v>
      </c>
      <c r="BK290" s="209">
        <f t="shared" si="100"/>
        <v>2428486</v>
      </c>
      <c r="BL290" s="204">
        <f t="shared" si="104"/>
        <v>0</v>
      </c>
      <c r="BM290" s="213">
        <f t="shared" si="104"/>
        <v>0</v>
      </c>
      <c r="BN290" s="214">
        <f t="shared" si="104"/>
        <v>0</v>
      </c>
      <c r="BO290" s="204">
        <v>0</v>
      </c>
      <c r="BP290" s="205">
        <v>0</v>
      </c>
      <c r="BQ290" s="206">
        <v>0</v>
      </c>
      <c r="BR290" s="218">
        <f t="shared" si="101"/>
        <v>2428486</v>
      </c>
      <c r="BS290" s="208">
        <f t="shared" si="101"/>
        <v>0</v>
      </c>
      <c r="BT290" s="209">
        <f t="shared" si="101"/>
        <v>2428486</v>
      </c>
      <c r="BU290" s="219">
        <v>0</v>
      </c>
      <c r="BV290" s="205">
        <v>0</v>
      </c>
      <c r="BW290" s="206">
        <v>0</v>
      </c>
      <c r="BX290" s="204">
        <f t="shared" si="105"/>
        <v>2428486</v>
      </c>
      <c r="BY290" s="213">
        <f t="shared" si="105"/>
        <v>0</v>
      </c>
      <c r="BZ290" s="214">
        <f t="shared" si="105"/>
        <v>2428486</v>
      </c>
      <c r="CA290" s="220" t="s">
        <v>1271</v>
      </c>
      <c r="CB290" s="220" t="s">
        <v>743</v>
      </c>
      <c r="CC290" s="165" t="s">
        <v>1280</v>
      </c>
      <c r="CD290" s="165" t="str">
        <f t="shared" si="95"/>
        <v>OK！</v>
      </c>
      <c r="CE290" s="164" t="str">
        <f t="shared" si="102"/>
        <v>J3</v>
      </c>
      <c r="CF290" s="164" t="str">
        <f t="shared" si="102"/>
        <v>KL</v>
      </c>
      <c r="CG290" s="164" t="str">
        <f t="shared" si="96"/>
        <v>民間</v>
      </c>
    </row>
    <row r="291" spans="1:85" ht="20.100000000000001" customHeight="1" x14ac:dyDescent="0.15">
      <c r="A291" s="154" t="str">
        <f t="shared" si="90"/>
        <v>J3</v>
      </c>
      <c r="B291" s="154" t="str">
        <f t="shared" si="90"/>
        <v>KL</v>
      </c>
      <c r="C291" s="154" t="str">
        <f t="shared" si="91"/>
        <v xml:space="preserve"> アジア開発銀行</v>
      </c>
      <c r="D291" s="154" t="str">
        <f t="shared" si="92"/>
        <v>201508-201601</v>
      </c>
      <c r="E291" s="166" t="s">
        <v>438</v>
      </c>
      <c r="F291" s="199" t="s">
        <v>1076</v>
      </c>
      <c r="G291" s="200" t="s">
        <v>1077</v>
      </c>
      <c r="H291" s="200" t="str">
        <f t="shared" si="93"/>
        <v>JA12T1001P</v>
      </c>
      <c r="I291" s="201" t="s">
        <v>1104</v>
      </c>
      <c r="J291" s="202" t="s">
        <v>617</v>
      </c>
      <c r="K291" s="202" t="s">
        <v>534</v>
      </c>
      <c r="L291" s="203" t="s">
        <v>819</v>
      </c>
      <c r="M291" s="204">
        <v>0</v>
      </c>
      <c r="N291" s="205">
        <v>0</v>
      </c>
      <c r="O291" s="206">
        <v>0</v>
      </c>
      <c r="P291" s="204">
        <v>0</v>
      </c>
      <c r="Q291" s="205">
        <v>0</v>
      </c>
      <c r="R291" s="206">
        <v>0</v>
      </c>
      <c r="S291" s="204">
        <v>0</v>
      </c>
      <c r="T291" s="205">
        <v>0</v>
      </c>
      <c r="U291" s="206">
        <v>0</v>
      </c>
      <c r="V291" s="204">
        <v>0</v>
      </c>
      <c r="W291" s="205">
        <v>0</v>
      </c>
      <c r="X291" s="206">
        <v>0</v>
      </c>
      <c r="Y291" s="204">
        <v>0</v>
      </c>
      <c r="Z291" s="205">
        <v>0</v>
      </c>
      <c r="AA291" s="206">
        <v>0</v>
      </c>
      <c r="AB291" s="204">
        <v>0</v>
      </c>
      <c r="AC291" s="205">
        <v>0</v>
      </c>
      <c r="AD291" s="206">
        <v>0</v>
      </c>
      <c r="AE291" s="204">
        <v>0</v>
      </c>
      <c r="AF291" s="205">
        <v>0</v>
      </c>
      <c r="AG291" s="206">
        <v>0</v>
      </c>
      <c r="AH291" s="207">
        <f t="shared" si="97"/>
        <v>0</v>
      </c>
      <c r="AI291" s="208">
        <f t="shared" si="97"/>
        <v>0</v>
      </c>
      <c r="AJ291" s="209">
        <f t="shared" si="97"/>
        <v>0</v>
      </c>
      <c r="AK291" s="204">
        <v>0</v>
      </c>
      <c r="AL291" s="205">
        <v>0</v>
      </c>
      <c r="AM291" s="206">
        <v>0</v>
      </c>
      <c r="AN291" s="210">
        <f t="shared" si="98"/>
        <v>0</v>
      </c>
      <c r="AO291" s="211">
        <f t="shared" si="98"/>
        <v>0</v>
      </c>
      <c r="AP291" s="212">
        <f t="shared" si="98"/>
        <v>0</v>
      </c>
      <c r="AQ291" s="204">
        <v>0</v>
      </c>
      <c r="AR291" s="205">
        <v>58141</v>
      </c>
      <c r="AS291" s="206">
        <v>7049955</v>
      </c>
      <c r="AT291" s="207">
        <f t="shared" si="103"/>
        <v>0</v>
      </c>
      <c r="AU291" s="208">
        <f t="shared" si="103"/>
        <v>58141</v>
      </c>
      <c r="AV291" s="209">
        <f t="shared" si="103"/>
        <v>7049955</v>
      </c>
      <c r="AW291" s="204">
        <f t="shared" si="94"/>
        <v>0</v>
      </c>
      <c r="AX291" s="213">
        <f t="shared" si="94"/>
        <v>11876</v>
      </c>
      <c r="AY291" s="214">
        <f t="shared" si="94"/>
        <v>1430167</v>
      </c>
      <c r="AZ291" s="204">
        <v>0</v>
      </c>
      <c r="BA291" s="205">
        <v>70017</v>
      </c>
      <c r="BB291" s="206">
        <v>8480122</v>
      </c>
      <c r="BC291" s="215">
        <f t="shared" si="99"/>
        <v>0</v>
      </c>
      <c r="BD291" s="216">
        <f t="shared" si="99"/>
        <v>70017</v>
      </c>
      <c r="BE291" s="217">
        <f t="shared" si="99"/>
        <v>8480122</v>
      </c>
      <c r="BF291" s="204">
        <v>0</v>
      </c>
      <c r="BG291" s="205">
        <v>0</v>
      </c>
      <c r="BH291" s="206">
        <v>0</v>
      </c>
      <c r="BI291" s="207">
        <f t="shared" si="100"/>
        <v>0</v>
      </c>
      <c r="BJ291" s="208">
        <f t="shared" si="100"/>
        <v>70017</v>
      </c>
      <c r="BK291" s="209">
        <f t="shared" si="100"/>
        <v>8480122</v>
      </c>
      <c r="BL291" s="204">
        <f t="shared" si="104"/>
        <v>0</v>
      </c>
      <c r="BM291" s="213">
        <f t="shared" si="104"/>
        <v>0</v>
      </c>
      <c r="BN291" s="214">
        <f t="shared" si="104"/>
        <v>0</v>
      </c>
      <c r="BO291" s="204">
        <v>0</v>
      </c>
      <c r="BP291" s="205">
        <v>0</v>
      </c>
      <c r="BQ291" s="206">
        <v>0</v>
      </c>
      <c r="BR291" s="218">
        <f t="shared" si="101"/>
        <v>0</v>
      </c>
      <c r="BS291" s="208">
        <f t="shared" si="101"/>
        <v>70017</v>
      </c>
      <c r="BT291" s="209">
        <f t="shared" si="101"/>
        <v>8480122</v>
      </c>
      <c r="BU291" s="219">
        <v>0</v>
      </c>
      <c r="BV291" s="205">
        <v>-78195</v>
      </c>
      <c r="BW291" s="206">
        <v>-8624909</v>
      </c>
      <c r="BX291" s="204">
        <f t="shared" si="105"/>
        <v>0</v>
      </c>
      <c r="BY291" s="213">
        <f t="shared" si="105"/>
        <v>-8178</v>
      </c>
      <c r="BZ291" s="214">
        <f t="shared" si="105"/>
        <v>-144787</v>
      </c>
      <c r="CA291" s="220" t="s">
        <v>1272</v>
      </c>
      <c r="CB291" s="220" t="s">
        <v>577</v>
      </c>
      <c r="CC291" s="165" t="s">
        <v>1280</v>
      </c>
      <c r="CD291" s="165" t="str">
        <f t="shared" si="95"/>
        <v>OK！</v>
      </c>
      <c r="CE291" s="164" t="str">
        <f t="shared" si="102"/>
        <v>J3</v>
      </c>
      <c r="CF291" s="164" t="str">
        <f t="shared" si="102"/>
        <v>KL</v>
      </c>
      <c r="CG291" s="164" t="str">
        <f t="shared" si="96"/>
        <v>ｱｼﾞｱ開発銀行</v>
      </c>
    </row>
    <row r="292" spans="1:85" ht="20.100000000000001" customHeight="1" x14ac:dyDescent="0.15">
      <c r="A292" s="154" t="str">
        <f t="shared" si="90"/>
        <v>J3</v>
      </c>
      <c r="B292" s="154" t="str">
        <f t="shared" si="90"/>
        <v>KL</v>
      </c>
      <c r="C292" s="154" t="str">
        <f t="shared" si="91"/>
        <v xml:space="preserve"> アジア開発銀行ローン</v>
      </c>
      <c r="D292" s="154" t="str">
        <f t="shared" si="92"/>
        <v>201601-201604</v>
      </c>
      <c r="E292" s="166" t="s">
        <v>439</v>
      </c>
      <c r="F292" s="199" t="s">
        <v>1076</v>
      </c>
      <c r="G292" s="200" t="s">
        <v>1077</v>
      </c>
      <c r="H292" s="200" t="str">
        <f t="shared" si="93"/>
        <v>JA06T1006P</v>
      </c>
      <c r="I292" s="201" t="s">
        <v>1105</v>
      </c>
      <c r="J292" s="202" t="s">
        <v>851</v>
      </c>
      <c r="K292" s="202" t="s">
        <v>543</v>
      </c>
      <c r="L292" s="203" t="s">
        <v>819</v>
      </c>
      <c r="M292" s="204">
        <v>0</v>
      </c>
      <c r="N292" s="205">
        <v>0</v>
      </c>
      <c r="O292" s="206">
        <v>0</v>
      </c>
      <c r="P292" s="204">
        <v>0</v>
      </c>
      <c r="Q292" s="205">
        <v>0</v>
      </c>
      <c r="R292" s="206">
        <v>0</v>
      </c>
      <c r="S292" s="204">
        <v>0</v>
      </c>
      <c r="T292" s="205">
        <v>0</v>
      </c>
      <c r="U292" s="206">
        <v>0</v>
      </c>
      <c r="V292" s="204">
        <v>0</v>
      </c>
      <c r="W292" s="205">
        <v>0</v>
      </c>
      <c r="X292" s="206">
        <v>0</v>
      </c>
      <c r="Y292" s="204">
        <v>0</v>
      </c>
      <c r="Z292" s="205">
        <v>0</v>
      </c>
      <c r="AA292" s="206">
        <v>0</v>
      </c>
      <c r="AB292" s="204">
        <v>0</v>
      </c>
      <c r="AC292" s="205">
        <v>0</v>
      </c>
      <c r="AD292" s="206">
        <v>0</v>
      </c>
      <c r="AE292" s="204">
        <v>0</v>
      </c>
      <c r="AF292" s="205">
        <v>0</v>
      </c>
      <c r="AG292" s="206">
        <v>0</v>
      </c>
      <c r="AH292" s="207">
        <f t="shared" si="97"/>
        <v>0</v>
      </c>
      <c r="AI292" s="208">
        <f t="shared" si="97"/>
        <v>0</v>
      </c>
      <c r="AJ292" s="209">
        <f t="shared" si="97"/>
        <v>0</v>
      </c>
      <c r="AK292" s="204">
        <v>0</v>
      </c>
      <c r="AL292" s="205">
        <v>0</v>
      </c>
      <c r="AM292" s="206">
        <v>0</v>
      </c>
      <c r="AN292" s="210">
        <f t="shared" si="98"/>
        <v>0</v>
      </c>
      <c r="AO292" s="211">
        <f t="shared" si="98"/>
        <v>0</v>
      </c>
      <c r="AP292" s="212">
        <f t="shared" si="98"/>
        <v>0</v>
      </c>
      <c r="AQ292" s="204">
        <v>0</v>
      </c>
      <c r="AR292" s="205">
        <v>0</v>
      </c>
      <c r="AS292" s="206">
        <v>0</v>
      </c>
      <c r="AT292" s="207">
        <f t="shared" si="103"/>
        <v>0</v>
      </c>
      <c r="AU292" s="208">
        <f t="shared" si="103"/>
        <v>0</v>
      </c>
      <c r="AV292" s="209">
        <f t="shared" si="103"/>
        <v>0</v>
      </c>
      <c r="AW292" s="204">
        <f t="shared" si="94"/>
        <v>0</v>
      </c>
      <c r="AX292" s="213">
        <f t="shared" si="94"/>
        <v>500</v>
      </c>
      <c r="AY292" s="214">
        <f t="shared" si="94"/>
        <v>56213</v>
      </c>
      <c r="AZ292" s="204">
        <v>0</v>
      </c>
      <c r="BA292" s="205">
        <v>500</v>
      </c>
      <c r="BB292" s="206">
        <v>56213</v>
      </c>
      <c r="BC292" s="215">
        <f t="shared" si="99"/>
        <v>0</v>
      </c>
      <c r="BD292" s="216">
        <f t="shared" si="99"/>
        <v>500</v>
      </c>
      <c r="BE292" s="217">
        <f t="shared" si="99"/>
        <v>56213</v>
      </c>
      <c r="BF292" s="204">
        <v>0</v>
      </c>
      <c r="BG292" s="205">
        <v>0</v>
      </c>
      <c r="BH292" s="206">
        <v>0</v>
      </c>
      <c r="BI292" s="207">
        <f t="shared" si="100"/>
        <v>0</v>
      </c>
      <c r="BJ292" s="208">
        <f t="shared" si="100"/>
        <v>500</v>
      </c>
      <c r="BK292" s="209">
        <f t="shared" si="100"/>
        <v>56213</v>
      </c>
      <c r="BL292" s="204">
        <f t="shared" si="104"/>
        <v>0</v>
      </c>
      <c r="BM292" s="213">
        <f t="shared" si="104"/>
        <v>0</v>
      </c>
      <c r="BN292" s="214">
        <f t="shared" si="104"/>
        <v>0</v>
      </c>
      <c r="BO292" s="204">
        <v>0</v>
      </c>
      <c r="BP292" s="205">
        <v>0</v>
      </c>
      <c r="BQ292" s="206">
        <v>0</v>
      </c>
      <c r="BR292" s="218">
        <f t="shared" si="101"/>
        <v>0</v>
      </c>
      <c r="BS292" s="208">
        <f t="shared" si="101"/>
        <v>500</v>
      </c>
      <c r="BT292" s="209">
        <f t="shared" si="101"/>
        <v>56213</v>
      </c>
      <c r="BU292" s="219">
        <v>0</v>
      </c>
      <c r="BV292" s="205">
        <v>0</v>
      </c>
      <c r="BW292" s="206">
        <v>0</v>
      </c>
      <c r="BX292" s="204">
        <f t="shared" si="105"/>
        <v>0</v>
      </c>
      <c r="BY292" s="213">
        <f t="shared" si="105"/>
        <v>500</v>
      </c>
      <c r="BZ292" s="214">
        <f t="shared" si="105"/>
        <v>56213</v>
      </c>
      <c r="CA292" s="220" t="s">
        <v>1215</v>
      </c>
      <c r="CB292" s="220" t="s">
        <v>513</v>
      </c>
      <c r="CC292" s="165" t="s">
        <v>1280</v>
      </c>
      <c r="CD292" s="165" t="str">
        <f t="shared" si="95"/>
        <v>OK！</v>
      </c>
      <c r="CE292" s="164" t="str">
        <f t="shared" si="102"/>
        <v>J3</v>
      </c>
      <c r="CF292" s="164" t="str">
        <f t="shared" si="102"/>
        <v>KL</v>
      </c>
      <c r="CG292" s="164" t="str">
        <f t="shared" si="96"/>
        <v>ｱｼﾞｱ開発銀行</v>
      </c>
    </row>
    <row r="293" spans="1:85" ht="20.100000000000001" customHeight="1" x14ac:dyDescent="0.15">
      <c r="A293" s="154" t="str">
        <f t="shared" si="90"/>
        <v>J3</v>
      </c>
      <c r="B293" s="154" t="str">
        <f t="shared" si="90"/>
        <v>KL</v>
      </c>
      <c r="C293" s="154" t="str">
        <f t="shared" si="91"/>
        <v xml:space="preserve"> カンボジア政府</v>
      </c>
      <c r="D293" s="154" t="str">
        <f t="shared" si="92"/>
        <v>201605-201606</v>
      </c>
      <c r="E293" s="166" t="s">
        <v>440</v>
      </c>
      <c r="F293" s="199" t="s">
        <v>1076</v>
      </c>
      <c r="G293" s="200" t="s">
        <v>1077</v>
      </c>
      <c r="H293" s="200" t="str">
        <f t="shared" si="93"/>
        <v>JA15T1006P</v>
      </c>
      <c r="I293" s="201" t="s">
        <v>1106</v>
      </c>
      <c r="J293" s="202" t="s">
        <v>851</v>
      </c>
      <c r="K293" s="202" t="s">
        <v>561</v>
      </c>
      <c r="L293" s="203" t="s">
        <v>819</v>
      </c>
      <c r="M293" s="204">
        <v>0</v>
      </c>
      <c r="N293" s="205">
        <v>0</v>
      </c>
      <c r="O293" s="206">
        <v>0</v>
      </c>
      <c r="P293" s="204">
        <v>0</v>
      </c>
      <c r="Q293" s="205">
        <v>0</v>
      </c>
      <c r="R293" s="206">
        <v>0</v>
      </c>
      <c r="S293" s="204">
        <v>0</v>
      </c>
      <c r="T293" s="205">
        <v>0</v>
      </c>
      <c r="U293" s="206">
        <v>0</v>
      </c>
      <c r="V293" s="204">
        <v>0</v>
      </c>
      <c r="W293" s="205">
        <v>0</v>
      </c>
      <c r="X293" s="206">
        <v>0</v>
      </c>
      <c r="Y293" s="204">
        <v>0</v>
      </c>
      <c r="Z293" s="205">
        <v>0</v>
      </c>
      <c r="AA293" s="206">
        <v>0</v>
      </c>
      <c r="AB293" s="204">
        <v>0</v>
      </c>
      <c r="AC293" s="205">
        <v>0</v>
      </c>
      <c r="AD293" s="206">
        <v>0</v>
      </c>
      <c r="AE293" s="204">
        <v>0</v>
      </c>
      <c r="AF293" s="205">
        <v>0</v>
      </c>
      <c r="AG293" s="206">
        <v>0</v>
      </c>
      <c r="AH293" s="207">
        <f t="shared" si="97"/>
        <v>0</v>
      </c>
      <c r="AI293" s="208">
        <f t="shared" si="97"/>
        <v>0</v>
      </c>
      <c r="AJ293" s="209">
        <f t="shared" si="97"/>
        <v>0</v>
      </c>
      <c r="AK293" s="204">
        <v>0</v>
      </c>
      <c r="AL293" s="205">
        <v>0</v>
      </c>
      <c r="AM293" s="206">
        <v>0</v>
      </c>
      <c r="AN293" s="210">
        <f t="shared" si="98"/>
        <v>0</v>
      </c>
      <c r="AO293" s="211">
        <f t="shared" si="98"/>
        <v>0</v>
      </c>
      <c r="AP293" s="212">
        <f t="shared" si="98"/>
        <v>0</v>
      </c>
      <c r="AQ293" s="204">
        <v>0</v>
      </c>
      <c r="AR293" s="205">
        <v>0</v>
      </c>
      <c r="AS293" s="206">
        <v>0</v>
      </c>
      <c r="AT293" s="207">
        <f t="shared" si="103"/>
        <v>0</v>
      </c>
      <c r="AU293" s="208">
        <f t="shared" si="103"/>
        <v>0</v>
      </c>
      <c r="AV293" s="209">
        <f t="shared" si="103"/>
        <v>0</v>
      </c>
      <c r="AW293" s="204">
        <f t="shared" si="94"/>
        <v>0</v>
      </c>
      <c r="AX293" s="213">
        <f t="shared" si="94"/>
        <v>348442.77</v>
      </c>
      <c r="AY293" s="214">
        <f t="shared" si="94"/>
        <v>38802217</v>
      </c>
      <c r="AZ293" s="204">
        <v>0</v>
      </c>
      <c r="BA293" s="205">
        <v>348442.77</v>
      </c>
      <c r="BB293" s="206">
        <v>38802217</v>
      </c>
      <c r="BC293" s="215">
        <f t="shared" si="99"/>
        <v>0</v>
      </c>
      <c r="BD293" s="216">
        <f t="shared" si="99"/>
        <v>348442.77</v>
      </c>
      <c r="BE293" s="217">
        <f t="shared" si="99"/>
        <v>38802217</v>
      </c>
      <c r="BF293" s="204">
        <v>0</v>
      </c>
      <c r="BG293" s="205">
        <v>0</v>
      </c>
      <c r="BH293" s="206">
        <v>0</v>
      </c>
      <c r="BI293" s="207">
        <f t="shared" si="100"/>
        <v>0</v>
      </c>
      <c r="BJ293" s="208">
        <f t="shared" si="100"/>
        <v>348442.77</v>
      </c>
      <c r="BK293" s="209">
        <f t="shared" si="100"/>
        <v>38802217</v>
      </c>
      <c r="BL293" s="204">
        <f t="shared" si="104"/>
        <v>0</v>
      </c>
      <c r="BM293" s="213">
        <f t="shared" si="104"/>
        <v>0</v>
      </c>
      <c r="BN293" s="214">
        <f t="shared" si="104"/>
        <v>0</v>
      </c>
      <c r="BO293" s="204">
        <v>0</v>
      </c>
      <c r="BP293" s="205">
        <v>0</v>
      </c>
      <c r="BQ293" s="206">
        <v>0</v>
      </c>
      <c r="BR293" s="218">
        <f t="shared" si="101"/>
        <v>0</v>
      </c>
      <c r="BS293" s="208">
        <f t="shared" si="101"/>
        <v>348442.77</v>
      </c>
      <c r="BT293" s="209">
        <f t="shared" si="101"/>
        <v>38802217</v>
      </c>
      <c r="BU293" s="219">
        <v>0</v>
      </c>
      <c r="BV293" s="205">
        <v>0</v>
      </c>
      <c r="BW293" s="206">
        <v>0</v>
      </c>
      <c r="BX293" s="204">
        <f t="shared" si="105"/>
        <v>0</v>
      </c>
      <c r="BY293" s="213">
        <f t="shared" si="105"/>
        <v>348442.77</v>
      </c>
      <c r="BZ293" s="214">
        <f t="shared" si="105"/>
        <v>38802217</v>
      </c>
      <c r="CA293" s="220" t="s">
        <v>1163</v>
      </c>
      <c r="CB293" s="220" t="s">
        <v>513</v>
      </c>
      <c r="CC293" s="165" t="s">
        <v>1280</v>
      </c>
      <c r="CD293" s="165" t="str">
        <f t="shared" si="95"/>
        <v>OK！</v>
      </c>
      <c r="CE293" s="164" t="str">
        <f t="shared" si="102"/>
        <v>J3</v>
      </c>
      <c r="CF293" s="164" t="str">
        <f t="shared" si="102"/>
        <v>KL</v>
      </c>
      <c r="CG293" s="164" t="str">
        <f t="shared" si="96"/>
        <v>カンボジア政府</v>
      </c>
    </row>
    <row r="294" spans="1:85" ht="20.100000000000001" customHeight="1" x14ac:dyDescent="0.15">
      <c r="A294" s="154" t="str">
        <f t="shared" si="90"/>
        <v>J3</v>
      </c>
      <c r="B294" s="154" t="str">
        <f t="shared" si="90"/>
        <v>KL</v>
      </c>
      <c r="C294" s="154" t="str">
        <f t="shared" si="91"/>
        <v xml:space="preserve"> タイ政府</v>
      </c>
      <c r="D294" s="154" t="str">
        <f t="shared" si="92"/>
        <v>201601-201606</v>
      </c>
      <c r="E294" s="166" t="s">
        <v>441</v>
      </c>
      <c r="F294" s="199" t="s">
        <v>1076</v>
      </c>
      <c r="G294" s="200" t="s">
        <v>1077</v>
      </c>
      <c r="H294" s="200" t="str">
        <f t="shared" si="93"/>
        <v>JA10T1007P</v>
      </c>
      <c r="I294" s="201" t="s">
        <v>1107</v>
      </c>
      <c r="J294" s="202" t="s">
        <v>585</v>
      </c>
      <c r="K294" s="202" t="s">
        <v>580</v>
      </c>
      <c r="L294" s="203" t="s">
        <v>1085</v>
      </c>
      <c r="M294" s="204">
        <v>0</v>
      </c>
      <c r="N294" s="205">
        <v>0</v>
      </c>
      <c r="O294" s="206">
        <v>0</v>
      </c>
      <c r="P294" s="204">
        <v>0</v>
      </c>
      <c r="Q294" s="205">
        <v>0</v>
      </c>
      <c r="R294" s="206">
        <v>0</v>
      </c>
      <c r="S294" s="204">
        <v>0</v>
      </c>
      <c r="T294" s="205">
        <v>0</v>
      </c>
      <c r="U294" s="206">
        <v>0</v>
      </c>
      <c r="V294" s="204">
        <v>0</v>
      </c>
      <c r="W294" s="205">
        <v>0</v>
      </c>
      <c r="X294" s="206">
        <v>0</v>
      </c>
      <c r="Y294" s="204">
        <v>0</v>
      </c>
      <c r="Z294" s="205">
        <v>0</v>
      </c>
      <c r="AA294" s="206">
        <v>0</v>
      </c>
      <c r="AB294" s="204">
        <v>0</v>
      </c>
      <c r="AC294" s="205">
        <v>0</v>
      </c>
      <c r="AD294" s="206">
        <v>0</v>
      </c>
      <c r="AE294" s="204">
        <v>0</v>
      </c>
      <c r="AF294" s="205">
        <v>0</v>
      </c>
      <c r="AG294" s="206">
        <v>0</v>
      </c>
      <c r="AH294" s="207">
        <f t="shared" si="97"/>
        <v>0</v>
      </c>
      <c r="AI294" s="208">
        <f t="shared" si="97"/>
        <v>0</v>
      </c>
      <c r="AJ294" s="209">
        <f t="shared" si="97"/>
        <v>0</v>
      </c>
      <c r="AK294" s="204">
        <v>0</v>
      </c>
      <c r="AL294" s="205">
        <v>0</v>
      </c>
      <c r="AM294" s="206">
        <v>0</v>
      </c>
      <c r="AN294" s="210">
        <f t="shared" si="98"/>
        <v>0</v>
      </c>
      <c r="AO294" s="211">
        <f t="shared" si="98"/>
        <v>0</v>
      </c>
      <c r="AP294" s="212">
        <f t="shared" si="98"/>
        <v>0</v>
      </c>
      <c r="AQ294" s="204">
        <v>0</v>
      </c>
      <c r="AR294" s="205">
        <v>0</v>
      </c>
      <c r="AS294" s="206">
        <v>0</v>
      </c>
      <c r="AT294" s="207">
        <f t="shared" si="103"/>
        <v>0</v>
      </c>
      <c r="AU294" s="208">
        <f t="shared" si="103"/>
        <v>0</v>
      </c>
      <c r="AV294" s="209">
        <f t="shared" si="103"/>
        <v>0</v>
      </c>
      <c r="AW294" s="204">
        <f t="shared" si="94"/>
        <v>0</v>
      </c>
      <c r="AX294" s="213">
        <f t="shared" si="94"/>
        <v>2073396</v>
      </c>
      <c r="AY294" s="214">
        <f t="shared" si="94"/>
        <v>6546141</v>
      </c>
      <c r="AZ294" s="204">
        <v>0</v>
      </c>
      <c r="BA294" s="205">
        <v>2073396</v>
      </c>
      <c r="BB294" s="206">
        <v>6546141</v>
      </c>
      <c r="BC294" s="215">
        <f t="shared" si="99"/>
        <v>0</v>
      </c>
      <c r="BD294" s="216">
        <f t="shared" si="99"/>
        <v>2073396</v>
      </c>
      <c r="BE294" s="217">
        <f t="shared" si="99"/>
        <v>6546141</v>
      </c>
      <c r="BF294" s="204">
        <v>0</v>
      </c>
      <c r="BG294" s="205">
        <v>0</v>
      </c>
      <c r="BH294" s="206">
        <v>0</v>
      </c>
      <c r="BI294" s="207">
        <f t="shared" si="100"/>
        <v>0</v>
      </c>
      <c r="BJ294" s="208">
        <f t="shared" si="100"/>
        <v>2073396</v>
      </c>
      <c r="BK294" s="209">
        <f t="shared" si="100"/>
        <v>6546141</v>
      </c>
      <c r="BL294" s="204">
        <f t="shared" si="104"/>
        <v>0</v>
      </c>
      <c r="BM294" s="213">
        <f t="shared" si="104"/>
        <v>0</v>
      </c>
      <c r="BN294" s="214">
        <f t="shared" si="104"/>
        <v>0</v>
      </c>
      <c r="BO294" s="204">
        <v>0</v>
      </c>
      <c r="BP294" s="205">
        <v>0</v>
      </c>
      <c r="BQ294" s="206">
        <v>0</v>
      </c>
      <c r="BR294" s="218">
        <f t="shared" si="101"/>
        <v>0</v>
      </c>
      <c r="BS294" s="208">
        <f t="shared" si="101"/>
        <v>2073396</v>
      </c>
      <c r="BT294" s="209">
        <f t="shared" si="101"/>
        <v>6546141</v>
      </c>
      <c r="BU294" s="219">
        <v>0</v>
      </c>
      <c r="BV294" s="205">
        <v>-12349139.109999999</v>
      </c>
      <c r="BW294" s="206">
        <v>-42149386</v>
      </c>
      <c r="BX294" s="204">
        <f t="shared" si="105"/>
        <v>0</v>
      </c>
      <c r="BY294" s="213">
        <f t="shared" si="105"/>
        <v>-10275743.109999999</v>
      </c>
      <c r="BZ294" s="214">
        <f t="shared" si="105"/>
        <v>-35603245</v>
      </c>
      <c r="CA294" s="220" t="s">
        <v>1149</v>
      </c>
      <c r="CB294" s="220" t="s">
        <v>563</v>
      </c>
      <c r="CC294" s="165" t="s">
        <v>1280</v>
      </c>
      <c r="CD294" s="165" t="str">
        <f t="shared" si="95"/>
        <v>OK！</v>
      </c>
      <c r="CE294" s="164" t="str">
        <f t="shared" si="102"/>
        <v>J3</v>
      </c>
      <c r="CF294" s="164" t="str">
        <f t="shared" si="102"/>
        <v>KL</v>
      </c>
      <c r="CG294" s="164" t="str">
        <f t="shared" si="96"/>
        <v>ﾀｲ政府</v>
      </c>
    </row>
    <row r="295" spans="1:85" ht="20.100000000000001" customHeight="1" x14ac:dyDescent="0.15">
      <c r="A295" s="154" t="str">
        <f t="shared" si="90"/>
        <v>J3</v>
      </c>
      <c r="B295" s="154" t="str">
        <f t="shared" si="90"/>
        <v>KL</v>
      </c>
      <c r="C295" s="154" t="str">
        <f t="shared" si="91"/>
        <v xml:space="preserve"> モンゴル政府</v>
      </c>
      <c r="D295" s="154" t="str">
        <f t="shared" si="92"/>
        <v>201305-201406</v>
      </c>
      <c r="E295" s="166" t="s">
        <v>442</v>
      </c>
      <c r="F295" s="199" t="s">
        <v>1076</v>
      </c>
      <c r="G295" s="200" t="s">
        <v>1077</v>
      </c>
      <c r="H295" s="200" t="str">
        <f t="shared" si="93"/>
        <v>JA12L1005P</v>
      </c>
      <c r="I295" s="201" t="s">
        <v>1108</v>
      </c>
      <c r="J295" s="202" t="s">
        <v>631</v>
      </c>
      <c r="K295" s="202" t="s">
        <v>626</v>
      </c>
      <c r="L295" s="203" t="s">
        <v>1109</v>
      </c>
      <c r="M295" s="204">
        <v>0</v>
      </c>
      <c r="N295" s="205">
        <v>0</v>
      </c>
      <c r="O295" s="206">
        <v>0</v>
      </c>
      <c r="P295" s="204">
        <v>0</v>
      </c>
      <c r="Q295" s="205">
        <v>0</v>
      </c>
      <c r="R295" s="206">
        <v>0</v>
      </c>
      <c r="S295" s="204">
        <v>0</v>
      </c>
      <c r="T295" s="205">
        <v>0</v>
      </c>
      <c r="U295" s="206">
        <v>0</v>
      </c>
      <c r="V295" s="204">
        <v>0</v>
      </c>
      <c r="W295" s="205">
        <v>0</v>
      </c>
      <c r="X295" s="206">
        <v>0</v>
      </c>
      <c r="Y295" s="204">
        <v>0</v>
      </c>
      <c r="Z295" s="205">
        <v>0</v>
      </c>
      <c r="AA295" s="206">
        <v>0</v>
      </c>
      <c r="AB295" s="204">
        <v>0</v>
      </c>
      <c r="AC295" s="205">
        <v>0</v>
      </c>
      <c r="AD295" s="206">
        <v>0</v>
      </c>
      <c r="AE295" s="204">
        <v>0</v>
      </c>
      <c r="AF295" s="205">
        <v>1904300309.23</v>
      </c>
      <c r="AG295" s="206">
        <v>119871424</v>
      </c>
      <c r="AH295" s="207">
        <f t="shared" si="97"/>
        <v>0</v>
      </c>
      <c r="AI295" s="208">
        <f t="shared" si="97"/>
        <v>1904300309.23</v>
      </c>
      <c r="AJ295" s="209">
        <f t="shared" si="97"/>
        <v>119871424</v>
      </c>
      <c r="AK295" s="204">
        <v>0</v>
      </c>
      <c r="AL295" s="205">
        <v>154421194.83000001</v>
      </c>
      <c r="AM295" s="206">
        <v>9305421</v>
      </c>
      <c r="AN295" s="210">
        <f t="shared" si="98"/>
        <v>0</v>
      </c>
      <c r="AO295" s="211">
        <f t="shared" si="98"/>
        <v>2058721504.0599999</v>
      </c>
      <c r="AP295" s="212">
        <f t="shared" si="98"/>
        <v>129176845</v>
      </c>
      <c r="AQ295" s="204">
        <v>0</v>
      </c>
      <c r="AR295" s="205">
        <v>0</v>
      </c>
      <c r="AS295" s="206">
        <v>0</v>
      </c>
      <c r="AT295" s="207">
        <f t="shared" si="103"/>
        <v>0</v>
      </c>
      <c r="AU295" s="208">
        <f t="shared" si="103"/>
        <v>2058721504.0599999</v>
      </c>
      <c r="AV295" s="209">
        <f t="shared" si="103"/>
        <v>129176845</v>
      </c>
      <c r="AW295" s="204">
        <f t="shared" si="94"/>
        <v>0</v>
      </c>
      <c r="AX295" s="213">
        <f t="shared" si="94"/>
        <v>0</v>
      </c>
      <c r="AY295" s="214">
        <f t="shared" si="94"/>
        <v>0</v>
      </c>
      <c r="AZ295" s="204">
        <v>0</v>
      </c>
      <c r="BA295" s="205">
        <v>0</v>
      </c>
      <c r="BB295" s="206">
        <v>0</v>
      </c>
      <c r="BC295" s="215">
        <f t="shared" si="99"/>
        <v>0</v>
      </c>
      <c r="BD295" s="216">
        <f t="shared" si="99"/>
        <v>2058721504.0599999</v>
      </c>
      <c r="BE295" s="217">
        <f t="shared" si="99"/>
        <v>129176845</v>
      </c>
      <c r="BF295" s="204">
        <v>0</v>
      </c>
      <c r="BG295" s="205">
        <v>0</v>
      </c>
      <c r="BH295" s="206">
        <v>0</v>
      </c>
      <c r="BI295" s="207">
        <f t="shared" si="100"/>
        <v>0</v>
      </c>
      <c r="BJ295" s="208">
        <f t="shared" si="100"/>
        <v>2058721504.0599999</v>
      </c>
      <c r="BK295" s="209">
        <f t="shared" si="100"/>
        <v>129176845</v>
      </c>
      <c r="BL295" s="204">
        <f t="shared" si="104"/>
        <v>0</v>
      </c>
      <c r="BM295" s="213">
        <f t="shared" si="104"/>
        <v>0</v>
      </c>
      <c r="BN295" s="214">
        <f t="shared" si="104"/>
        <v>0</v>
      </c>
      <c r="BO295" s="204">
        <v>0</v>
      </c>
      <c r="BP295" s="205">
        <v>0</v>
      </c>
      <c r="BQ295" s="206">
        <v>0</v>
      </c>
      <c r="BR295" s="218">
        <f t="shared" si="101"/>
        <v>0</v>
      </c>
      <c r="BS295" s="208">
        <f t="shared" si="101"/>
        <v>2058721504.0599999</v>
      </c>
      <c r="BT295" s="209">
        <f t="shared" si="101"/>
        <v>129176845</v>
      </c>
      <c r="BU295" s="219">
        <v>0</v>
      </c>
      <c r="BV295" s="205">
        <v>0</v>
      </c>
      <c r="BW295" s="206">
        <v>0</v>
      </c>
      <c r="BX295" s="204">
        <f t="shared" si="105"/>
        <v>0</v>
      </c>
      <c r="BY295" s="213">
        <f t="shared" si="105"/>
        <v>2058721504.0599999</v>
      </c>
      <c r="BZ295" s="214">
        <f t="shared" si="105"/>
        <v>129176845</v>
      </c>
      <c r="CA295" s="220" t="s">
        <v>1273</v>
      </c>
      <c r="CB295" s="220" t="s">
        <v>536</v>
      </c>
      <c r="CC295" s="165" t="s">
        <v>1280</v>
      </c>
      <c r="CD295" s="165" t="str">
        <f t="shared" si="95"/>
        <v>OK！</v>
      </c>
      <c r="CE295" s="164" t="str">
        <f t="shared" si="102"/>
        <v>J3</v>
      </c>
      <c r="CF295" s="164" t="str">
        <f t="shared" si="102"/>
        <v>KL</v>
      </c>
      <c r="CG295" s="164" t="str">
        <f t="shared" si="96"/>
        <v>ﾓﾝｺﾞﾙ政府</v>
      </c>
    </row>
    <row r="296" spans="1:85" ht="20.100000000000001" customHeight="1" x14ac:dyDescent="0.15">
      <c r="A296" s="154" t="str">
        <f t="shared" si="90"/>
        <v>J3</v>
      </c>
      <c r="B296" s="154" t="str">
        <f t="shared" si="90"/>
        <v>KL</v>
      </c>
      <c r="C296" s="154" t="str">
        <f t="shared" si="91"/>
        <v xml:space="preserve"> モンゴル政府</v>
      </c>
      <c r="D296" s="154" t="str">
        <f t="shared" si="92"/>
        <v>201305-201503</v>
      </c>
      <c r="E296" s="166" t="s">
        <v>443</v>
      </c>
      <c r="F296" s="199" t="s">
        <v>1076</v>
      </c>
      <c r="G296" s="200" t="s">
        <v>1077</v>
      </c>
      <c r="H296" s="200" t="str">
        <f t="shared" si="93"/>
        <v>JA12L1005P</v>
      </c>
      <c r="I296" s="201" t="s">
        <v>1108</v>
      </c>
      <c r="J296" s="202" t="s">
        <v>631</v>
      </c>
      <c r="K296" s="202" t="s">
        <v>626</v>
      </c>
      <c r="L296" s="203" t="s">
        <v>819</v>
      </c>
      <c r="M296" s="204">
        <v>0</v>
      </c>
      <c r="N296" s="205">
        <v>0</v>
      </c>
      <c r="O296" s="206">
        <v>0</v>
      </c>
      <c r="P296" s="204">
        <v>0</v>
      </c>
      <c r="Q296" s="205">
        <v>0</v>
      </c>
      <c r="R296" s="206">
        <v>0</v>
      </c>
      <c r="S296" s="204">
        <v>0</v>
      </c>
      <c r="T296" s="205">
        <v>0</v>
      </c>
      <c r="U296" s="206">
        <v>0</v>
      </c>
      <c r="V296" s="204">
        <v>0</v>
      </c>
      <c r="W296" s="205">
        <v>0</v>
      </c>
      <c r="X296" s="206">
        <v>0</v>
      </c>
      <c r="Y296" s="204">
        <v>0</v>
      </c>
      <c r="Z296" s="205">
        <v>0</v>
      </c>
      <c r="AA296" s="206">
        <v>0</v>
      </c>
      <c r="AB296" s="204">
        <v>0</v>
      </c>
      <c r="AC296" s="205">
        <v>0</v>
      </c>
      <c r="AD296" s="206">
        <v>0</v>
      </c>
      <c r="AE296" s="204">
        <v>0</v>
      </c>
      <c r="AF296" s="205">
        <v>2503778.15</v>
      </c>
      <c r="AG296" s="206">
        <v>256118577</v>
      </c>
      <c r="AH296" s="207">
        <f t="shared" si="97"/>
        <v>0</v>
      </c>
      <c r="AI296" s="208">
        <f t="shared" si="97"/>
        <v>2503778.15</v>
      </c>
      <c r="AJ296" s="209">
        <f t="shared" si="97"/>
        <v>256118577</v>
      </c>
      <c r="AK296" s="204">
        <v>0</v>
      </c>
      <c r="AL296" s="205">
        <v>266048.64000000001</v>
      </c>
      <c r="AM296" s="206">
        <v>31671001</v>
      </c>
      <c r="AN296" s="210">
        <f t="shared" si="98"/>
        <v>0</v>
      </c>
      <c r="AO296" s="211">
        <f t="shared" si="98"/>
        <v>2769826.79</v>
      </c>
      <c r="AP296" s="212">
        <f t="shared" si="98"/>
        <v>287789578</v>
      </c>
      <c r="AQ296" s="204">
        <v>0</v>
      </c>
      <c r="AR296" s="205">
        <v>0</v>
      </c>
      <c r="AS296" s="206">
        <v>0</v>
      </c>
      <c r="AT296" s="207">
        <f t="shared" si="103"/>
        <v>0</v>
      </c>
      <c r="AU296" s="208">
        <f t="shared" si="103"/>
        <v>2769826.79</v>
      </c>
      <c r="AV296" s="209">
        <f t="shared" si="103"/>
        <v>287789578</v>
      </c>
      <c r="AW296" s="204">
        <f t="shared" si="94"/>
        <v>0</v>
      </c>
      <c r="AX296" s="213">
        <f t="shared" si="94"/>
        <v>0</v>
      </c>
      <c r="AY296" s="214">
        <f t="shared" si="94"/>
        <v>0</v>
      </c>
      <c r="AZ296" s="204">
        <v>0</v>
      </c>
      <c r="BA296" s="205">
        <v>0</v>
      </c>
      <c r="BB296" s="206">
        <v>0</v>
      </c>
      <c r="BC296" s="215">
        <f t="shared" si="99"/>
        <v>0</v>
      </c>
      <c r="BD296" s="216">
        <f t="shared" si="99"/>
        <v>2769826.79</v>
      </c>
      <c r="BE296" s="217">
        <f t="shared" si="99"/>
        <v>287789578</v>
      </c>
      <c r="BF296" s="204">
        <v>0</v>
      </c>
      <c r="BG296" s="205">
        <v>0</v>
      </c>
      <c r="BH296" s="206">
        <v>0</v>
      </c>
      <c r="BI296" s="207">
        <f t="shared" si="100"/>
        <v>0</v>
      </c>
      <c r="BJ296" s="208">
        <f t="shared" si="100"/>
        <v>2769826.79</v>
      </c>
      <c r="BK296" s="209">
        <f t="shared" si="100"/>
        <v>287789578</v>
      </c>
      <c r="BL296" s="204">
        <f t="shared" si="104"/>
        <v>0</v>
      </c>
      <c r="BM296" s="213">
        <f t="shared" si="104"/>
        <v>0</v>
      </c>
      <c r="BN296" s="214">
        <f t="shared" si="104"/>
        <v>0</v>
      </c>
      <c r="BO296" s="204">
        <v>0</v>
      </c>
      <c r="BP296" s="205">
        <v>0</v>
      </c>
      <c r="BQ296" s="206">
        <v>0</v>
      </c>
      <c r="BR296" s="218">
        <f t="shared" si="101"/>
        <v>0</v>
      </c>
      <c r="BS296" s="208">
        <f t="shared" si="101"/>
        <v>2769826.79</v>
      </c>
      <c r="BT296" s="209">
        <f t="shared" si="101"/>
        <v>287789578</v>
      </c>
      <c r="BU296" s="219">
        <v>0</v>
      </c>
      <c r="BV296" s="205">
        <v>0</v>
      </c>
      <c r="BW296" s="206">
        <v>0</v>
      </c>
      <c r="BX296" s="204">
        <f t="shared" si="105"/>
        <v>0</v>
      </c>
      <c r="BY296" s="213">
        <f t="shared" si="105"/>
        <v>2769826.79</v>
      </c>
      <c r="BZ296" s="214">
        <f t="shared" si="105"/>
        <v>287789578</v>
      </c>
      <c r="CA296" s="220" t="s">
        <v>1274</v>
      </c>
      <c r="CB296" s="220" t="s">
        <v>536</v>
      </c>
      <c r="CC296" s="165" t="s">
        <v>1280</v>
      </c>
      <c r="CD296" s="165" t="str">
        <f t="shared" si="95"/>
        <v>OK！</v>
      </c>
      <c r="CE296" s="164" t="str">
        <f t="shared" si="102"/>
        <v>J3</v>
      </c>
      <c r="CF296" s="164" t="str">
        <f t="shared" si="102"/>
        <v>KL</v>
      </c>
      <c r="CG296" s="164" t="str">
        <f t="shared" si="96"/>
        <v>ﾓﾝｺﾞﾙ政府</v>
      </c>
    </row>
    <row r="297" spans="1:85" ht="20.100000000000001" customHeight="1" x14ac:dyDescent="0.15">
      <c r="A297" s="154" t="str">
        <f t="shared" si="90"/>
        <v>J3</v>
      </c>
      <c r="B297" s="154" t="str">
        <f t="shared" si="90"/>
        <v>KL</v>
      </c>
      <c r="C297" s="154" t="str">
        <f t="shared" si="91"/>
        <v xml:space="preserve"> モンゴル政府</v>
      </c>
      <c r="D297" s="154" t="str">
        <f t="shared" si="92"/>
        <v>201412-201506</v>
      </c>
      <c r="E297" s="166" t="s">
        <v>444</v>
      </c>
      <c r="F297" s="199" t="s">
        <v>1076</v>
      </c>
      <c r="G297" s="200" t="s">
        <v>1077</v>
      </c>
      <c r="H297" s="200" t="str">
        <f t="shared" si="93"/>
        <v>JA15L1008P</v>
      </c>
      <c r="I297" s="201" t="s">
        <v>1110</v>
      </c>
      <c r="J297" s="202" t="s">
        <v>631</v>
      </c>
      <c r="K297" s="202" t="s">
        <v>626</v>
      </c>
      <c r="L297" s="203" t="s">
        <v>1109</v>
      </c>
      <c r="M297" s="204">
        <v>0</v>
      </c>
      <c r="N297" s="205">
        <v>0</v>
      </c>
      <c r="O297" s="206">
        <v>0</v>
      </c>
      <c r="P297" s="204">
        <v>0</v>
      </c>
      <c r="Q297" s="205">
        <v>0</v>
      </c>
      <c r="R297" s="206">
        <v>0</v>
      </c>
      <c r="S297" s="204">
        <v>0</v>
      </c>
      <c r="T297" s="205">
        <v>0</v>
      </c>
      <c r="U297" s="206">
        <v>0</v>
      </c>
      <c r="V297" s="204">
        <v>0</v>
      </c>
      <c r="W297" s="205">
        <v>0</v>
      </c>
      <c r="X297" s="206">
        <v>0</v>
      </c>
      <c r="Y297" s="204">
        <v>0</v>
      </c>
      <c r="Z297" s="205">
        <v>0</v>
      </c>
      <c r="AA297" s="206">
        <v>0</v>
      </c>
      <c r="AB297" s="204">
        <v>0</v>
      </c>
      <c r="AC297" s="205">
        <v>0</v>
      </c>
      <c r="AD297" s="206">
        <v>0</v>
      </c>
      <c r="AE297" s="204">
        <v>0</v>
      </c>
      <c r="AF297" s="205">
        <v>0</v>
      </c>
      <c r="AG297" s="206">
        <v>0</v>
      </c>
      <c r="AH297" s="207">
        <f t="shared" si="97"/>
        <v>0</v>
      </c>
      <c r="AI297" s="208">
        <f t="shared" si="97"/>
        <v>0</v>
      </c>
      <c r="AJ297" s="209">
        <f t="shared" si="97"/>
        <v>0</v>
      </c>
      <c r="AK297" s="204">
        <v>0</v>
      </c>
      <c r="AL297" s="205">
        <v>1964219184</v>
      </c>
      <c r="AM297" s="206">
        <v>127183192</v>
      </c>
      <c r="AN297" s="210">
        <f t="shared" si="98"/>
        <v>0</v>
      </c>
      <c r="AO297" s="211">
        <f t="shared" si="98"/>
        <v>1964219184</v>
      </c>
      <c r="AP297" s="212">
        <f t="shared" si="98"/>
        <v>127183192</v>
      </c>
      <c r="AQ297" s="204">
        <v>0</v>
      </c>
      <c r="AR297" s="205">
        <v>0</v>
      </c>
      <c r="AS297" s="206">
        <v>0</v>
      </c>
      <c r="AT297" s="207">
        <f t="shared" si="103"/>
        <v>0</v>
      </c>
      <c r="AU297" s="208">
        <f t="shared" si="103"/>
        <v>1964219184</v>
      </c>
      <c r="AV297" s="209">
        <f t="shared" si="103"/>
        <v>127183192</v>
      </c>
      <c r="AW297" s="204">
        <f t="shared" si="94"/>
        <v>0</v>
      </c>
      <c r="AX297" s="213">
        <f t="shared" si="94"/>
        <v>0</v>
      </c>
      <c r="AY297" s="214">
        <f t="shared" si="94"/>
        <v>0</v>
      </c>
      <c r="AZ297" s="204">
        <v>0</v>
      </c>
      <c r="BA297" s="205">
        <v>0</v>
      </c>
      <c r="BB297" s="206">
        <v>0</v>
      </c>
      <c r="BC297" s="215">
        <f t="shared" si="99"/>
        <v>0</v>
      </c>
      <c r="BD297" s="216">
        <f t="shared" si="99"/>
        <v>1964219184</v>
      </c>
      <c r="BE297" s="217">
        <f t="shared" si="99"/>
        <v>127183192</v>
      </c>
      <c r="BF297" s="204">
        <v>0</v>
      </c>
      <c r="BG297" s="205">
        <v>0</v>
      </c>
      <c r="BH297" s="206">
        <v>0</v>
      </c>
      <c r="BI297" s="207">
        <f t="shared" si="100"/>
        <v>0</v>
      </c>
      <c r="BJ297" s="208">
        <f t="shared" si="100"/>
        <v>1964219184</v>
      </c>
      <c r="BK297" s="209">
        <f t="shared" si="100"/>
        <v>127183192</v>
      </c>
      <c r="BL297" s="204">
        <f t="shared" si="104"/>
        <v>0</v>
      </c>
      <c r="BM297" s="213">
        <f t="shared" si="104"/>
        <v>0</v>
      </c>
      <c r="BN297" s="214">
        <f t="shared" si="104"/>
        <v>0</v>
      </c>
      <c r="BO297" s="204">
        <v>0</v>
      </c>
      <c r="BP297" s="205">
        <v>0</v>
      </c>
      <c r="BQ297" s="206">
        <v>0</v>
      </c>
      <c r="BR297" s="218">
        <f t="shared" si="101"/>
        <v>0</v>
      </c>
      <c r="BS297" s="208">
        <f t="shared" si="101"/>
        <v>1964219184</v>
      </c>
      <c r="BT297" s="209">
        <f t="shared" si="101"/>
        <v>127183192</v>
      </c>
      <c r="BU297" s="219">
        <v>0</v>
      </c>
      <c r="BV297" s="205">
        <v>0</v>
      </c>
      <c r="BW297" s="206">
        <v>0</v>
      </c>
      <c r="BX297" s="204">
        <f t="shared" si="105"/>
        <v>0</v>
      </c>
      <c r="BY297" s="213">
        <f t="shared" si="105"/>
        <v>1964219184</v>
      </c>
      <c r="BZ297" s="214">
        <f t="shared" si="105"/>
        <v>127183192</v>
      </c>
      <c r="CA297" s="220" t="s">
        <v>1275</v>
      </c>
      <c r="CB297" s="220" t="s">
        <v>536</v>
      </c>
      <c r="CC297" s="165" t="s">
        <v>1280</v>
      </c>
      <c r="CD297" s="165" t="str">
        <f t="shared" si="95"/>
        <v>OK！</v>
      </c>
      <c r="CE297" s="164" t="str">
        <f t="shared" si="102"/>
        <v>J3</v>
      </c>
      <c r="CF297" s="164" t="str">
        <f t="shared" si="102"/>
        <v>KL</v>
      </c>
      <c r="CG297" s="164" t="str">
        <f t="shared" si="96"/>
        <v>ﾓﾝｺﾞﾙ政府</v>
      </c>
    </row>
    <row r="298" spans="1:85" ht="20.100000000000001" customHeight="1" x14ac:dyDescent="0.15">
      <c r="A298" s="154" t="str">
        <f t="shared" si="90"/>
        <v>J3</v>
      </c>
      <c r="B298" s="154" t="str">
        <f t="shared" si="90"/>
        <v>KL</v>
      </c>
      <c r="C298" s="154" t="str">
        <f t="shared" si="91"/>
        <v xml:space="preserve"> モンゴル政府</v>
      </c>
      <c r="D298" s="154" t="str">
        <f t="shared" si="92"/>
        <v>201412-201506</v>
      </c>
      <c r="E298" s="166" t="s">
        <v>445</v>
      </c>
      <c r="F298" s="199" t="s">
        <v>1076</v>
      </c>
      <c r="G298" s="200" t="s">
        <v>1077</v>
      </c>
      <c r="H298" s="200" t="str">
        <f t="shared" si="93"/>
        <v>JA15L1008P</v>
      </c>
      <c r="I298" s="201" t="s">
        <v>1110</v>
      </c>
      <c r="J298" s="202" t="s">
        <v>631</v>
      </c>
      <c r="K298" s="202" t="s">
        <v>626</v>
      </c>
      <c r="L298" s="203" t="s">
        <v>819</v>
      </c>
      <c r="M298" s="204">
        <v>0</v>
      </c>
      <c r="N298" s="205">
        <v>0</v>
      </c>
      <c r="O298" s="206">
        <v>0</v>
      </c>
      <c r="P298" s="204">
        <v>0</v>
      </c>
      <c r="Q298" s="205">
        <v>0</v>
      </c>
      <c r="R298" s="206">
        <v>0</v>
      </c>
      <c r="S298" s="204">
        <v>0</v>
      </c>
      <c r="T298" s="205">
        <v>0</v>
      </c>
      <c r="U298" s="206">
        <v>0</v>
      </c>
      <c r="V298" s="204">
        <v>0</v>
      </c>
      <c r="W298" s="205">
        <v>0</v>
      </c>
      <c r="X298" s="206">
        <v>0</v>
      </c>
      <c r="Y298" s="204">
        <v>0</v>
      </c>
      <c r="Z298" s="205">
        <v>0</v>
      </c>
      <c r="AA298" s="206">
        <v>0</v>
      </c>
      <c r="AB298" s="204">
        <v>0</v>
      </c>
      <c r="AC298" s="205">
        <v>0</v>
      </c>
      <c r="AD298" s="206">
        <v>0</v>
      </c>
      <c r="AE298" s="204">
        <v>0</v>
      </c>
      <c r="AF298" s="205">
        <v>0</v>
      </c>
      <c r="AG298" s="206">
        <v>0</v>
      </c>
      <c r="AH298" s="207">
        <f t="shared" si="97"/>
        <v>0</v>
      </c>
      <c r="AI298" s="208">
        <f t="shared" si="97"/>
        <v>0</v>
      </c>
      <c r="AJ298" s="209">
        <f t="shared" si="97"/>
        <v>0</v>
      </c>
      <c r="AK298" s="204">
        <v>0</v>
      </c>
      <c r="AL298" s="205">
        <v>484802.5</v>
      </c>
      <c r="AM298" s="206">
        <v>60093694</v>
      </c>
      <c r="AN298" s="210">
        <f t="shared" si="98"/>
        <v>0</v>
      </c>
      <c r="AO298" s="211">
        <f t="shared" si="98"/>
        <v>484802.5</v>
      </c>
      <c r="AP298" s="212">
        <f t="shared" si="98"/>
        <v>60093694</v>
      </c>
      <c r="AQ298" s="204">
        <v>0</v>
      </c>
      <c r="AR298" s="205">
        <v>0</v>
      </c>
      <c r="AS298" s="206">
        <v>0</v>
      </c>
      <c r="AT298" s="207">
        <f t="shared" si="103"/>
        <v>0</v>
      </c>
      <c r="AU298" s="208">
        <f t="shared" si="103"/>
        <v>484802.5</v>
      </c>
      <c r="AV298" s="209">
        <f t="shared" si="103"/>
        <v>60093694</v>
      </c>
      <c r="AW298" s="204">
        <f t="shared" si="94"/>
        <v>0</v>
      </c>
      <c r="AX298" s="213">
        <f t="shared" si="94"/>
        <v>0</v>
      </c>
      <c r="AY298" s="214">
        <f t="shared" si="94"/>
        <v>0</v>
      </c>
      <c r="AZ298" s="204">
        <v>0</v>
      </c>
      <c r="BA298" s="205">
        <v>0</v>
      </c>
      <c r="BB298" s="206">
        <v>0</v>
      </c>
      <c r="BC298" s="215">
        <f t="shared" si="99"/>
        <v>0</v>
      </c>
      <c r="BD298" s="216">
        <f t="shared" si="99"/>
        <v>484802.5</v>
      </c>
      <c r="BE298" s="217">
        <f t="shared" si="99"/>
        <v>60093694</v>
      </c>
      <c r="BF298" s="204">
        <v>0</v>
      </c>
      <c r="BG298" s="205">
        <v>0</v>
      </c>
      <c r="BH298" s="206">
        <v>0</v>
      </c>
      <c r="BI298" s="207">
        <f t="shared" si="100"/>
        <v>0</v>
      </c>
      <c r="BJ298" s="208">
        <f t="shared" si="100"/>
        <v>484802.5</v>
      </c>
      <c r="BK298" s="209">
        <f t="shared" si="100"/>
        <v>60093694</v>
      </c>
      <c r="BL298" s="204">
        <f t="shared" si="104"/>
        <v>0</v>
      </c>
      <c r="BM298" s="213">
        <f t="shared" si="104"/>
        <v>0</v>
      </c>
      <c r="BN298" s="214">
        <f t="shared" si="104"/>
        <v>0</v>
      </c>
      <c r="BO298" s="204">
        <v>0</v>
      </c>
      <c r="BP298" s="205">
        <v>0</v>
      </c>
      <c r="BQ298" s="206">
        <v>0</v>
      </c>
      <c r="BR298" s="218">
        <f t="shared" si="101"/>
        <v>0</v>
      </c>
      <c r="BS298" s="208">
        <f t="shared" si="101"/>
        <v>484802.5</v>
      </c>
      <c r="BT298" s="209">
        <f t="shared" si="101"/>
        <v>60093694</v>
      </c>
      <c r="BU298" s="219">
        <v>0</v>
      </c>
      <c r="BV298" s="205">
        <v>0</v>
      </c>
      <c r="BW298" s="206">
        <v>0</v>
      </c>
      <c r="BX298" s="204">
        <f t="shared" si="105"/>
        <v>0</v>
      </c>
      <c r="BY298" s="213">
        <f t="shared" si="105"/>
        <v>484802.5</v>
      </c>
      <c r="BZ298" s="214">
        <f t="shared" si="105"/>
        <v>60093694</v>
      </c>
      <c r="CA298" s="220" t="s">
        <v>1275</v>
      </c>
      <c r="CB298" s="220" t="s">
        <v>536</v>
      </c>
      <c r="CC298" s="165" t="s">
        <v>1280</v>
      </c>
      <c r="CD298" s="165" t="str">
        <f t="shared" si="95"/>
        <v>OK！</v>
      </c>
      <c r="CE298" s="164" t="str">
        <f t="shared" si="102"/>
        <v>J3</v>
      </c>
      <c r="CF298" s="164" t="str">
        <f t="shared" si="102"/>
        <v>KL</v>
      </c>
      <c r="CG298" s="164" t="str">
        <f t="shared" si="96"/>
        <v>ﾓﾝｺﾞﾙ政府</v>
      </c>
    </row>
    <row r="299" spans="1:85" ht="20.100000000000001" customHeight="1" x14ac:dyDescent="0.15">
      <c r="A299" s="154" t="str">
        <f t="shared" si="90"/>
        <v>J3</v>
      </c>
      <c r="B299" s="154" t="str">
        <f t="shared" si="90"/>
        <v>KT</v>
      </c>
      <c r="C299" s="154" t="str">
        <f t="shared" si="91"/>
        <v xml:space="preserve"> (独)国際協力機構　円借款</v>
      </c>
      <c r="D299" s="154" t="str">
        <f t="shared" si="92"/>
        <v>201211-201406</v>
      </c>
      <c r="E299" s="166" t="s">
        <v>446</v>
      </c>
      <c r="F299" s="199" t="s">
        <v>1076</v>
      </c>
      <c r="G299" s="200" t="s">
        <v>1111</v>
      </c>
      <c r="H299" s="200" t="str">
        <f t="shared" si="93"/>
        <v>JA12T1002P</v>
      </c>
      <c r="I299" s="201" t="s">
        <v>1112</v>
      </c>
      <c r="J299" s="202" t="s">
        <v>617</v>
      </c>
      <c r="K299" s="202" t="s">
        <v>496</v>
      </c>
      <c r="L299" s="203" t="s">
        <v>793</v>
      </c>
      <c r="M299" s="204">
        <v>0</v>
      </c>
      <c r="N299" s="205">
        <v>0</v>
      </c>
      <c r="O299" s="206">
        <v>0</v>
      </c>
      <c r="P299" s="204">
        <v>0</v>
      </c>
      <c r="Q299" s="205">
        <v>0</v>
      </c>
      <c r="R299" s="206">
        <v>0</v>
      </c>
      <c r="S299" s="204">
        <v>0</v>
      </c>
      <c r="T299" s="205">
        <v>0</v>
      </c>
      <c r="U299" s="206">
        <v>0</v>
      </c>
      <c r="V299" s="204">
        <v>0</v>
      </c>
      <c r="W299" s="205">
        <v>0</v>
      </c>
      <c r="X299" s="206">
        <v>0</v>
      </c>
      <c r="Y299" s="204">
        <v>0</v>
      </c>
      <c r="Z299" s="205">
        <v>0</v>
      </c>
      <c r="AA299" s="206">
        <v>0</v>
      </c>
      <c r="AB299" s="204">
        <v>0</v>
      </c>
      <c r="AC299" s="205">
        <v>0</v>
      </c>
      <c r="AD299" s="206">
        <v>0</v>
      </c>
      <c r="AE299" s="204">
        <v>48953293</v>
      </c>
      <c r="AF299" s="205">
        <v>0</v>
      </c>
      <c r="AG299" s="206">
        <v>48953293</v>
      </c>
      <c r="AH299" s="207">
        <f t="shared" si="97"/>
        <v>48953293</v>
      </c>
      <c r="AI299" s="208">
        <f t="shared" si="97"/>
        <v>0</v>
      </c>
      <c r="AJ299" s="209">
        <f t="shared" si="97"/>
        <v>48953293</v>
      </c>
      <c r="AK299" s="204">
        <v>0</v>
      </c>
      <c r="AL299" s="205">
        <v>0</v>
      </c>
      <c r="AM299" s="206">
        <v>0</v>
      </c>
      <c r="AN299" s="210">
        <f t="shared" si="98"/>
        <v>48953293</v>
      </c>
      <c r="AO299" s="211">
        <f t="shared" si="98"/>
        <v>0</v>
      </c>
      <c r="AP299" s="212">
        <f t="shared" si="98"/>
        <v>48953293</v>
      </c>
      <c r="AQ299" s="204">
        <v>0</v>
      </c>
      <c r="AR299" s="205">
        <v>0</v>
      </c>
      <c r="AS299" s="206">
        <v>0</v>
      </c>
      <c r="AT299" s="207">
        <f t="shared" si="103"/>
        <v>48953293</v>
      </c>
      <c r="AU299" s="208">
        <f t="shared" si="103"/>
        <v>0</v>
      </c>
      <c r="AV299" s="209">
        <f t="shared" si="103"/>
        <v>48953293</v>
      </c>
      <c r="AW299" s="204">
        <f t="shared" si="94"/>
        <v>0</v>
      </c>
      <c r="AX299" s="213">
        <f t="shared" si="94"/>
        <v>0</v>
      </c>
      <c r="AY299" s="214">
        <f t="shared" si="94"/>
        <v>0</v>
      </c>
      <c r="AZ299" s="204">
        <v>0</v>
      </c>
      <c r="BA299" s="205">
        <v>0</v>
      </c>
      <c r="BB299" s="206">
        <v>0</v>
      </c>
      <c r="BC299" s="215">
        <f t="shared" si="99"/>
        <v>48953293</v>
      </c>
      <c r="BD299" s="216">
        <f t="shared" si="99"/>
        <v>0</v>
      </c>
      <c r="BE299" s="217">
        <f t="shared" si="99"/>
        <v>48953293</v>
      </c>
      <c r="BF299" s="204">
        <v>0</v>
      </c>
      <c r="BG299" s="205">
        <v>0</v>
      </c>
      <c r="BH299" s="206">
        <v>0</v>
      </c>
      <c r="BI299" s="207">
        <f t="shared" si="100"/>
        <v>48953293</v>
      </c>
      <c r="BJ299" s="208">
        <f t="shared" si="100"/>
        <v>0</v>
      </c>
      <c r="BK299" s="209">
        <f t="shared" si="100"/>
        <v>48953293</v>
      </c>
      <c r="BL299" s="204">
        <f t="shared" si="104"/>
        <v>0</v>
      </c>
      <c r="BM299" s="213">
        <f t="shared" si="104"/>
        <v>0</v>
      </c>
      <c r="BN299" s="214">
        <f t="shared" si="104"/>
        <v>0</v>
      </c>
      <c r="BO299" s="204">
        <v>0</v>
      </c>
      <c r="BP299" s="205">
        <v>0</v>
      </c>
      <c r="BQ299" s="206">
        <v>0</v>
      </c>
      <c r="BR299" s="218">
        <f t="shared" si="101"/>
        <v>48953293</v>
      </c>
      <c r="BS299" s="208">
        <f t="shared" si="101"/>
        <v>0</v>
      </c>
      <c r="BT299" s="209">
        <f t="shared" si="101"/>
        <v>48953293</v>
      </c>
      <c r="BU299" s="219">
        <v>0</v>
      </c>
      <c r="BV299" s="205">
        <v>0</v>
      </c>
      <c r="BW299" s="206">
        <v>0</v>
      </c>
      <c r="BX299" s="204">
        <f t="shared" si="105"/>
        <v>48953293</v>
      </c>
      <c r="BY299" s="213">
        <f t="shared" si="105"/>
        <v>0</v>
      </c>
      <c r="BZ299" s="214">
        <f t="shared" si="105"/>
        <v>48953293</v>
      </c>
      <c r="CA299" s="220" t="s">
        <v>1276</v>
      </c>
      <c r="CB299" s="220" t="s">
        <v>577</v>
      </c>
      <c r="CC299" s="165" t="s">
        <v>1280</v>
      </c>
      <c r="CD299" s="165" t="str">
        <f t="shared" si="95"/>
        <v>OK！</v>
      </c>
      <c r="CE299" s="164" t="str">
        <f t="shared" si="102"/>
        <v>J3</v>
      </c>
      <c r="CF299" s="164" t="str">
        <f t="shared" si="102"/>
        <v>KT</v>
      </c>
      <c r="CG299" s="164" t="str">
        <f t="shared" si="96"/>
        <v>JICA円借款</v>
      </c>
    </row>
    <row r="300" spans="1:85" ht="20.100000000000001" customHeight="1" x14ac:dyDescent="0.15">
      <c r="A300" s="154" t="str">
        <f t="shared" si="90"/>
        <v>J3</v>
      </c>
      <c r="B300" s="154" t="str">
        <f t="shared" si="90"/>
        <v>KT</v>
      </c>
      <c r="C300" s="154" t="str">
        <f t="shared" si="91"/>
        <v xml:space="preserve"> (独)国際協力機構　円借款</v>
      </c>
      <c r="D300" s="154" t="str">
        <f t="shared" si="92"/>
        <v>201211-201406</v>
      </c>
      <c r="E300" s="166" t="s">
        <v>447</v>
      </c>
      <c r="F300" s="199" t="s">
        <v>1076</v>
      </c>
      <c r="G300" s="200" t="s">
        <v>1111</v>
      </c>
      <c r="H300" s="200" t="str">
        <f t="shared" si="93"/>
        <v>JA12T1002P</v>
      </c>
      <c r="I300" s="201" t="s">
        <v>1112</v>
      </c>
      <c r="J300" s="202" t="s">
        <v>617</v>
      </c>
      <c r="K300" s="202" t="s">
        <v>496</v>
      </c>
      <c r="L300" s="203" t="s">
        <v>798</v>
      </c>
      <c r="M300" s="204">
        <v>0</v>
      </c>
      <c r="N300" s="205">
        <v>0</v>
      </c>
      <c r="O300" s="206">
        <v>0</v>
      </c>
      <c r="P300" s="204">
        <v>0</v>
      </c>
      <c r="Q300" s="205">
        <v>0</v>
      </c>
      <c r="R300" s="206">
        <v>0</v>
      </c>
      <c r="S300" s="204">
        <v>0</v>
      </c>
      <c r="T300" s="205">
        <v>0</v>
      </c>
      <c r="U300" s="206">
        <v>0</v>
      </c>
      <c r="V300" s="204">
        <v>0</v>
      </c>
      <c r="W300" s="205">
        <v>0</v>
      </c>
      <c r="X300" s="206">
        <v>0</v>
      </c>
      <c r="Y300" s="204">
        <v>0</v>
      </c>
      <c r="Z300" s="205">
        <v>0</v>
      </c>
      <c r="AA300" s="206">
        <v>0</v>
      </c>
      <c r="AB300" s="204">
        <v>0</v>
      </c>
      <c r="AC300" s="205">
        <v>0</v>
      </c>
      <c r="AD300" s="206">
        <v>0</v>
      </c>
      <c r="AE300" s="204">
        <v>0</v>
      </c>
      <c r="AF300" s="205">
        <v>971339601</v>
      </c>
      <c r="AG300" s="206">
        <v>5264661</v>
      </c>
      <c r="AH300" s="207">
        <f t="shared" si="97"/>
        <v>0</v>
      </c>
      <c r="AI300" s="208">
        <f t="shared" si="97"/>
        <v>971339601</v>
      </c>
      <c r="AJ300" s="209">
        <f t="shared" si="97"/>
        <v>5264661</v>
      </c>
      <c r="AK300" s="204">
        <v>0</v>
      </c>
      <c r="AL300" s="205">
        <v>0</v>
      </c>
      <c r="AM300" s="206">
        <v>0</v>
      </c>
      <c r="AN300" s="210">
        <f t="shared" si="98"/>
        <v>0</v>
      </c>
      <c r="AO300" s="211">
        <f t="shared" si="98"/>
        <v>971339601</v>
      </c>
      <c r="AP300" s="212">
        <f t="shared" si="98"/>
        <v>5264661</v>
      </c>
      <c r="AQ300" s="204">
        <v>0</v>
      </c>
      <c r="AR300" s="205">
        <v>0</v>
      </c>
      <c r="AS300" s="206">
        <v>0</v>
      </c>
      <c r="AT300" s="207">
        <f t="shared" si="103"/>
        <v>0</v>
      </c>
      <c r="AU300" s="208">
        <f t="shared" si="103"/>
        <v>971339601</v>
      </c>
      <c r="AV300" s="209">
        <f t="shared" si="103"/>
        <v>5264661</v>
      </c>
      <c r="AW300" s="204">
        <f t="shared" si="94"/>
        <v>0</v>
      </c>
      <c r="AX300" s="213">
        <f t="shared" si="94"/>
        <v>0</v>
      </c>
      <c r="AY300" s="214">
        <f t="shared" si="94"/>
        <v>0</v>
      </c>
      <c r="AZ300" s="204">
        <v>0</v>
      </c>
      <c r="BA300" s="205">
        <v>0</v>
      </c>
      <c r="BB300" s="206">
        <v>0</v>
      </c>
      <c r="BC300" s="215">
        <f t="shared" si="99"/>
        <v>0</v>
      </c>
      <c r="BD300" s="216">
        <f t="shared" si="99"/>
        <v>971339601</v>
      </c>
      <c r="BE300" s="217">
        <f t="shared" si="99"/>
        <v>5264661</v>
      </c>
      <c r="BF300" s="204">
        <v>0</v>
      </c>
      <c r="BG300" s="205">
        <v>0</v>
      </c>
      <c r="BH300" s="206">
        <v>0</v>
      </c>
      <c r="BI300" s="207">
        <f t="shared" si="100"/>
        <v>0</v>
      </c>
      <c r="BJ300" s="208">
        <f t="shared" si="100"/>
        <v>971339601</v>
      </c>
      <c r="BK300" s="209">
        <f t="shared" si="100"/>
        <v>5264661</v>
      </c>
      <c r="BL300" s="204">
        <f t="shared" si="104"/>
        <v>0</v>
      </c>
      <c r="BM300" s="213">
        <f t="shared" si="104"/>
        <v>0</v>
      </c>
      <c r="BN300" s="214">
        <f t="shared" si="104"/>
        <v>0</v>
      </c>
      <c r="BO300" s="204">
        <v>0</v>
      </c>
      <c r="BP300" s="205">
        <v>0</v>
      </c>
      <c r="BQ300" s="206">
        <v>0</v>
      </c>
      <c r="BR300" s="218">
        <f t="shared" si="101"/>
        <v>0</v>
      </c>
      <c r="BS300" s="208">
        <f t="shared" si="101"/>
        <v>971339601</v>
      </c>
      <c r="BT300" s="209">
        <f t="shared" si="101"/>
        <v>5264661</v>
      </c>
      <c r="BU300" s="219">
        <v>0</v>
      </c>
      <c r="BV300" s="205">
        <v>0</v>
      </c>
      <c r="BW300" s="206">
        <v>0</v>
      </c>
      <c r="BX300" s="204">
        <f t="shared" si="105"/>
        <v>0</v>
      </c>
      <c r="BY300" s="213">
        <f t="shared" si="105"/>
        <v>971339601</v>
      </c>
      <c r="BZ300" s="214">
        <f t="shared" si="105"/>
        <v>5264661</v>
      </c>
      <c r="CA300" s="220" t="s">
        <v>1276</v>
      </c>
      <c r="CB300" s="220" t="s">
        <v>577</v>
      </c>
      <c r="CC300" s="165" t="s">
        <v>1280</v>
      </c>
      <c r="CD300" s="165" t="str">
        <f t="shared" si="95"/>
        <v>OK！</v>
      </c>
      <c r="CE300" s="164" t="str">
        <f t="shared" si="102"/>
        <v>J3</v>
      </c>
      <c r="CF300" s="164" t="str">
        <f t="shared" si="102"/>
        <v>KT</v>
      </c>
      <c r="CG300" s="164" t="str">
        <f t="shared" si="96"/>
        <v>JICA円借款</v>
      </c>
    </row>
    <row r="301" spans="1:85" ht="20.100000000000001" customHeight="1" x14ac:dyDescent="0.15">
      <c r="A301" s="154" t="str">
        <f t="shared" si="90"/>
        <v>M</v>
      </c>
      <c r="B301" s="154" t="str">
        <f t="shared" si="90"/>
        <v>M</v>
      </c>
      <c r="C301" s="154" t="str">
        <f t="shared" si="91"/>
        <v xml:space="preserve"> (独)国際協力機構　円借款</v>
      </c>
      <c r="D301" s="154" t="str">
        <f t="shared" si="92"/>
        <v>201606-201606</v>
      </c>
      <c r="E301" s="166" t="s">
        <v>448</v>
      </c>
      <c r="F301" s="199" t="s">
        <v>1113</v>
      </c>
      <c r="G301" s="200" t="s">
        <v>1113</v>
      </c>
      <c r="H301" s="200" t="str">
        <f t="shared" si="93"/>
        <v>JA09M1014P</v>
      </c>
      <c r="I301" s="201" t="s">
        <v>1114</v>
      </c>
      <c r="J301" s="202" t="s">
        <v>910</v>
      </c>
      <c r="K301" s="202" t="s">
        <v>496</v>
      </c>
      <c r="L301" s="203" t="s">
        <v>819</v>
      </c>
      <c r="M301" s="204">
        <v>0</v>
      </c>
      <c r="N301" s="205">
        <v>0</v>
      </c>
      <c r="O301" s="206">
        <v>0</v>
      </c>
      <c r="P301" s="204">
        <v>0</v>
      </c>
      <c r="Q301" s="205">
        <v>0</v>
      </c>
      <c r="R301" s="206">
        <v>0</v>
      </c>
      <c r="S301" s="204">
        <v>0</v>
      </c>
      <c r="T301" s="205">
        <v>0</v>
      </c>
      <c r="U301" s="206">
        <v>0</v>
      </c>
      <c r="V301" s="204">
        <v>0</v>
      </c>
      <c r="W301" s="205">
        <v>0</v>
      </c>
      <c r="X301" s="206">
        <v>0</v>
      </c>
      <c r="Y301" s="204">
        <v>0</v>
      </c>
      <c r="Z301" s="205">
        <v>0</v>
      </c>
      <c r="AA301" s="206">
        <v>0</v>
      </c>
      <c r="AB301" s="204">
        <v>0</v>
      </c>
      <c r="AC301" s="205">
        <v>0</v>
      </c>
      <c r="AD301" s="206">
        <v>0</v>
      </c>
      <c r="AE301" s="204">
        <v>0</v>
      </c>
      <c r="AF301" s="205">
        <v>0</v>
      </c>
      <c r="AG301" s="206">
        <v>0</v>
      </c>
      <c r="AH301" s="207">
        <f t="shared" si="97"/>
        <v>0</v>
      </c>
      <c r="AI301" s="208">
        <f t="shared" si="97"/>
        <v>0</v>
      </c>
      <c r="AJ301" s="209">
        <f t="shared" si="97"/>
        <v>0</v>
      </c>
      <c r="AK301" s="204">
        <v>0</v>
      </c>
      <c r="AL301" s="205">
        <v>0</v>
      </c>
      <c r="AM301" s="206">
        <v>0</v>
      </c>
      <c r="AN301" s="210">
        <f t="shared" si="98"/>
        <v>0</v>
      </c>
      <c r="AO301" s="211">
        <f t="shared" si="98"/>
        <v>0</v>
      </c>
      <c r="AP301" s="212">
        <f t="shared" si="98"/>
        <v>0</v>
      </c>
      <c r="AQ301" s="204">
        <v>0</v>
      </c>
      <c r="AR301" s="205">
        <v>0</v>
      </c>
      <c r="AS301" s="206">
        <v>0</v>
      </c>
      <c r="AT301" s="207">
        <f t="shared" si="103"/>
        <v>0</v>
      </c>
      <c r="AU301" s="208">
        <f t="shared" si="103"/>
        <v>0</v>
      </c>
      <c r="AV301" s="209">
        <f t="shared" si="103"/>
        <v>0</v>
      </c>
      <c r="AW301" s="204">
        <f t="shared" si="94"/>
        <v>0</v>
      </c>
      <c r="AX301" s="213">
        <f t="shared" si="94"/>
        <v>133259</v>
      </c>
      <c r="AY301" s="214">
        <f t="shared" si="94"/>
        <v>14809073</v>
      </c>
      <c r="AZ301" s="204">
        <v>0</v>
      </c>
      <c r="BA301" s="205">
        <v>133259</v>
      </c>
      <c r="BB301" s="206">
        <v>14809073</v>
      </c>
      <c r="BC301" s="215">
        <f t="shared" si="99"/>
        <v>0</v>
      </c>
      <c r="BD301" s="216">
        <f t="shared" si="99"/>
        <v>133259</v>
      </c>
      <c r="BE301" s="217">
        <f t="shared" si="99"/>
        <v>14809073</v>
      </c>
      <c r="BF301" s="204">
        <v>0</v>
      </c>
      <c r="BG301" s="205">
        <v>0</v>
      </c>
      <c r="BH301" s="206">
        <v>0</v>
      </c>
      <c r="BI301" s="207">
        <f t="shared" si="100"/>
        <v>0</v>
      </c>
      <c r="BJ301" s="208">
        <f t="shared" si="100"/>
        <v>133259</v>
      </c>
      <c r="BK301" s="209">
        <f t="shared" si="100"/>
        <v>14809073</v>
      </c>
      <c r="BL301" s="204">
        <f t="shared" si="104"/>
        <v>0</v>
      </c>
      <c r="BM301" s="213">
        <f t="shared" si="104"/>
        <v>0</v>
      </c>
      <c r="BN301" s="214">
        <f t="shared" si="104"/>
        <v>0</v>
      </c>
      <c r="BO301" s="204">
        <v>0</v>
      </c>
      <c r="BP301" s="205">
        <v>0</v>
      </c>
      <c r="BQ301" s="206">
        <v>0</v>
      </c>
      <c r="BR301" s="218">
        <f t="shared" si="101"/>
        <v>0</v>
      </c>
      <c r="BS301" s="208">
        <f t="shared" si="101"/>
        <v>133259</v>
      </c>
      <c r="BT301" s="209">
        <f t="shared" si="101"/>
        <v>14809073</v>
      </c>
      <c r="BU301" s="219">
        <v>0</v>
      </c>
      <c r="BV301" s="205">
        <v>0</v>
      </c>
      <c r="BW301" s="206">
        <v>0</v>
      </c>
      <c r="BX301" s="204">
        <f t="shared" si="105"/>
        <v>0</v>
      </c>
      <c r="BY301" s="213">
        <f t="shared" si="105"/>
        <v>133259</v>
      </c>
      <c r="BZ301" s="214">
        <f t="shared" si="105"/>
        <v>14809073</v>
      </c>
      <c r="CA301" s="220" t="s">
        <v>1176</v>
      </c>
      <c r="CB301" s="220" t="s">
        <v>704</v>
      </c>
      <c r="CC301" s="165" t="s">
        <v>1280</v>
      </c>
      <c r="CD301" s="165" t="str">
        <f t="shared" si="95"/>
        <v>OK！</v>
      </c>
      <c r="CE301" s="164" t="str">
        <f t="shared" si="102"/>
        <v>M</v>
      </c>
      <c r="CF301" s="164" t="str">
        <f t="shared" si="102"/>
        <v>M</v>
      </c>
      <c r="CG301" s="164" t="str">
        <f t="shared" si="96"/>
        <v>JICA円借款</v>
      </c>
    </row>
    <row r="302" spans="1:85" ht="20.100000000000001" customHeight="1" x14ac:dyDescent="0.15">
      <c r="A302" s="154" t="str">
        <f t="shared" si="90"/>
        <v>M</v>
      </c>
      <c r="B302" s="154" t="str">
        <f t="shared" si="90"/>
        <v>M</v>
      </c>
      <c r="C302" s="154" t="str">
        <f t="shared" si="91"/>
        <v xml:space="preserve"> (独)国際協力機構　円借款</v>
      </c>
      <c r="D302" s="154" t="str">
        <f t="shared" si="92"/>
        <v>201510-201606</v>
      </c>
      <c r="E302" s="166" t="s">
        <v>449</v>
      </c>
      <c r="F302" s="199" t="s">
        <v>1113</v>
      </c>
      <c r="G302" s="200" t="s">
        <v>1113</v>
      </c>
      <c r="H302" s="200" t="str">
        <f t="shared" si="93"/>
        <v>JA10M1010P</v>
      </c>
      <c r="I302" s="201" t="s">
        <v>1115</v>
      </c>
      <c r="J302" s="202" t="s">
        <v>571</v>
      </c>
      <c r="K302" s="202" t="s">
        <v>496</v>
      </c>
      <c r="L302" s="203" t="s">
        <v>793</v>
      </c>
      <c r="M302" s="204">
        <v>0</v>
      </c>
      <c r="N302" s="205">
        <v>0</v>
      </c>
      <c r="O302" s="206">
        <v>0</v>
      </c>
      <c r="P302" s="204">
        <v>0</v>
      </c>
      <c r="Q302" s="205">
        <v>0</v>
      </c>
      <c r="R302" s="206">
        <v>0</v>
      </c>
      <c r="S302" s="204">
        <v>0</v>
      </c>
      <c r="T302" s="205">
        <v>0</v>
      </c>
      <c r="U302" s="206">
        <v>0</v>
      </c>
      <c r="V302" s="204">
        <v>0</v>
      </c>
      <c r="W302" s="205">
        <v>0</v>
      </c>
      <c r="X302" s="206">
        <v>0</v>
      </c>
      <c r="Y302" s="204">
        <v>0</v>
      </c>
      <c r="Z302" s="205">
        <v>0</v>
      </c>
      <c r="AA302" s="206">
        <v>0</v>
      </c>
      <c r="AB302" s="204">
        <v>0</v>
      </c>
      <c r="AC302" s="205">
        <v>0</v>
      </c>
      <c r="AD302" s="206">
        <v>0</v>
      </c>
      <c r="AE302" s="204">
        <v>0</v>
      </c>
      <c r="AF302" s="205">
        <v>0</v>
      </c>
      <c r="AG302" s="206">
        <v>0</v>
      </c>
      <c r="AH302" s="207">
        <f t="shared" si="97"/>
        <v>0</v>
      </c>
      <c r="AI302" s="208">
        <f t="shared" si="97"/>
        <v>0</v>
      </c>
      <c r="AJ302" s="209">
        <f t="shared" si="97"/>
        <v>0</v>
      </c>
      <c r="AK302" s="204">
        <v>0</v>
      </c>
      <c r="AL302" s="205">
        <v>0</v>
      </c>
      <c r="AM302" s="206">
        <v>0</v>
      </c>
      <c r="AN302" s="210">
        <f t="shared" si="98"/>
        <v>0</v>
      </c>
      <c r="AO302" s="211">
        <f t="shared" si="98"/>
        <v>0</v>
      </c>
      <c r="AP302" s="212">
        <f t="shared" si="98"/>
        <v>0</v>
      </c>
      <c r="AQ302" s="204">
        <v>286000</v>
      </c>
      <c r="AR302" s="205">
        <v>0</v>
      </c>
      <c r="AS302" s="206">
        <v>286000</v>
      </c>
      <c r="AT302" s="207">
        <f t="shared" si="103"/>
        <v>286000</v>
      </c>
      <c r="AU302" s="208">
        <f t="shared" si="103"/>
        <v>0</v>
      </c>
      <c r="AV302" s="209">
        <f t="shared" si="103"/>
        <v>286000</v>
      </c>
      <c r="AW302" s="204">
        <f t="shared" si="94"/>
        <v>15863263</v>
      </c>
      <c r="AX302" s="213">
        <f t="shared" si="94"/>
        <v>0</v>
      </c>
      <c r="AY302" s="214">
        <f t="shared" si="94"/>
        <v>15863263</v>
      </c>
      <c r="AZ302" s="204">
        <v>16149263</v>
      </c>
      <c r="BA302" s="205">
        <v>0</v>
      </c>
      <c r="BB302" s="206">
        <v>16149263</v>
      </c>
      <c r="BC302" s="215">
        <f t="shared" si="99"/>
        <v>16149263</v>
      </c>
      <c r="BD302" s="216">
        <f t="shared" si="99"/>
        <v>0</v>
      </c>
      <c r="BE302" s="217">
        <f t="shared" si="99"/>
        <v>16149263</v>
      </c>
      <c r="BF302" s="204">
        <v>0</v>
      </c>
      <c r="BG302" s="205">
        <v>0</v>
      </c>
      <c r="BH302" s="206">
        <v>0</v>
      </c>
      <c r="BI302" s="207">
        <f t="shared" si="100"/>
        <v>16149263</v>
      </c>
      <c r="BJ302" s="208">
        <f t="shared" si="100"/>
        <v>0</v>
      </c>
      <c r="BK302" s="209">
        <f t="shared" si="100"/>
        <v>16149263</v>
      </c>
      <c r="BL302" s="204">
        <f t="shared" si="104"/>
        <v>0</v>
      </c>
      <c r="BM302" s="213">
        <f t="shared" si="104"/>
        <v>0</v>
      </c>
      <c r="BN302" s="214">
        <f t="shared" si="104"/>
        <v>0</v>
      </c>
      <c r="BO302" s="204">
        <v>0</v>
      </c>
      <c r="BP302" s="205">
        <v>0</v>
      </c>
      <c r="BQ302" s="206">
        <v>0</v>
      </c>
      <c r="BR302" s="218">
        <f t="shared" si="101"/>
        <v>16149263</v>
      </c>
      <c r="BS302" s="208">
        <f t="shared" si="101"/>
        <v>0</v>
      </c>
      <c r="BT302" s="209">
        <f t="shared" si="101"/>
        <v>16149263</v>
      </c>
      <c r="BU302" s="219">
        <v>0</v>
      </c>
      <c r="BV302" s="205">
        <v>0</v>
      </c>
      <c r="BW302" s="206">
        <v>0</v>
      </c>
      <c r="BX302" s="204">
        <f t="shared" si="105"/>
        <v>16149263</v>
      </c>
      <c r="BY302" s="213">
        <f t="shared" si="105"/>
        <v>0</v>
      </c>
      <c r="BZ302" s="214">
        <f t="shared" si="105"/>
        <v>16149263</v>
      </c>
      <c r="CA302" s="220" t="s">
        <v>1242</v>
      </c>
      <c r="CB302" s="220" t="s">
        <v>96</v>
      </c>
      <c r="CC302" s="165" t="s">
        <v>1280</v>
      </c>
      <c r="CD302" s="165" t="str">
        <f t="shared" si="95"/>
        <v>OK！</v>
      </c>
      <c r="CE302" s="164" t="str">
        <f t="shared" si="102"/>
        <v>M</v>
      </c>
      <c r="CF302" s="164" t="str">
        <f t="shared" si="102"/>
        <v>M</v>
      </c>
      <c r="CG302" s="164" t="str">
        <f t="shared" si="96"/>
        <v>JICA円借款</v>
      </c>
    </row>
    <row r="303" spans="1:85" ht="20.100000000000001" customHeight="1" x14ac:dyDescent="0.15">
      <c r="A303" s="154" t="str">
        <f t="shared" si="90"/>
        <v>M</v>
      </c>
      <c r="B303" s="154" t="str">
        <f t="shared" si="90"/>
        <v>M</v>
      </c>
      <c r="C303" s="154" t="str">
        <f t="shared" si="91"/>
        <v xml:space="preserve"> (独)国際協力機構　円借款</v>
      </c>
      <c r="D303" s="154" t="str">
        <f t="shared" si="92"/>
        <v>201507-201606</v>
      </c>
      <c r="E303" s="166" t="s">
        <v>450</v>
      </c>
      <c r="F303" s="199" t="s">
        <v>1113</v>
      </c>
      <c r="G303" s="200" t="s">
        <v>1113</v>
      </c>
      <c r="H303" s="200" t="str">
        <f t="shared" si="93"/>
        <v>JA10M1010P</v>
      </c>
      <c r="I303" s="201" t="s">
        <v>1115</v>
      </c>
      <c r="J303" s="202" t="s">
        <v>571</v>
      </c>
      <c r="K303" s="202" t="s">
        <v>496</v>
      </c>
      <c r="L303" s="203" t="s">
        <v>849</v>
      </c>
      <c r="M303" s="204">
        <v>0</v>
      </c>
      <c r="N303" s="205">
        <v>0</v>
      </c>
      <c r="O303" s="206">
        <v>0</v>
      </c>
      <c r="P303" s="204">
        <v>0</v>
      </c>
      <c r="Q303" s="205">
        <v>0</v>
      </c>
      <c r="R303" s="206">
        <v>0</v>
      </c>
      <c r="S303" s="204">
        <v>0</v>
      </c>
      <c r="T303" s="205">
        <v>0</v>
      </c>
      <c r="U303" s="206">
        <v>0</v>
      </c>
      <c r="V303" s="204">
        <v>0</v>
      </c>
      <c r="W303" s="205">
        <v>0</v>
      </c>
      <c r="X303" s="206">
        <v>0</v>
      </c>
      <c r="Y303" s="204">
        <v>0</v>
      </c>
      <c r="Z303" s="205">
        <v>0</v>
      </c>
      <c r="AA303" s="206">
        <v>0</v>
      </c>
      <c r="AB303" s="204">
        <v>0</v>
      </c>
      <c r="AC303" s="205">
        <v>0</v>
      </c>
      <c r="AD303" s="206">
        <v>0</v>
      </c>
      <c r="AE303" s="204">
        <v>0</v>
      </c>
      <c r="AF303" s="205">
        <v>0</v>
      </c>
      <c r="AG303" s="206">
        <v>0</v>
      </c>
      <c r="AH303" s="207">
        <f t="shared" si="97"/>
        <v>0</v>
      </c>
      <c r="AI303" s="208">
        <f t="shared" si="97"/>
        <v>0</v>
      </c>
      <c r="AJ303" s="209">
        <f t="shared" si="97"/>
        <v>0</v>
      </c>
      <c r="AK303" s="204">
        <v>0</v>
      </c>
      <c r="AL303" s="205">
        <v>0</v>
      </c>
      <c r="AM303" s="206">
        <v>0</v>
      </c>
      <c r="AN303" s="210">
        <f t="shared" si="98"/>
        <v>0</v>
      </c>
      <c r="AO303" s="211">
        <f t="shared" si="98"/>
        <v>0</v>
      </c>
      <c r="AP303" s="212">
        <f t="shared" si="98"/>
        <v>0</v>
      </c>
      <c r="AQ303" s="204">
        <v>0</v>
      </c>
      <c r="AR303" s="205">
        <v>2877486</v>
      </c>
      <c r="AS303" s="206">
        <v>3409762</v>
      </c>
      <c r="AT303" s="207">
        <f t="shared" si="103"/>
        <v>0</v>
      </c>
      <c r="AU303" s="208">
        <f t="shared" si="103"/>
        <v>2877486</v>
      </c>
      <c r="AV303" s="209">
        <f t="shared" si="103"/>
        <v>3409762</v>
      </c>
      <c r="AW303" s="204">
        <f t="shared" si="94"/>
        <v>0</v>
      </c>
      <c r="AX303" s="213">
        <f t="shared" si="94"/>
        <v>3481201</v>
      </c>
      <c r="AY303" s="214">
        <f t="shared" si="94"/>
        <v>3867242</v>
      </c>
      <c r="AZ303" s="204">
        <v>0</v>
      </c>
      <c r="BA303" s="205">
        <v>6358687</v>
      </c>
      <c r="BB303" s="206">
        <v>7277004</v>
      </c>
      <c r="BC303" s="215">
        <f t="shared" si="99"/>
        <v>0</v>
      </c>
      <c r="BD303" s="216">
        <f t="shared" si="99"/>
        <v>6358687</v>
      </c>
      <c r="BE303" s="217">
        <f t="shared" si="99"/>
        <v>7277004</v>
      </c>
      <c r="BF303" s="204">
        <v>0</v>
      </c>
      <c r="BG303" s="205">
        <v>0</v>
      </c>
      <c r="BH303" s="206">
        <v>0</v>
      </c>
      <c r="BI303" s="207">
        <f t="shared" si="100"/>
        <v>0</v>
      </c>
      <c r="BJ303" s="208">
        <f t="shared" si="100"/>
        <v>6358687</v>
      </c>
      <c r="BK303" s="209">
        <f t="shared" si="100"/>
        <v>7277004</v>
      </c>
      <c r="BL303" s="204">
        <f t="shared" si="104"/>
        <v>0</v>
      </c>
      <c r="BM303" s="213">
        <f t="shared" si="104"/>
        <v>0</v>
      </c>
      <c r="BN303" s="214">
        <f t="shared" si="104"/>
        <v>0</v>
      </c>
      <c r="BO303" s="204">
        <v>0</v>
      </c>
      <c r="BP303" s="205">
        <v>0</v>
      </c>
      <c r="BQ303" s="206">
        <v>0</v>
      </c>
      <c r="BR303" s="218">
        <f t="shared" si="101"/>
        <v>0</v>
      </c>
      <c r="BS303" s="208">
        <f t="shared" si="101"/>
        <v>6358687</v>
      </c>
      <c r="BT303" s="209">
        <f t="shared" si="101"/>
        <v>7277004</v>
      </c>
      <c r="BU303" s="219">
        <v>0</v>
      </c>
      <c r="BV303" s="205">
        <v>-4123043</v>
      </c>
      <c r="BW303" s="206">
        <v>-4832330</v>
      </c>
      <c r="BX303" s="204">
        <f t="shared" si="105"/>
        <v>0</v>
      </c>
      <c r="BY303" s="213">
        <f t="shared" si="105"/>
        <v>2235644</v>
      </c>
      <c r="BZ303" s="214">
        <f t="shared" si="105"/>
        <v>2444674</v>
      </c>
      <c r="CA303" s="220" t="s">
        <v>1152</v>
      </c>
      <c r="CB303" s="220" t="s">
        <v>96</v>
      </c>
      <c r="CC303" s="165" t="s">
        <v>1280</v>
      </c>
      <c r="CD303" s="165" t="str">
        <f t="shared" si="95"/>
        <v>OK！</v>
      </c>
      <c r="CE303" s="164" t="str">
        <f t="shared" si="102"/>
        <v>M</v>
      </c>
      <c r="CF303" s="164" t="str">
        <f t="shared" si="102"/>
        <v>M</v>
      </c>
      <c r="CG303" s="164" t="str">
        <f t="shared" si="96"/>
        <v>JICA円借款</v>
      </c>
    </row>
    <row r="304" spans="1:85" ht="20.100000000000001" customHeight="1" x14ac:dyDescent="0.15">
      <c r="A304" s="154" t="str">
        <f t="shared" si="90"/>
        <v>M</v>
      </c>
      <c r="B304" s="154" t="str">
        <f t="shared" si="90"/>
        <v>M</v>
      </c>
      <c r="C304" s="154" t="str">
        <f t="shared" si="91"/>
        <v xml:space="preserve"> (独)国際協力機構　円借款</v>
      </c>
      <c r="D304" s="154" t="str">
        <f t="shared" si="92"/>
        <v>201601-201606</v>
      </c>
      <c r="E304" s="166" t="s">
        <v>451</v>
      </c>
      <c r="F304" s="199" t="s">
        <v>1113</v>
      </c>
      <c r="G304" s="200" t="s">
        <v>1113</v>
      </c>
      <c r="H304" s="200" t="str">
        <f t="shared" si="93"/>
        <v>JA10M1010P</v>
      </c>
      <c r="I304" s="201" t="s">
        <v>1115</v>
      </c>
      <c r="J304" s="202" t="s">
        <v>571</v>
      </c>
      <c r="K304" s="202" t="s">
        <v>496</v>
      </c>
      <c r="L304" s="203" t="s">
        <v>819</v>
      </c>
      <c r="M304" s="204">
        <v>0</v>
      </c>
      <c r="N304" s="205">
        <v>0</v>
      </c>
      <c r="O304" s="206">
        <v>0</v>
      </c>
      <c r="P304" s="204">
        <v>0</v>
      </c>
      <c r="Q304" s="205">
        <v>0</v>
      </c>
      <c r="R304" s="206">
        <v>0</v>
      </c>
      <c r="S304" s="204">
        <v>0</v>
      </c>
      <c r="T304" s="205">
        <v>0</v>
      </c>
      <c r="U304" s="206">
        <v>0</v>
      </c>
      <c r="V304" s="204">
        <v>0</v>
      </c>
      <c r="W304" s="205">
        <v>0</v>
      </c>
      <c r="X304" s="206">
        <v>0</v>
      </c>
      <c r="Y304" s="204">
        <v>0</v>
      </c>
      <c r="Z304" s="205">
        <v>0</v>
      </c>
      <c r="AA304" s="206">
        <v>0</v>
      </c>
      <c r="AB304" s="204">
        <v>0</v>
      </c>
      <c r="AC304" s="205">
        <v>0</v>
      </c>
      <c r="AD304" s="206">
        <v>0</v>
      </c>
      <c r="AE304" s="204">
        <v>0</v>
      </c>
      <c r="AF304" s="205">
        <v>0</v>
      </c>
      <c r="AG304" s="206">
        <v>0</v>
      </c>
      <c r="AH304" s="207">
        <f t="shared" si="97"/>
        <v>0</v>
      </c>
      <c r="AI304" s="208">
        <f t="shared" si="97"/>
        <v>0</v>
      </c>
      <c r="AJ304" s="209">
        <f t="shared" si="97"/>
        <v>0</v>
      </c>
      <c r="AK304" s="204">
        <v>0</v>
      </c>
      <c r="AL304" s="205">
        <v>0</v>
      </c>
      <c r="AM304" s="206">
        <v>0</v>
      </c>
      <c r="AN304" s="210">
        <f t="shared" si="98"/>
        <v>0</v>
      </c>
      <c r="AO304" s="211">
        <f t="shared" si="98"/>
        <v>0</v>
      </c>
      <c r="AP304" s="212">
        <f t="shared" si="98"/>
        <v>0</v>
      </c>
      <c r="AQ304" s="204">
        <v>0</v>
      </c>
      <c r="AR304" s="205">
        <v>0</v>
      </c>
      <c r="AS304" s="206">
        <v>0</v>
      </c>
      <c r="AT304" s="207">
        <f t="shared" si="103"/>
        <v>0</v>
      </c>
      <c r="AU304" s="208">
        <f t="shared" si="103"/>
        <v>0</v>
      </c>
      <c r="AV304" s="209">
        <f t="shared" si="103"/>
        <v>0</v>
      </c>
      <c r="AW304" s="204">
        <f t="shared" si="94"/>
        <v>0</v>
      </c>
      <c r="AX304" s="213">
        <f t="shared" si="94"/>
        <v>13644</v>
      </c>
      <c r="AY304" s="214">
        <f t="shared" si="94"/>
        <v>1538348</v>
      </c>
      <c r="AZ304" s="204">
        <v>0</v>
      </c>
      <c r="BA304" s="205">
        <v>13644</v>
      </c>
      <c r="BB304" s="206">
        <v>1538348</v>
      </c>
      <c r="BC304" s="215">
        <f t="shared" si="99"/>
        <v>0</v>
      </c>
      <c r="BD304" s="216">
        <f t="shared" si="99"/>
        <v>13644</v>
      </c>
      <c r="BE304" s="217">
        <f t="shared" si="99"/>
        <v>1538348</v>
      </c>
      <c r="BF304" s="204">
        <v>0</v>
      </c>
      <c r="BG304" s="205">
        <v>0</v>
      </c>
      <c r="BH304" s="206">
        <v>0</v>
      </c>
      <c r="BI304" s="207">
        <f t="shared" si="100"/>
        <v>0</v>
      </c>
      <c r="BJ304" s="208">
        <f t="shared" si="100"/>
        <v>13644</v>
      </c>
      <c r="BK304" s="209">
        <f t="shared" si="100"/>
        <v>1538348</v>
      </c>
      <c r="BL304" s="204">
        <f t="shared" si="104"/>
        <v>0</v>
      </c>
      <c r="BM304" s="213">
        <f t="shared" si="104"/>
        <v>0</v>
      </c>
      <c r="BN304" s="214">
        <f t="shared" si="104"/>
        <v>0</v>
      </c>
      <c r="BO304" s="204">
        <v>0</v>
      </c>
      <c r="BP304" s="205">
        <v>0</v>
      </c>
      <c r="BQ304" s="206">
        <v>0</v>
      </c>
      <c r="BR304" s="218">
        <f t="shared" si="101"/>
        <v>0</v>
      </c>
      <c r="BS304" s="208">
        <f t="shared" si="101"/>
        <v>13644</v>
      </c>
      <c r="BT304" s="209">
        <f t="shared" si="101"/>
        <v>1538348</v>
      </c>
      <c r="BU304" s="219">
        <v>0</v>
      </c>
      <c r="BV304" s="205">
        <v>-113412.3</v>
      </c>
      <c r="BW304" s="206">
        <v>-13321932</v>
      </c>
      <c r="BX304" s="204">
        <f t="shared" si="105"/>
        <v>0</v>
      </c>
      <c r="BY304" s="213">
        <f t="shared" si="105"/>
        <v>-99768.3</v>
      </c>
      <c r="BZ304" s="214">
        <f t="shared" si="105"/>
        <v>-11783584</v>
      </c>
      <c r="CA304" s="220" t="s">
        <v>1149</v>
      </c>
      <c r="CB304" s="220" t="s">
        <v>96</v>
      </c>
      <c r="CC304" s="165" t="s">
        <v>1280</v>
      </c>
      <c r="CD304" s="165" t="str">
        <f t="shared" si="95"/>
        <v>OK！</v>
      </c>
      <c r="CE304" s="164" t="str">
        <f t="shared" si="102"/>
        <v>M</v>
      </c>
      <c r="CF304" s="164" t="str">
        <f t="shared" si="102"/>
        <v>M</v>
      </c>
      <c r="CG304" s="164" t="str">
        <f t="shared" si="96"/>
        <v>JICA円借款</v>
      </c>
    </row>
    <row r="305" spans="1:85" ht="20.100000000000001" customHeight="1" x14ac:dyDescent="0.15">
      <c r="A305" s="154" t="str">
        <f t="shared" si="90"/>
        <v>M</v>
      </c>
      <c r="B305" s="154" t="str">
        <f t="shared" si="90"/>
        <v>M</v>
      </c>
      <c r="C305" s="154" t="str">
        <f t="shared" si="91"/>
        <v xml:space="preserve"> (独)国際協力機構　円借款</v>
      </c>
      <c r="D305" s="154" t="str">
        <f t="shared" si="92"/>
        <v>201605-201606</v>
      </c>
      <c r="E305" s="166" t="s">
        <v>452</v>
      </c>
      <c r="F305" s="199" t="s">
        <v>1113</v>
      </c>
      <c r="G305" s="200" t="s">
        <v>1113</v>
      </c>
      <c r="H305" s="200" t="str">
        <f t="shared" si="93"/>
        <v>JA12M1002P</v>
      </c>
      <c r="I305" s="201" t="s">
        <v>1116</v>
      </c>
      <c r="J305" s="202" t="s">
        <v>1051</v>
      </c>
      <c r="K305" s="202" t="s">
        <v>496</v>
      </c>
      <c r="L305" s="203" t="s">
        <v>793</v>
      </c>
      <c r="M305" s="204">
        <v>0</v>
      </c>
      <c r="N305" s="205">
        <v>0</v>
      </c>
      <c r="O305" s="206">
        <v>0</v>
      </c>
      <c r="P305" s="204">
        <v>0</v>
      </c>
      <c r="Q305" s="205">
        <v>0</v>
      </c>
      <c r="R305" s="206">
        <v>0</v>
      </c>
      <c r="S305" s="204">
        <v>0</v>
      </c>
      <c r="T305" s="205">
        <v>0</v>
      </c>
      <c r="U305" s="206">
        <v>0</v>
      </c>
      <c r="V305" s="204">
        <v>0</v>
      </c>
      <c r="W305" s="205">
        <v>0</v>
      </c>
      <c r="X305" s="206">
        <v>0</v>
      </c>
      <c r="Y305" s="204">
        <v>0</v>
      </c>
      <c r="Z305" s="205">
        <v>0</v>
      </c>
      <c r="AA305" s="206">
        <v>0</v>
      </c>
      <c r="AB305" s="204">
        <v>0</v>
      </c>
      <c r="AC305" s="205">
        <v>0</v>
      </c>
      <c r="AD305" s="206">
        <v>0</v>
      </c>
      <c r="AE305" s="204">
        <v>0</v>
      </c>
      <c r="AF305" s="205">
        <v>0</v>
      </c>
      <c r="AG305" s="206">
        <v>0</v>
      </c>
      <c r="AH305" s="207">
        <f t="shared" si="97"/>
        <v>0</v>
      </c>
      <c r="AI305" s="208">
        <f t="shared" si="97"/>
        <v>0</v>
      </c>
      <c r="AJ305" s="209">
        <f t="shared" si="97"/>
        <v>0</v>
      </c>
      <c r="AK305" s="204">
        <v>0</v>
      </c>
      <c r="AL305" s="205">
        <v>0</v>
      </c>
      <c r="AM305" s="206">
        <v>0</v>
      </c>
      <c r="AN305" s="210">
        <f t="shared" si="98"/>
        <v>0</v>
      </c>
      <c r="AO305" s="211">
        <f t="shared" si="98"/>
        <v>0</v>
      </c>
      <c r="AP305" s="212">
        <f t="shared" si="98"/>
        <v>0</v>
      </c>
      <c r="AQ305" s="204">
        <v>0</v>
      </c>
      <c r="AR305" s="205">
        <v>0</v>
      </c>
      <c r="AS305" s="206">
        <v>0</v>
      </c>
      <c r="AT305" s="207">
        <f t="shared" si="103"/>
        <v>0</v>
      </c>
      <c r="AU305" s="208">
        <f t="shared" si="103"/>
        <v>0</v>
      </c>
      <c r="AV305" s="209">
        <f t="shared" si="103"/>
        <v>0</v>
      </c>
      <c r="AW305" s="204">
        <f t="shared" si="94"/>
        <v>12645763</v>
      </c>
      <c r="AX305" s="213">
        <f t="shared" si="94"/>
        <v>0</v>
      </c>
      <c r="AY305" s="214">
        <f t="shared" si="94"/>
        <v>12645763</v>
      </c>
      <c r="AZ305" s="204">
        <v>12645763</v>
      </c>
      <c r="BA305" s="205">
        <v>0</v>
      </c>
      <c r="BB305" s="206">
        <v>12645763</v>
      </c>
      <c r="BC305" s="215">
        <f t="shared" si="99"/>
        <v>12645763</v>
      </c>
      <c r="BD305" s="216">
        <f t="shared" si="99"/>
        <v>0</v>
      </c>
      <c r="BE305" s="217">
        <f t="shared" si="99"/>
        <v>12645763</v>
      </c>
      <c r="BF305" s="204">
        <v>0</v>
      </c>
      <c r="BG305" s="205">
        <v>0</v>
      </c>
      <c r="BH305" s="206">
        <v>0</v>
      </c>
      <c r="BI305" s="207">
        <f t="shared" si="100"/>
        <v>12645763</v>
      </c>
      <c r="BJ305" s="208">
        <f t="shared" si="100"/>
        <v>0</v>
      </c>
      <c r="BK305" s="209">
        <f t="shared" si="100"/>
        <v>12645763</v>
      </c>
      <c r="BL305" s="204">
        <f t="shared" si="104"/>
        <v>0</v>
      </c>
      <c r="BM305" s="213">
        <f t="shared" si="104"/>
        <v>0</v>
      </c>
      <c r="BN305" s="214">
        <f t="shared" si="104"/>
        <v>0</v>
      </c>
      <c r="BO305" s="204">
        <v>0</v>
      </c>
      <c r="BP305" s="205">
        <v>0</v>
      </c>
      <c r="BQ305" s="206">
        <v>0</v>
      </c>
      <c r="BR305" s="218">
        <f t="shared" si="101"/>
        <v>12645763</v>
      </c>
      <c r="BS305" s="208">
        <f t="shared" si="101"/>
        <v>0</v>
      </c>
      <c r="BT305" s="209">
        <f t="shared" si="101"/>
        <v>12645763</v>
      </c>
      <c r="BU305" s="219">
        <v>0</v>
      </c>
      <c r="BV305" s="205">
        <v>0</v>
      </c>
      <c r="BW305" s="206">
        <v>0</v>
      </c>
      <c r="BX305" s="204">
        <f t="shared" si="105"/>
        <v>12645763</v>
      </c>
      <c r="BY305" s="213">
        <f t="shared" si="105"/>
        <v>0</v>
      </c>
      <c r="BZ305" s="214">
        <f t="shared" si="105"/>
        <v>12645763</v>
      </c>
      <c r="CA305" s="220" t="s">
        <v>1163</v>
      </c>
      <c r="CB305" s="220" t="s">
        <v>600</v>
      </c>
      <c r="CC305" s="165" t="s">
        <v>1280</v>
      </c>
      <c r="CD305" s="165" t="str">
        <f t="shared" si="95"/>
        <v>OK！</v>
      </c>
      <c r="CE305" s="164" t="str">
        <f t="shared" si="102"/>
        <v>M</v>
      </c>
      <c r="CF305" s="164" t="str">
        <f t="shared" si="102"/>
        <v>M</v>
      </c>
      <c r="CG305" s="164" t="str">
        <f t="shared" si="96"/>
        <v>JICA円借款</v>
      </c>
    </row>
    <row r="306" spans="1:85" ht="20.100000000000001" customHeight="1" x14ac:dyDescent="0.15">
      <c r="A306" s="154" t="str">
        <f t="shared" si="90"/>
        <v>M</v>
      </c>
      <c r="B306" s="154" t="str">
        <f t="shared" si="90"/>
        <v>M</v>
      </c>
      <c r="C306" s="154" t="str">
        <f t="shared" si="91"/>
        <v xml:space="preserve"> (独)国際協力機構　円借款</v>
      </c>
      <c r="D306" s="154" t="str">
        <f t="shared" si="92"/>
        <v>201605-201606</v>
      </c>
      <c r="E306" s="166" t="s">
        <v>453</v>
      </c>
      <c r="F306" s="199" t="s">
        <v>1113</v>
      </c>
      <c r="G306" s="200" t="s">
        <v>1113</v>
      </c>
      <c r="H306" s="200" t="str">
        <f t="shared" si="93"/>
        <v>JA12M1002P</v>
      </c>
      <c r="I306" s="201" t="s">
        <v>1116</v>
      </c>
      <c r="J306" s="202" t="s">
        <v>1051</v>
      </c>
      <c r="K306" s="202" t="s">
        <v>496</v>
      </c>
      <c r="L306" s="203" t="s">
        <v>819</v>
      </c>
      <c r="M306" s="204">
        <v>0</v>
      </c>
      <c r="N306" s="205">
        <v>0</v>
      </c>
      <c r="O306" s="206">
        <v>0</v>
      </c>
      <c r="P306" s="204">
        <v>0</v>
      </c>
      <c r="Q306" s="205">
        <v>0</v>
      </c>
      <c r="R306" s="206">
        <v>0</v>
      </c>
      <c r="S306" s="204">
        <v>0</v>
      </c>
      <c r="T306" s="205">
        <v>0</v>
      </c>
      <c r="U306" s="206">
        <v>0</v>
      </c>
      <c r="V306" s="204">
        <v>0</v>
      </c>
      <c r="W306" s="205">
        <v>0</v>
      </c>
      <c r="X306" s="206">
        <v>0</v>
      </c>
      <c r="Y306" s="204">
        <v>0</v>
      </c>
      <c r="Z306" s="205">
        <v>0</v>
      </c>
      <c r="AA306" s="206">
        <v>0</v>
      </c>
      <c r="AB306" s="204">
        <v>0</v>
      </c>
      <c r="AC306" s="205">
        <v>0</v>
      </c>
      <c r="AD306" s="206">
        <v>0</v>
      </c>
      <c r="AE306" s="204">
        <v>0</v>
      </c>
      <c r="AF306" s="205">
        <v>0</v>
      </c>
      <c r="AG306" s="206">
        <v>0</v>
      </c>
      <c r="AH306" s="207">
        <f t="shared" si="97"/>
        <v>0</v>
      </c>
      <c r="AI306" s="208">
        <f t="shared" si="97"/>
        <v>0</v>
      </c>
      <c r="AJ306" s="209">
        <f t="shared" si="97"/>
        <v>0</v>
      </c>
      <c r="AK306" s="204">
        <v>0</v>
      </c>
      <c r="AL306" s="205">
        <v>0</v>
      </c>
      <c r="AM306" s="206">
        <v>0</v>
      </c>
      <c r="AN306" s="210">
        <f t="shared" si="98"/>
        <v>0</v>
      </c>
      <c r="AO306" s="211">
        <f t="shared" si="98"/>
        <v>0</v>
      </c>
      <c r="AP306" s="212">
        <f t="shared" si="98"/>
        <v>0</v>
      </c>
      <c r="AQ306" s="204">
        <v>0</v>
      </c>
      <c r="AR306" s="205">
        <v>0</v>
      </c>
      <c r="AS306" s="206">
        <v>0</v>
      </c>
      <c r="AT306" s="207">
        <f t="shared" si="103"/>
        <v>0</v>
      </c>
      <c r="AU306" s="208">
        <f t="shared" si="103"/>
        <v>0</v>
      </c>
      <c r="AV306" s="209">
        <f t="shared" si="103"/>
        <v>0</v>
      </c>
      <c r="AW306" s="204">
        <f t="shared" si="94"/>
        <v>0</v>
      </c>
      <c r="AX306" s="213">
        <f t="shared" si="94"/>
        <v>347628</v>
      </c>
      <c r="AY306" s="214">
        <f t="shared" si="94"/>
        <v>38689185</v>
      </c>
      <c r="AZ306" s="204">
        <v>0</v>
      </c>
      <c r="BA306" s="205">
        <v>347628</v>
      </c>
      <c r="BB306" s="206">
        <v>38689185</v>
      </c>
      <c r="BC306" s="215">
        <f t="shared" si="99"/>
        <v>0</v>
      </c>
      <c r="BD306" s="216">
        <f t="shared" si="99"/>
        <v>347628</v>
      </c>
      <c r="BE306" s="217">
        <f t="shared" si="99"/>
        <v>38689185</v>
      </c>
      <c r="BF306" s="204">
        <v>0</v>
      </c>
      <c r="BG306" s="205">
        <v>0</v>
      </c>
      <c r="BH306" s="206">
        <v>0</v>
      </c>
      <c r="BI306" s="207">
        <f t="shared" si="100"/>
        <v>0</v>
      </c>
      <c r="BJ306" s="208">
        <f t="shared" si="100"/>
        <v>347628</v>
      </c>
      <c r="BK306" s="209">
        <f t="shared" si="100"/>
        <v>38689185</v>
      </c>
      <c r="BL306" s="204">
        <f t="shared" si="104"/>
        <v>0</v>
      </c>
      <c r="BM306" s="213">
        <f t="shared" si="104"/>
        <v>0</v>
      </c>
      <c r="BN306" s="214">
        <f t="shared" si="104"/>
        <v>0</v>
      </c>
      <c r="BO306" s="204">
        <v>0</v>
      </c>
      <c r="BP306" s="205">
        <v>0</v>
      </c>
      <c r="BQ306" s="206">
        <v>0</v>
      </c>
      <c r="BR306" s="218">
        <f t="shared" si="101"/>
        <v>0</v>
      </c>
      <c r="BS306" s="208">
        <f t="shared" si="101"/>
        <v>347628</v>
      </c>
      <c r="BT306" s="209">
        <f t="shared" si="101"/>
        <v>38689185</v>
      </c>
      <c r="BU306" s="219">
        <v>0</v>
      </c>
      <c r="BV306" s="205">
        <v>0</v>
      </c>
      <c r="BW306" s="206">
        <v>0</v>
      </c>
      <c r="BX306" s="204">
        <f t="shared" si="105"/>
        <v>0</v>
      </c>
      <c r="BY306" s="213">
        <f t="shared" si="105"/>
        <v>347628</v>
      </c>
      <c r="BZ306" s="214">
        <f t="shared" si="105"/>
        <v>38689185</v>
      </c>
      <c r="CA306" s="220" t="s">
        <v>1163</v>
      </c>
      <c r="CB306" s="220" t="s">
        <v>600</v>
      </c>
      <c r="CC306" s="165" t="s">
        <v>1280</v>
      </c>
      <c r="CD306" s="165" t="str">
        <f t="shared" si="95"/>
        <v>OK！</v>
      </c>
      <c r="CE306" s="164" t="str">
        <f t="shared" si="102"/>
        <v>M</v>
      </c>
      <c r="CF306" s="164" t="str">
        <f t="shared" si="102"/>
        <v>M</v>
      </c>
      <c r="CG306" s="164" t="str">
        <f t="shared" si="96"/>
        <v>JICA円借款</v>
      </c>
    </row>
    <row r="307" spans="1:85" ht="20.100000000000001" customHeight="1" x14ac:dyDescent="0.15">
      <c r="A307" s="154" t="str">
        <f t="shared" si="90"/>
        <v>M</v>
      </c>
      <c r="B307" s="154" t="str">
        <f t="shared" si="90"/>
        <v>M</v>
      </c>
      <c r="C307" s="154" t="str">
        <f t="shared" si="91"/>
        <v xml:space="preserve"> (独)国際協力機構　円借款</v>
      </c>
      <c r="D307" s="154" t="str">
        <f t="shared" si="92"/>
        <v>201601-201606</v>
      </c>
      <c r="E307" s="166" t="s">
        <v>454</v>
      </c>
      <c r="F307" s="199" t="s">
        <v>1113</v>
      </c>
      <c r="G307" s="200" t="s">
        <v>1113</v>
      </c>
      <c r="H307" s="200" t="str">
        <f t="shared" si="93"/>
        <v>JA12M1005P</v>
      </c>
      <c r="I307" s="201" t="s">
        <v>1117</v>
      </c>
      <c r="J307" s="202" t="s">
        <v>1048</v>
      </c>
      <c r="K307" s="202" t="s">
        <v>496</v>
      </c>
      <c r="L307" s="203" t="s">
        <v>793</v>
      </c>
      <c r="M307" s="204">
        <v>0</v>
      </c>
      <c r="N307" s="205">
        <v>0</v>
      </c>
      <c r="O307" s="206">
        <v>0</v>
      </c>
      <c r="P307" s="204">
        <v>0</v>
      </c>
      <c r="Q307" s="205">
        <v>0</v>
      </c>
      <c r="R307" s="206">
        <v>0</v>
      </c>
      <c r="S307" s="204">
        <v>0</v>
      </c>
      <c r="T307" s="205">
        <v>0</v>
      </c>
      <c r="U307" s="206">
        <v>0</v>
      </c>
      <c r="V307" s="204">
        <v>0</v>
      </c>
      <c r="W307" s="205">
        <v>0</v>
      </c>
      <c r="X307" s="206">
        <v>0</v>
      </c>
      <c r="Y307" s="204">
        <v>0</v>
      </c>
      <c r="Z307" s="205">
        <v>0</v>
      </c>
      <c r="AA307" s="206">
        <v>0</v>
      </c>
      <c r="AB307" s="204">
        <v>0</v>
      </c>
      <c r="AC307" s="205">
        <v>0</v>
      </c>
      <c r="AD307" s="206">
        <v>0</v>
      </c>
      <c r="AE307" s="204">
        <v>0</v>
      </c>
      <c r="AF307" s="205">
        <v>0</v>
      </c>
      <c r="AG307" s="206">
        <v>0</v>
      </c>
      <c r="AH307" s="207">
        <f t="shared" si="97"/>
        <v>0</v>
      </c>
      <c r="AI307" s="208">
        <f t="shared" si="97"/>
        <v>0</v>
      </c>
      <c r="AJ307" s="209">
        <f t="shared" si="97"/>
        <v>0</v>
      </c>
      <c r="AK307" s="204">
        <v>0</v>
      </c>
      <c r="AL307" s="205">
        <v>0</v>
      </c>
      <c r="AM307" s="206">
        <v>0</v>
      </c>
      <c r="AN307" s="210">
        <f t="shared" si="98"/>
        <v>0</v>
      </c>
      <c r="AO307" s="211">
        <f t="shared" si="98"/>
        <v>0</v>
      </c>
      <c r="AP307" s="212">
        <f t="shared" si="98"/>
        <v>0</v>
      </c>
      <c r="AQ307" s="204">
        <v>0</v>
      </c>
      <c r="AR307" s="205">
        <v>0</v>
      </c>
      <c r="AS307" s="206">
        <v>0</v>
      </c>
      <c r="AT307" s="207">
        <f t="shared" si="103"/>
        <v>0</v>
      </c>
      <c r="AU307" s="208">
        <f t="shared" si="103"/>
        <v>0</v>
      </c>
      <c r="AV307" s="209">
        <f t="shared" si="103"/>
        <v>0</v>
      </c>
      <c r="AW307" s="204">
        <f t="shared" si="94"/>
        <v>3571517</v>
      </c>
      <c r="AX307" s="213">
        <f t="shared" si="94"/>
        <v>0</v>
      </c>
      <c r="AY307" s="214">
        <f t="shared" si="94"/>
        <v>3571517</v>
      </c>
      <c r="AZ307" s="204">
        <v>3571517</v>
      </c>
      <c r="BA307" s="205">
        <v>0</v>
      </c>
      <c r="BB307" s="206">
        <v>3571517</v>
      </c>
      <c r="BC307" s="215">
        <f t="shared" si="99"/>
        <v>3571517</v>
      </c>
      <c r="BD307" s="216">
        <f t="shared" si="99"/>
        <v>0</v>
      </c>
      <c r="BE307" s="217">
        <f t="shared" si="99"/>
        <v>3571517</v>
      </c>
      <c r="BF307" s="204">
        <v>0</v>
      </c>
      <c r="BG307" s="205">
        <v>0</v>
      </c>
      <c r="BH307" s="206">
        <v>0</v>
      </c>
      <c r="BI307" s="207">
        <f t="shared" si="100"/>
        <v>3571517</v>
      </c>
      <c r="BJ307" s="208">
        <f t="shared" si="100"/>
        <v>0</v>
      </c>
      <c r="BK307" s="209">
        <f t="shared" si="100"/>
        <v>3571517</v>
      </c>
      <c r="BL307" s="204">
        <f t="shared" si="104"/>
        <v>0</v>
      </c>
      <c r="BM307" s="213">
        <f t="shared" si="104"/>
        <v>0</v>
      </c>
      <c r="BN307" s="214">
        <f t="shared" si="104"/>
        <v>0</v>
      </c>
      <c r="BO307" s="204">
        <v>0</v>
      </c>
      <c r="BP307" s="205">
        <v>0</v>
      </c>
      <c r="BQ307" s="206">
        <v>0</v>
      </c>
      <c r="BR307" s="218">
        <f t="shared" si="101"/>
        <v>3571517</v>
      </c>
      <c r="BS307" s="208">
        <f t="shared" si="101"/>
        <v>0</v>
      </c>
      <c r="BT307" s="209">
        <f t="shared" si="101"/>
        <v>3571517</v>
      </c>
      <c r="BU307" s="219">
        <v>0</v>
      </c>
      <c r="BV307" s="205">
        <v>0</v>
      </c>
      <c r="BW307" s="206">
        <v>0</v>
      </c>
      <c r="BX307" s="204">
        <f t="shared" si="105"/>
        <v>3571517</v>
      </c>
      <c r="BY307" s="213">
        <f t="shared" si="105"/>
        <v>0</v>
      </c>
      <c r="BZ307" s="214">
        <f t="shared" si="105"/>
        <v>3571517</v>
      </c>
      <c r="CA307" s="220" t="s">
        <v>1149</v>
      </c>
      <c r="CB307" s="220" t="s">
        <v>527</v>
      </c>
      <c r="CC307" s="165" t="s">
        <v>1280</v>
      </c>
      <c r="CD307" s="165" t="str">
        <f t="shared" si="95"/>
        <v>OK！</v>
      </c>
      <c r="CE307" s="164" t="str">
        <f t="shared" si="102"/>
        <v>M</v>
      </c>
      <c r="CF307" s="164" t="str">
        <f t="shared" si="102"/>
        <v>M</v>
      </c>
      <c r="CG307" s="164" t="str">
        <f t="shared" si="96"/>
        <v>JICA円借款</v>
      </c>
    </row>
    <row r="308" spans="1:85" ht="20.100000000000001" customHeight="1" x14ac:dyDescent="0.15">
      <c r="A308" s="154" t="str">
        <f t="shared" si="90"/>
        <v>M</v>
      </c>
      <c r="B308" s="154" t="str">
        <f t="shared" si="90"/>
        <v>M</v>
      </c>
      <c r="C308" s="154" t="str">
        <f t="shared" si="91"/>
        <v xml:space="preserve"> (独)国際協力機構　円借款</v>
      </c>
      <c r="D308" s="154" t="str">
        <f t="shared" si="92"/>
        <v>201604-201606</v>
      </c>
      <c r="E308" s="166" t="s">
        <v>455</v>
      </c>
      <c r="F308" s="199" t="s">
        <v>1113</v>
      </c>
      <c r="G308" s="200" t="s">
        <v>1113</v>
      </c>
      <c r="H308" s="200" t="str">
        <f t="shared" si="93"/>
        <v>JA12M1005P</v>
      </c>
      <c r="I308" s="201" t="s">
        <v>1117</v>
      </c>
      <c r="J308" s="202" t="s">
        <v>1048</v>
      </c>
      <c r="K308" s="202" t="s">
        <v>496</v>
      </c>
      <c r="L308" s="203" t="s">
        <v>1118</v>
      </c>
      <c r="M308" s="204">
        <v>0</v>
      </c>
      <c r="N308" s="205">
        <v>0</v>
      </c>
      <c r="O308" s="206">
        <v>0</v>
      </c>
      <c r="P308" s="204">
        <v>0</v>
      </c>
      <c r="Q308" s="205">
        <v>0</v>
      </c>
      <c r="R308" s="206">
        <v>0</v>
      </c>
      <c r="S308" s="204">
        <v>0</v>
      </c>
      <c r="T308" s="205">
        <v>0</v>
      </c>
      <c r="U308" s="206">
        <v>0</v>
      </c>
      <c r="V308" s="204">
        <v>0</v>
      </c>
      <c r="W308" s="205">
        <v>0</v>
      </c>
      <c r="X308" s="206">
        <v>0</v>
      </c>
      <c r="Y308" s="204">
        <v>0</v>
      </c>
      <c r="Z308" s="205">
        <v>0</v>
      </c>
      <c r="AA308" s="206">
        <v>0</v>
      </c>
      <c r="AB308" s="204">
        <v>0</v>
      </c>
      <c r="AC308" s="205">
        <v>0</v>
      </c>
      <c r="AD308" s="206">
        <v>0</v>
      </c>
      <c r="AE308" s="204">
        <v>0</v>
      </c>
      <c r="AF308" s="205">
        <v>0</v>
      </c>
      <c r="AG308" s="206">
        <v>0</v>
      </c>
      <c r="AH308" s="207">
        <f t="shared" si="97"/>
        <v>0</v>
      </c>
      <c r="AI308" s="208">
        <f t="shared" si="97"/>
        <v>0</v>
      </c>
      <c r="AJ308" s="209">
        <f t="shared" si="97"/>
        <v>0</v>
      </c>
      <c r="AK308" s="204">
        <v>0</v>
      </c>
      <c r="AL308" s="205">
        <v>0</v>
      </c>
      <c r="AM308" s="206">
        <v>0</v>
      </c>
      <c r="AN308" s="210">
        <f t="shared" si="98"/>
        <v>0</v>
      </c>
      <c r="AO308" s="211">
        <f t="shared" si="98"/>
        <v>0</v>
      </c>
      <c r="AP308" s="212">
        <f t="shared" si="98"/>
        <v>0</v>
      </c>
      <c r="AQ308" s="204">
        <v>0</v>
      </c>
      <c r="AR308" s="205">
        <v>0</v>
      </c>
      <c r="AS308" s="206">
        <v>0</v>
      </c>
      <c r="AT308" s="207">
        <f t="shared" si="103"/>
        <v>0</v>
      </c>
      <c r="AU308" s="208">
        <f t="shared" si="103"/>
        <v>0</v>
      </c>
      <c r="AV308" s="209">
        <f t="shared" si="103"/>
        <v>0</v>
      </c>
      <c r="AW308" s="204">
        <f t="shared" si="94"/>
        <v>0</v>
      </c>
      <c r="AX308" s="213">
        <f t="shared" si="94"/>
        <v>1788000</v>
      </c>
      <c r="AY308" s="214">
        <f t="shared" si="94"/>
        <v>1342609</v>
      </c>
      <c r="AZ308" s="204">
        <v>0</v>
      </c>
      <c r="BA308" s="205">
        <v>1788000</v>
      </c>
      <c r="BB308" s="206">
        <v>1342609</v>
      </c>
      <c r="BC308" s="215">
        <f t="shared" si="99"/>
        <v>0</v>
      </c>
      <c r="BD308" s="216">
        <f t="shared" si="99"/>
        <v>1788000</v>
      </c>
      <c r="BE308" s="217">
        <f t="shared" si="99"/>
        <v>1342609</v>
      </c>
      <c r="BF308" s="204">
        <v>0</v>
      </c>
      <c r="BG308" s="205">
        <v>0</v>
      </c>
      <c r="BH308" s="206">
        <v>0</v>
      </c>
      <c r="BI308" s="207">
        <f t="shared" si="100"/>
        <v>0</v>
      </c>
      <c r="BJ308" s="208">
        <f t="shared" si="100"/>
        <v>1788000</v>
      </c>
      <c r="BK308" s="209">
        <f t="shared" si="100"/>
        <v>1342609</v>
      </c>
      <c r="BL308" s="204">
        <f t="shared" si="104"/>
        <v>0</v>
      </c>
      <c r="BM308" s="213">
        <f t="shared" si="104"/>
        <v>0</v>
      </c>
      <c r="BN308" s="214">
        <f t="shared" si="104"/>
        <v>0</v>
      </c>
      <c r="BO308" s="204">
        <v>0</v>
      </c>
      <c r="BP308" s="205">
        <v>0</v>
      </c>
      <c r="BQ308" s="206">
        <v>0</v>
      </c>
      <c r="BR308" s="218">
        <f t="shared" si="101"/>
        <v>0</v>
      </c>
      <c r="BS308" s="208">
        <f t="shared" si="101"/>
        <v>1788000</v>
      </c>
      <c r="BT308" s="209">
        <f t="shared" si="101"/>
        <v>1342609</v>
      </c>
      <c r="BU308" s="219">
        <v>0</v>
      </c>
      <c r="BV308" s="205">
        <v>-1248646.5</v>
      </c>
      <c r="BW308" s="206">
        <v>-879172</v>
      </c>
      <c r="BX308" s="204">
        <f t="shared" si="105"/>
        <v>0</v>
      </c>
      <c r="BY308" s="213">
        <f t="shared" si="105"/>
        <v>539353.5</v>
      </c>
      <c r="BZ308" s="214">
        <f t="shared" si="105"/>
        <v>463437</v>
      </c>
      <c r="CA308" s="220" t="s">
        <v>1174</v>
      </c>
      <c r="CB308" s="220" t="s">
        <v>527</v>
      </c>
      <c r="CC308" s="165" t="s">
        <v>1280</v>
      </c>
      <c r="CD308" s="165" t="str">
        <f t="shared" si="95"/>
        <v>OK！</v>
      </c>
      <c r="CE308" s="164" t="str">
        <f t="shared" si="102"/>
        <v>M</v>
      </c>
      <c r="CF308" s="164" t="str">
        <f t="shared" si="102"/>
        <v>M</v>
      </c>
      <c r="CG308" s="164" t="str">
        <f t="shared" si="96"/>
        <v>JICA円借款</v>
      </c>
    </row>
    <row r="309" spans="1:85" ht="20.100000000000001" customHeight="1" x14ac:dyDescent="0.15">
      <c r="A309" s="154" t="str">
        <f t="shared" si="90"/>
        <v>M</v>
      </c>
      <c r="B309" s="154" t="str">
        <f t="shared" si="90"/>
        <v>M</v>
      </c>
      <c r="C309" s="154" t="str">
        <f t="shared" si="91"/>
        <v xml:space="preserve"> (独)国際協力機構　円借款</v>
      </c>
      <c r="D309" s="154" t="str">
        <f t="shared" si="92"/>
        <v>201601-201606</v>
      </c>
      <c r="E309" s="166" t="s">
        <v>456</v>
      </c>
      <c r="F309" s="199" t="s">
        <v>1113</v>
      </c>
      <c r="G309" s="200" t="s">
        <v>1113</v>
      </c>
      <c r="H309" s="200" t="str">
        <f t="shared" si="93"/>
        <v>JA12M1007P</v>
      </c>
      <c r="I309" s="201" t="s">
        <v>1119</v>
      </c>
      <c r="J309" s="202" t="s">
        <v>879</v>
      </c>
      <c r="K309" s="202" t="s">
        <v>496</v>
      </c>
      <c r="L309" s="203" t="s">
        <v>793</v>
      </c>
      <c r="M309" s="204">
        <v>0</v>
      </c>
      <c r="N309" s="205">
        <v>0</v>
      </c>
      <c r="O309" s="206">
        <v>0</v>
      </c>
      <c r="P309" s="204">
        <v>0</v>
      </c>
      <c r="Q309" s="205">
        <v>0</v>
      </c>
      <c r="R309" s="206">
        <v>0</v>
      </c>
      <c r="S309" s="204">
        <v>0</v>
      </c>
      <c r="T309" s="205">
        <v>0</v>
      </c>
      <c r="U309" s="206">
        <v>0</v>
      </c>
      <c r="V309" s="204">
        <v>0</v>
      </c>
      <c r="W309" s="205">
        <v>0</v>
      </c>
      <c r="X309" s="206">
        <v>0</v>
      </c>
      <c r="Y309" s="204">
        <v>0</v>
      </c>
      <c r="Z309" s="205">
        <v>0</v>
      </c>
      <c r="AA309" s="206">
        <v>0</v>
      </c>
      <c r="AB309" s="204">
        <v>0</v>
      </c>
      <c r="AC309" s="205">
        <v>0</v>
      </c>
      <c r="AD309" s="206">
        <v>0</v>
      </c>
      <c r="AE309" s="204">
        <v>0</v>
      </c>
      <c r="AF309" s="205">
        <v>0</v>
      </c>
      <c r="AG309" s="206">
        <v>0</v>
      </c>
      <c r="AH309" s="207">
        <f t="shared" si="97"/>
        <v>0</v>
      </c>
      <c r="AI309" s="208">
        <f t="shared" si="97"/>
        <v>0</v>
      </c>
      <c r="AJ309" s="209">
        <f t="shared" si="97"/>
        <v>0</v>
      </c>
      <c r="AK309" s="204">
        <v>0</v>
      </c>
      <c r="AL309" s="205">
        <v>0</v>
      </c>
      <c r="AM309" s="206">
        <v>0</v>
      </c>
      <c r="AN309" s="210">
        <f t="shared" si="98"/>
        <v>0</v>
      </c>
      <c r="AO309" s="211">
        <f t="shared" si="98"/>
        <v>0</v>
      </c>
      <c r="AP309" s="212">
        <f t="shared" si="98"/>
        <v>0</v>
      </c>
      <c r="AQ309" s="204">
        <v>0</v>
      </c>
      <c r="AR309" s="205">
        <v>0</v>
      </c>
      <c r="AS309" s="206">
        <v>0</v>
      </c>
      <c r="AT309" s="207">
        <f t="shared" si="103"/>
        <v>0</v>
      </c>
      <c r="AU309" s="208">
        <f t="shared" si="103"/>
        <v>0</v>
      </c>
      <c r="AV309" s="209">
        <f t="shared" si="103"/>
        <v>0</v>
      </c>
      <c r="AW309" s="204">
        <f t="shared" si="94"/>
        <v>25389000</v>
      </c>
      <c r="AX309" s="213">
        <f t="shared" si="94"/>
        <v>0</v>
      </c>
      <c r="AY309" s="214">
        <f t="shared" si="94"/>
        <v>25389000</v>
      </c>
      <c r="AZ309" s="204">
        <v>25389000</v>
      </c>
      <c r="BA309" s="205">
        <v>0</v>
      </c>
      <c r="BB309" s="206">
        <v>25389000</v>
      </c>
      <c r="BC309" s="215">
        <f t="shared" si="99"/>
        <v>25389000</v>
      </c>
      <c r="BD309" s="216">
        <f t="shared" si="99"/>
        <v>0</v>
      </c>
      <c r="BE309" s="217">
        <f t="shared" si="99"/>
        <v>25389000</v>
      </c>
      <c r="BF309" s="204">
        <v>0</v>
      </c>
      <c r="BG309" s="205">
        <v>0</v>
      </c>
      <c r="BH309" s="206">
        <v>0</v>
      </c>
      <c r="BI309" s="207">
        <f t="shared" si="100"/>
        <v>25389000</v>
      </c>
      <c r="BJ309" s="208">
        <f t="shared" si="100"/>
        <v>0</v>
      </c>
      <c r="BK309" s="209">
        <f t="shared" si="100"/>
        <v>25389000</v>
      </c>
      <c r="BL309" s="204">
        <f t="shared" si="104"/>
        <v>0</v>
      </c>
      <c r="BM309" s="213">
        <f t="shared" si="104"/>
        <v>0</v>
      </c>
      <c r="BN309" s="214">
        <f t="shared" si="104"/>
        <v>0</v>
      </c>
      <c r="BO309" s="204">
        <v>0</v>
      </c>
      <c r="BP309" s="205">
        <v>0</v>
      </c>
      <c r="BQ309" s="206">
        <v>0</v>
      </c>
      <c r="BR309" s="218">
        <f t="shared" si="101"/>
        <v>25389000</v>
      </c>
      <c r="BS309" s="208">
        <f t="shared" si="101"/>
        <v>0</v>
      </c>
      <c r="BT309" s="209">
        <f t="shared" si="101"/>
        <v>25389000</v>
      </c>
      <c r="BU309" s="219">
        <v>0</v>
      </c>
      <c r="BV309" s="205">
        <v>0</v>
      </c>
      <c r="BW309" s="206">
        <v>0</v>
      </c>
      <c r="BX309" s="204">
        <f t="shared" si="105"/>
        <v>25389000</v>
      </c>
      <c r="BY309" s="213">
        <f t="shared" si="105"/>
        <v>0</v>
      </c>
      <c r="BZ309" s="214">
        <f t="shared" si="105"/>
        <v>25389000</v>
      </c>
      <c r="CA309" s="220" t="s">
        <v>1149</v>
      </c>
      <c r="CB309" s="220" t="s">
        <v>522</v>
      </c>
      <c r="CC309" s="165" t="s">
        <v>1280</v>
      </c>
      <c r="CD309" s="165" t="str">
        <f t="shared" si="95"/>
        <v>OK！</v>
      </c>
      <c r="CE309" s="164" t="str">
        <f t="shared" si="102"/>
        <v>M</v>
      </c>
      <c r="CF309" s="164" t="str">
        <f t="shared" si="102"/>
        <v>M</v>
      </c>
      <c r="CG309" s="164" t="str">
        <f t="shared" si="96"/>
        <v>JICA円借款</v>
      </c>
    </row>
    <row r="310" spans="1:85" ht="20.100000000000001" customHeight="1" x14ac:dyDescent="0.15">
      <c r="A310" s="154" t="str">
        <f t="shared" si="90"/>
        <v>M</v>
      </c>
      <c r="B310" s="154" t="str">
        <f t="shared" si="90"/>
        <v>M</v>
      </c>
      <c r="C310" s="154" t="str">
        <f t="shared" si="91"/>
        <v xml:space="preserve"> (独)国際協力機構　円借款</v>
      </c>
      <c r="D310" s="154" t="str">
        <f t="shared" si="92"/>
        <v>201601-201606</v>
      </c>
      <c r="E310" s="166" t="s">
        <v>457</v>
      </c>
      <c r="F310" s="199" t="s">
        <v>1113</v>
      </c>
      <c r="G310" s="200" t="s">
        <v>1113</v>
      </c>
      <c r="H310" s="200" t="str">
        <f t="shared" si="93"/>
        <v>JA12M1007P</v>
      </c>
      <c r="I310" s="201" t="s">
        <v>1119</v>
      </c>
      <c r="J310" s="202" t="s">
        <v>879</v>
      </c>
      <c r="K310" s="202" t="s">
        <v>496</v>
      </c>
      <c r="L310" s="203" t="s">
        <v>819</v>
      </c>
      <c r="M310" s="204">
        <v>0</v>
      </c>
      <c r="N310" s="205">
        <v>0</v>
      </c>
      <c r="O310" s="206">
        <v>0</v>
      </c>
      <c r="P310" s="204">
        <v>0</v>
      </c>
      <c r="Q310" s="205">
        <v>0</v>
      </c>
      <c r="R310" s="206">
        <v>0</v>
      </c>
      <c r="S310" s="204">
        <v>0</v>
      </c>
      <c r="T310" s="205">
        <v>0</v>
      </c>
      <c r="U310" s="206">
        <v>0</v>
      </c>
      <c r="V310" s="204">
        <v>0</v>
      </c>
      <c r="W310" s="205">
        <v>0</v>
      </c>
      <c r="X310" s="206">
        <v>0</v>
      </c>
      <c r="Y310" s="204">
        <v>0</v>
      </c>
      <c r="Z310" s="205">
        <v>0</v>
      </c>
      <c r="AA310" s="206">
        <v>0</v>
      </c>
      <c r="AB310" s="204">
        <v>0</v>
      </c>
      <c r="AC310" s="205">
        <v>0</v>
      </c>
      <c r="AD310" s="206">
        <v>0</v>
      </c>
      <c r="AE310" s="204">
        <v>0</v>
      </c>
      <c r="AF310" s="205">
        <v>0</v>
      </c>
      <c r="AG310" s="206">
        <v>0</v>
      </c>
      <c r="AH310" s="207">
        <f t="shared" si="97"/>
        <v>0</v>
      </c>
      <c r="AI310" s="208">
        <f t="shared" si="97"/>
        <v>0</v>
      </c>
      <c r="AJ310" s="209">
        <f t="shared" si="97"/>
        <v>0</v>
      </c>
      <c r="AK310" s="204">
        <v>0</v>
      </c>
      <c r="AL310" s="205">
        <v>0</v>
      </c>
      <c r="AM310" s="206">
        <v>0</v>
      </c>
      <c r="AN310" s="210">
        <f t="shared" si="98"/>
        <v>0</v>
      </c>
      <c r="AO310" s="211">
        <f t="shared" si="98"/>
        <v>0</v>
      </c>
      <c r="AP310" s="212">
        <f t="shared" si="98"/>
        <v>0</v>
      </c>
      <c r="AQ310" s="204">
        <v>0</v>
      </c>
      <c r="AR310" s="205">
        <v>0</v>
      </c>
      <c r="AS310" s="206">
        <v>0</v>
      </c>
      <c r="AT310" s="207">
        <f t="shared" si="103"/>
        <v>0</v>
      </c>
      <c r="AU310" s="208">
        <f t="shared" si="103"/>
        <v>0</v>
      </c>
      <c r="AV310" s="209">
        <f t="shared" si="103"/>
        <v>0</v>
      </c>
      <c r="AW310" s="204">
        <f t="shared" si="94"/>
        <v>0</v>
      </c>
      <c r="AX310" s="213">
        <f t="shared" si="94"/>
        <v>135492</v>
      </c>
      <c r="AY310" s="214">
        <f t="shared" si="94"/>
        <v>15507297</v>
      </c>
      <c r="AZ310" s="204">
        <v>0</v>
      </c>
      <c r="BA310" s="205">
        <v>135492</v>
      </c>
      <c r="BB310" s="206">
        <v>15507297</v>
      </c>
      <c r="BC310" s="215">
        <f t="shared" si="99"/>
        <v>0</v>
      </c>
      <c r="BD310" s="216">
        <f t="shared" si="99"/>
        <v>135492</v>
      </c>
      <c r="BE310" s="217">
        <f t="shared" si="99"/>
        <v>15507297</v>
      </c>
      <c r="BF310" s="204">
        <v>0</v>
      </c>
      <c r="BG310" s="205">
        <v>0</v>
      </c>
      <c r="BH310" s="206">
        <v>0</v>
      </c>
      <c r="BI310" s="207">
        <f t="shared" si="100"/>
        <v>0</v>
      </c>
      <c r="BJ310" s="208">
        <f t="shared" si="100"/>
        <v>135492</v>
      </c>
      <c r="BK310" s="209">
        <f t="shared" si="100"/>
        <v>15507297</v>
      </c>
      <c r="BL310" s="204">
        <f t="shared" si="104"/>
        <v>0</v>
      </c>
      <c r="BM310" s="213">
        <f t="shared" si="104"/>
        <v>0</v>
      </c>
      <c r="BN310" s="214">
        <f t="shared" si="104"/>
        <v>0</v>
      </c>
      <c r="BO310" s="204">
        <v>0</v>
      </c>
      <c r="BP310" s="205">
        <v>0</v>
      </c>
      <c r="BQ310" s="206">
        <v>0</v>
      </c>
      <c r="BR310" s="218">
        <f t="shared" si="101"/>
        <v>0</v>
      </c>
      <c r="BS310" s="208">
        <f t="shared" si="101"/>
        <v>135492</v>
      </c>
      <c r="BT310" s="209">
        <f t="shared" si="101"/>
        <v>15507297</v>
      </c>
      <c r="BU310" s="219">
        <v>0</v>
      </c>
      <c r="BV310" s="205">
        <v>0</v>
      </c>
      <c r="BW310" s="206">
        <v>0</v>
      </c>
      <c r="BX310" s="204">
        <f t="shared" si="105"/>
        <v>0</v>
      </c>
      <c r="BY310" s="213">
        <f t="shared" si="105"/>
        <v>135492</v>
      </c>
      <c r="BZ310" s="214">
        <f t="shared" si="105"/>
        <v>15507297</v>
      </c>
      <c r="CA310" s="220" t="s">
        <v>1149</v>
      </c>
      <c r="CB310" s="220" t="s">
        <v>522</v>
      </c>
      <c r="CC310" s="165" t="s">
        <v>1280</v>
      </c>
      <c r="CD310" s="165" t="str">
        <f t="shared" si="95"/>
        <v>OK！</v>
      </c>
      <c r="CE310" s="164" t="str">
        <f t="shared" si="102"/>
        <v>M</v>
      </c>
      <c r="CF310" s="164" t="str">
        <f t="shared" si="102"/>
        <v>M</v>
      </c>
      <c r="CG310" s="164" t="str">
        <f t="shared" si="96"/>
        <v>JICA円借款</v>
      </c>
    </row>
    <row r="311" spans="1:85" ht="20.100000000000001" customHeight="1" x14ac:dyDescent="0.15">
      <c r="A311" s="154" t="str">
        <f t="shared" si="90"/>
        <v>M</v>
      </c>
      <c r="B311" s="154" t="str">
        <f t="shared" si="90"/>
        <v>M</v>
      </c>
      <c r="C311" s="154" t="str">
        <f t="shared" si="91"/>
        <v xml:space="preserve"> (独)国際協力機構　円借款</v>
      </c>
      <c r="D311" s="154" t="str">
        <f t="shared" si="92"/>
        <v>201601-201606</v>
      </c>
      <c r="E311" s="166" t="s">
        <v>458</v>
      </c>
      <c r="F311" s="199" t="s">
        <v>1113</v>
      </c>
      <c r="G311" s="200" t="s">
        <v>1113</v>
      </c>
      <c r="H311" s="200" t="str">
        <f t="shared" si="93"/>
        <v>JA12M1016P</v>
      </c>
      <c r="I311" s="201" t="s">
        <v>1120</v>
      </c>
      <c r="J311" s="202" t="s">
        <v>893</v>
      </c>
      <c r="K311" s="202" t="s">
        <v>496</v>
      </c>
      <c r="L311" s="203" t="s">
        <v>894</v>
      </c>
      <c r="M311" s="204">
        <v>0</v>
      </c>
      <c r="N311" s="205">
        <v>0</v>
      </c>
      <c r="O311" s="206">
        <v>0</v>
      </c>
      <c r="P311" s="204">
        <v>0</v>
      </c>
      <c r="Q311" s="205">
        <v>0</v>
      </c>
      <c r="R311" s="206">
        <v>0</v>
      </c>
      <c r="S311" s="204">
        <v>0</v>
      </c>
      <c r="T311" s="205">
        <v>0</v>
      </c>
      <c r="U311" s="206">
        <v>0</v>
      </c>
      <c r="V311" s="204">
        <v>0</v>
      </c>
      <c r="W311" s="205">
        <v>0</v>
      </c>
      <c r="X311" s="206">
        <v>0</v>
      </c>
      <c r="Y311" s="204">
        <v>0</v>
      </c>
      <c r="Z311" s="205">
        <v>0</v>
      </c>
      <c r="AA311" s="206">
        <v>0</v>
      </c>
      <c r="AB311" s="204">
        <v>0</v>
      </c>
      <c r="AC311" s="205">
        <v>0</v>
      </c>
      <c r="AD311" s="206">
        <v>0</v>
      </c>
      <c r="AE311" s="204">
        <v>0</v>
      </c>
      <c r="AF311" s="205">
        <v>0</v>
      </c>
      <c r="AG311" s="206">
        <v>0</v>
      </c>
      <c r="AH311" s="207">
        <f t="shared" si="97"/>
        <v>0</v>
      </c>
      <c r="AI311" s="208">
        <f t="shared" si="97"/>
        <v>0</v>
      </c>
      <c r="AJ311" s="209">
        <f t="shared" si="97"/>
        <v>0</v>
      </c>
      <c r="AK311" s="204">
        <v>0</v>
      </c>
      <c r="AL311" s="205">
        <v>0</v>
      </c>
      <c r="AM311" s="206">
        <v>0</v>
      </c>
      <c r="AN311" s="210">
        <f t="shared" si="98"/>
        <v>0</v>
      </c>
      <c r="AO311" s="211">
        <f t="shared" si="98"/>
        <v>0</v>
      </c>
      <c r="AP311" s="212">
        <f t="shared" si="98"/>
        <v>0</v>
      </c>
      <c r="AQ311" s="204">
        <v>0</v>
      </c>
      <c r="AR311" s="205">
        <v>0</v>
      </c>
      <c r="AS311" s="206">
        <v>0</v>
      </c>
      <c r="AT311" s="207">
        <f t="shared" si="103"/>
        <v>0</v>
      </c>
      <c r="AU311" s="208">
        <f t="shared" si="103"/>
        <v>0</v>
      </c>
      <c r="AV311" s="209">
        <f t="shared" si="103"/>
        <v>0</v>
      </c>
      <c r="AW311" s="204">
        <f t="shared" si="94"/>
        <v>0</v>
      </c>
      <c r="AX311" s="213">
        <f t="shared" si="94"/>
        <v>1951419</v>
      </c>
      <c r="AY311" s="214">
        <f t="shared" si="94"/>
        <v>2799628</v>
      </c>
      <c r="AZ311" s="204">
        <v>0</v>
      </c>
      <c r="BA311" s="205">
        <v>1951419</v>
      </c>
      <c r="BB311" s="206">
        <v>2799628</v>
      </c>
      <c r="BC311" s="215">
        <f t="shared" si="99"/>
        <v>0</v>
      </c>
      <c r="BD311" s="216">
        <f t="shared" si="99"/>
        <v>1951419</v>
      </c>
      <c r="BE311" s="217">
        <f t="shared" si="99"/>
        <v>2799628</v>
      </c>
      <c r="BF311" s="204">
        <v>0</v>
      </c>
      <c r="BG311" s="205">
        <v>0</v>
      </c>
      <c r="BH311" s="206">
        <v>0</v>
      </c>
      <c r="BI311" s="207">
        <f t="shared" si="100"/>
        <v>0</v>
      </c>
      <c r="BJ311" s="208">
        <f t="shared" si="100"/>
        <v>1951419</v>
      </c>
      <c r="BK311" s="209">
        <f t="shared" si="100"/>
        <v>2799628</v>
      </c>
      <c r="BL311" s="204">
        <f t="shared" si="104"/>
        <v>0</v>
      </c>
      <c r="BM311" s="213">
        <f t="shared" si="104"/>
        <v>0</v>
      </c>
      <c r="BN311" s="214">
        <f t="shared" si="104"/>
        <v>0</v>
      </c>
      <c r="BO311" s="204">
        <v>0</v>
      </c>
      <c r="BP311" s="205">
        <v>0</v>
      </c>
      <c r="BQ311" s="206">
        <v>0</v>
      </c>
      <c r="BR311" s="218">
        <f t="shared" si="101"/>
        <v>0</v>
      </c>
      <c r="BS311" s="208">
        <f t="shared" si="101"/>
        <v>1951419</v>
      </c>
      <c r="BT311" s="209">
        <f t="shared" si="101"/>
        <v>2799628</v>
      </c>
      <c r="BU311" s="219">
        <v>0</v>
      </c>
      <c r="BV311" s="205">
        <v>-5441301.0999999996</v>
      </c>
      <c r="BW311" s="206">
        <v>-7805057</v>
      </c>
      <c r="BX311" s="204">
        <f t="shared" si="105"/>
        <v>0</v>
      </c>
      <c r="BY311" s="213">
        <f t="shared" si="105"/>
        <v>-3489882.0999999996</v>
      </c>
      <c r="BZ311" s="214">
        <f t="shared" si="105"/>
        <v>-5005429</v>
      </c>
      <c r="CA311" s="220" t="s">
        <v>1149</v>
      </c>
      <c r="CB311" s="220" t="s">
        <v>498</v>
      </c>
      <c r="CC311" s="165" t="s">
        <v>1280</v>
      </c>
      <c r="CD311" s="165" t="str">
        <f t="shared" si="95"/>
        <v>OK！</v>
      </c>
      <c r="CE311" s="164" t="str">
        <f t="shared" si="102"/>
        <v>M</v>
      </c>
      <c r="CF311" s="164" t="str">
        <f t="shared" si="102"/>
        <v>M</v>
      </c>
      <c r="CG311" s="164" t="str">
        <f t="shared" si="96"/>
        <v>JICA円借款</v>
      </c>
    </row>
    <row r="312" spans="1:85" ht="20.100000000000001" customHeight="1" x14ac:dyDescent="0.15">
      <c r="A312" s="154" t="str">
        <f t="shared" si="90"/>
        <v>M</v>
      </c>
      <c r="B312" s="154" t="str">
        <f t="shared" si="90"/>
        <v>M</v>
      </c>
      <c r="C312" s="154" t="str">
        <f t="shared" si="91"/>
        <v xml:space="preserve"> (独)国際協力機構　円借款</v>
      </c>
      <c r="D312" s="154" t="str">
        <f t="shared" si="92"/>
        <v>201601-201606</v>
      </c>
      <c r="E312" s="166" t="s">
        <v>459</v>
      </c>
      <c r="F312" s="199" t="s">
        <v>1113</v>
      </c>
      <c r="G312" s="200" t="s">
        <v>1113</v>
      </c>
      <c r="H312" s="200" t="str">
        <f t="shared" si="93"/>
        <v>JA12M1016P</v>
      </c>
      <c r="I312" s="201" t="s">
        <v>1120</v>
      </c>
      <c r="J312" s="202" t="s">
        <v>893</v>
      </c>
      <c r="K312" s="202" t="s">
        <v>496</v>
      </c>
      <c r="L312" s="203" t="s">
        <v>793</v>
      </c>
      <c r="M312" s="204">
        <v>0</v>
      </c>
      <c r="N312" s="205">
        <v>0</v>
      </c>
      <c r="O312" s="206">
        <v>0</v>
      </c>
      <c r="P312" s="204">
        <v>0</v>
      </c>
      <c r="Q312" s="205">
        <v>0</v>
      </c>
      <c r="R312" s="206">
        <v>0</v>
      </c>
      <c r="S312" s="204">
        <v>0</v>
      </c>
      <c r="T312" s="205">
        <v>0</v>
      </c>
      <c r="U312" s="206">
        <v>0</v>
      </c>
      <c r="V312" s="204">
        <v>0</v>
      </c>
      <c r="W312" s="205">
        <v>0</v>
      </c>
      <c r="X312" s="206">
        <v>0</v>
      </c>
      <c r="Y312" s="204">
        <v>0</v>
      </c>
      <c r="Z312" s="205">
        <v>0</v>
      </c>
      <c r="AA312" s="206">
        <v>0</v>
      </c>
      <c r="AB312" s="204">
        <v>0</v>
      </c>
      <c r="AC312" s="205">
        <v>0</v>
      </c>
      <c r="AD312" s="206">
        <v>0</v>
      </c>
      <c r="AE312" s="204">
        <v>0</v>
      </c>
      <c r="AF312" s="205">
        <v>0</v>
      </c>
      <c r="AG312" s="206">
        <v>0</v>
      </c>
      <c r="AH312" s="207">
        <f t="shared" si="97"/>
        <v>0</v>
      </c>
      <c r="AI312" s="208">
        <f t="shared" si="97"/>
        <v>0</v>
      </c>
      <c r="AJ312" s="209">
        <f t="shared" si="97"/>
        <v>0</v>
      </c>
      <c r="AK312" s="204">
        <v>0</v>
      </c>
      <c r="AL312" s="205">
        <v>0</v>
      </c>
      <c r="AM312" s="206">
        <v>0</v>
      </c>
      <c r="AN312" s="210">
        <f t="shared" si="98"/>
        <v>0</v>
      </c>
      <c r="AO312" s="211">
        <f t="shared" si="98"/>
        <v>0</v>
      </c>
      <c r="AP312" s="212">
        <f t="shared" si="98"/>
        <v>0</v>
      </c>
      <c r="AQ312" s="204">
        <v>0</v>
      </c>
      <c r="AR312" s="205">
        <v>0</v>
      </c>
      <c r="AS312" s="206">
        <v>0</v>
      </c>
      <c r="AT312" s="207">
        <f t="shared" si="103"/>
        <v>0</v>
      </c>
      <c r="AU312" s="208">
        <f t="shared" si="103"/>
        <v>0</v>
      </c>
      <c r="AV312" s="209">
        <f t="shared" si="103"/>
        <v>0</v>
      </c>
      <c r="AW312" s="204">
        <f t="shared" si="94"/>
        <v>11740865</v>
      </c>
      <c r="AX312" s="213">
        <f t="shared" si="94"/>
        <v>0</v>
      </c>
      <c r="AY312" s="214">
        <f t="shared" si="94"/>
        <v>11740865</v>
      </c>
      <c r="AZ312" s="204">
        <v>11740865</v>
      </c>
      <c r="BA312" s="205">
        <v>0</v>
      </c>
      <c r="BB312" s="206">
        <v>11740865</v>
      </c>
      <c r="BC312" s="215">
        <f t="shared" si="99"/>
        <v>11740865</v>
      </c>
      <c r="BD312" s="216">
        <f t="shared" si="99"/>
        <v>0</v>
      </c>
      <c r="BE312" s="217">
        <f t="shared" si="99"/>
        <v>11740865</v>
      </c>
      <c r="BF312" s="204">
        <v>0</v>
      </c>
      <c r="BG312" s="205">
        <v>0</v>
      </c>
      <c r="BH312" s="206">
        <v>0</v>
      </c>
      <c r="BI312" s="207">
        <f t="shared" si="100"/>
        <v>11740865</v>
      </c>
      <c r="BJ312" s="208">
        <f t="shared" si="100"/>
        <v>0</v>
      </c>
      <c r="BK312" s="209">
        <f t="shared" si="100"/>
        <v>11740865</v>
      </c>
      <c r="BL312" s="204">
        <f t="shared" si="104"/>
        <v>0</v>
      </c>
      <c r="BM312" s="213">
        <f t="shared" si="104"/>
        <v>0</v>
      </c>
      <c r="BN312" s="214">
        <f t="shared" si="104"/>
        <v>0</v>
      </c>
      <c r="BO312" s="204">
        <v>0</v>
      </c>
      <c r="BP312" s="205">
        <v>0</v>
      </c>
      <c r="BQ312" s="206">
        <v>0</v>
      </c>
      <c r="BR312" s="218">
        <f t="shared" si="101"/>
        <v>11740865</v>
      </c>
      <c r="BS312" s="208">
        <f t="shared" si="101"/>
        <v>0</v>
      </c>
      <c r="BT312" s="209">
        <f t="shared" si="101"/>
        <v>11740865</v>
      </c>
      <c r="BU312" s="219">
        <v>-12065778</v>
      </c>
      <c r="BV312" s="205">
        <v>0</v>
      </c>
      <c r="BW312" s="206">
        <v>-12065778</v>
      </c>
      <c r="BX312" s="204">
        <f t="shared" si="105"/>
        <v>-324913</v>
      </c>
      <c r="BY312" s="213">
        <f t="shared" si="105"/>
        <v>0</v>
      </c>
      <c r="BZ312" s="214">
        <f t="shared" si="105"/>
        <v>-324913</v>
      </c>
      <c r="CA312" s="220" t="s">
        <v>1149</v>
      </c>
      <c r="CB312" s="220" t="s">
        <v>498</v>
      </c>
      <c r="CC312" s="165" t="s">
        <v>1280</v>
      </c>
      <c r="CD312" s="165" t="str">
        <f t="shared" si="95"/>
        <v>OK！</v>
      </c>
      <c r="CE312" s="164" t="str">
        <f t="shared" si="102"/>
        <v>M</v>
      </c>
      <c r="CF312" s="164" t="str">
        <f t="shared" si="102"/>
        <v>M</v>
      </c>
      <c r="CG312" s="164" t="str">
        <f t="shared" si="96"/>
        <v>JICA円借款</v>
      </c>
    </row>
    <row r="313" spans="1:85" ht="20.100000000000001" customHeight="1" x14ac:dyDescent="0.15">
      <c r="A313" s="154" t="str">
        <f t="shared" si="90"/>
        <v>M</v>
      </c>
      <c r="B313" s="154" t="str">
        <f t="shared" si="90"/>
        <v>M</v>
      </c>
      <c r="C313" s="154" t="str">
        <f t="shared" si="91"/>
        <v xml:space="preserve"> (独)国際協力機構　円借款</v>
      </c>
      <c r="D313" s="154" t="str">
        <f t="shared" si="92"/>
        <v>201603-201606</v>
      </c>
      <c r="E313" s="166" t="s">
        <v>460</v>
      </c>
      <c r="F313" s="199" t="s">
        <v>1113</v>
      </c>
      <c r="G313" s="200" t="s">
        <v>1113</v>
      </c>
      <c r="H313" s="200" t="str">
        <f t="shared" si="93"/>
        <v>JA14M1004P</v>
      </c>
      <c r="I313" s="201" t="s">
        <v>1121</v>
      </c>
      <c r="J313" s="202" t="s">
        <v>860</v>
      </c>
      <c r="K313" s="202" t="s">
        <v>496</v>
      </c>
      <c r="L313" s="203" t="s">
        <v>793</v>
      </c>
      <c r="M313" s="204">
        <v>0</v>
      </c>
      <c r="N313" s="205">
        <v>0</v>
      </c>
      <c r="O313" s="206">
        <v>0</v>
      </c>
      <c r="P313" s="204">
        <v>0</v>
      </c>
      <c r="Q313" s="205">
        <v>0</v>
      </c>
      <c r="R313" s="206">
        <v>0</v>
      </c>
      <c r="S313" s="204">
        <v>0</v>
      </c>
      <c r="T313" s="205">
        <v>0</v>
      </c>
      <c r="U313" s="206">
        <v>0</v>
      </c>
      <c r="V313" s="204">
        <v>0</v>
      </c>
      <c r="W313" s="205">
        <v>0</v>
      </c>
      <c r="X313" s="206">
        <v>0</v>
      </c>
      <c r="Y313" s="204">
        <v>0</v>
      </c>
      <c r="Z313" s="205">
        <v>0</v>
      </c>
      <c r="AA313" s="206">
        <v>0</v>
      </c>
      <c r="AB313" s="204">
        <v>0</v>
      </c>
      <c r="AC313" s="205">
        <v>0</v>
      </c>
      <c r="AD313" s="206">
        <v>0</v>
      </c>
      <c r="AE313" s="204">
        <v>0</v>
      </c>
      <c r="AF313" s="205">
        <v>0</v>
      </c>
      <c r="AG313" s="206">
        <v>0</v>
      </c>
      <c r="AH313" s="207">
        <f t="shared" si="97"/>
        <v>0</v>
      </c>
      <c r="AI313" s="208">
        <f t="shared" si="97"/>
        <v>0</v>
      </c>
      <c r="AJ313" s="209">
        <f t="shared" si="97"/>
        <v>0</v>
      </c>
      <c r="AK313" s="204">
        <v>0</v>
      </c>
      <c r="AL313" s="205">
        <v>0</v>
      </c>
      <c r="AM313" s="206">
        <v>0</v>
      </c>
      <c r="AN313" s="210">
        <f t="shared" si="98"/>
        <v>0</v>
      </c>
      <c r="AO313" s="211">
        <f t="shared" si="98"/>
        <v>0</v>
      </c>
      <c r="AP313" s="212">
        <f t="shared" si="98"/>
        <v>0</v>
      </c>
      <c r="AQ313" s="204">
        <v>0</v>
      </c>
      <c r="AR313" s="205">
        <v>0</v>
      </c>
      <c r="AS313" s="206">
        <v>0</v>
      </c>
      <c r="AT313" s="207">
        <f t="shared" si="103"/>
        <v>0</v>
      </c>
      <c r="AU313" s="208">
        <f t="shared" si="103"/>
        <v>0</v>
      </c>
      <c r="AV313" s="209">
        <f t="shared" si="103"/>
        <v>0</v>
      </c>
      <c r="AW313" s="204">
        <f t="shared" si="94"/>
        <v>32731982</v>
      </c>
      <c r="AX313" s="213">
        <f t="shared" si="94"/>
        <v>0</v>
      </c>
      <c r="AY313" s="214">
        <f t="shared" si="94"/>
        <v>32731982</v>
      </c>
      <c r="AZ313" s="204">
        <v>32731982</v>
      </c>
      <c r="BA313" s="205">
        <v>0</v>
      </c>
      <c r="BB313" s="206">
        <v>32731982</v>
      </c>
      <c r="BC313" s="215">
        <f t="shared" si="99"/>
        <v>32731982</v>
      </c>
      <c r="BD313" s="216">
        <f t="shared" si="99"/>
        <v>0</v>
      </c>
      <c r="BE313" s="217">
        <f t="shared" si="99"/>
        <v>32731982</v>
      </c>
      <c r="BF313" s="204">
        <v>0</v>
      </c>
      <c r="BG313" s="205">
        <v>0</v>
      </c>
      <c r="BH313" s="206">
        <v>0</v>
      </c>
      <c r="BI313" s="207">
        <f t="shared" si="100"/>
        <v>32731982</v>
      </c>
      <c r="BJ313" s="208">
        <f t="shared" si="100"/>
        <v>0</v>
      </c>
      <c r="BK313" s="209">
        <f t="shared" si="100"/>
        <v>32731982</v>
      </c>
      <c r="BL313" s="204">
        <f t="shared" si="104"/>
        <v>0</v>
      </c>
      <c r="BM313" s="213">
        <f t="shared" si="104"/>
        <v>0</v>
      </c>
      <c r="BN313" s="214">
        <f t="shared" si="104"/>
        <v>0</v>
      </c>
      <c r="BO313" s="204">
        <v>0</v>
      </c>
      <c r="BP313" s="205">
        <v>0</v>
      </c>
      <c r="BQ313" s="206">
        <v>0</v>
      </c>
      <c r="BR313" s="218">
        <f t="shared" si="101"/>
        <v>32731982</v>
      </c>
      <c r="BS313" s="208">
        <f t="shared" si="101"/>
        <v>0</v>
      </c>
      <c r="BT313" s="209">
        <f t="shared" si="101"/>
        <v>32731982</v>
      </c>
      <c r="BU313" s="219">
        <v>0</v>
      </c>
      <c r="BV313" s="205">
        <v>0</v>
      </c>
      <c r="BW313" s="206">
        <v>0</v>
      </c>
      <c r="BX313" s="204">
        <f t="shared" si="105"/>
        <v>32731982</v>
      </c>
      <c r="BY313" s="213">
        <f t="shared" si="105"/>
        <v>0</v>
      </c>
      <c r="BZ313" s="214">
        <f t="shared" si="105"/>
        <v>32731982</v>
      </c>
      <c r="CA313" s="220" t="s">
        <v>1173</v>
      </c>
      <c r="CB313" s="220" t="s">
        <v>531</v>
      </c>
      <c r="CC313" s="165" t="s">
        <v>1280</v>
      </c>
      <c r="CD313" s="165" t="str">
        <f t="shared" si="95"/>
        <v>OK！</v>
      </c>
      <c r="CE313" s="164" t="str">
        <f t="shared" si="102"/>
        <v>M</v>
      </c>
      <c r="CF313" s="164" t="str">
        <f t="shared" si="102"/>
        <v>M</v>
      </c>
      <c r="CG313" s="164" t="str">
        <f t="shared" si="96"/>
        <v>JICA円借款</v>
      </c>
    </row>
    <row r="314" spans="1:85" ht="20.100000000000001" customHeight="1" x14ac:dyDescent="0.15">
      <c r="A314" s="154" t="str">
        <f t="shared" si="90"/>
        <v>M</v>
      </c>
      <c r="B314" s="154" t="str">
        <f t="shared" si="90"/>
        <v>M</v>
      </c>
      <c r="C314" s="154" t="str">
        <f t="shared" si="91"/>
        <v xml:space="preserve"> (独)国際協力機構　円借款</v>
      </c>
      <c r="D314" s="154" t="str">
        <f t="shared" si="92"/>
        <v>201606-201606</v>
      </c>
      <c r="E314" s="166" t="s">
        <v>461</v>
      </c>
      <c r="F314" s="199" t="s">
        <v>1113</v>
      </c>
      <c r="G314" s="200" t="s">
        <v>1113</v>
      </c>
      <c r="H314" s="200" t="str">
        <f t="shared" si="93"/>
        <v>JA14M1005P</v>
      </c>
      <c r="I314" s="201" t="s">
        <v>1122</v>
      </c>
      <c r="J314" s="202" t="s">
        <v>1048</v>
      </c>
      <c r="K314" s="202" t="s">
        <v>496</v>
      </c>
      <c r="L314" s="203" t="s">
        <v>793</v>
      </c>
      <c r="M314" s="204">
        <v>0</v>
      </c>
      <c r="N314" s="205">
        <v>0</v>
      </c>
      <c r="O314" s="206">
        <v>0</v>
      </c>
      <c r="P314" s="204">
        <v>0</v>
      </c>
      <c r="Q314" s="205">
        <v>0</v>
      </c>
      <c r="R314" s="206">
        <v>0</v>
      </c>
      <c r="S314" s="204">
        <v>0</v>
      </c>
      <c r="T314" s="205">
        <v>0</v>
      </c>
      <c r="U314" s="206">
        <v>0</v>
      </c>
      <c r="V314" s="204">
        <v>0</v>
      </c>
      <c r="W314" s="205">
        <v>0</v>
      </c>
      <c r="X314" s="206">
        <v>0</v>
      </c>
      <c r="Y314" s="204">
        <v>0</v>
      </c>
      <c r="Z314" s="205">
        <v>0</v>
      </c>
      <c r="AA314" s="206">
        <v>0</v>
      </c>
      <c r="AB314" s="204">
        <v>0</v>
      </c>
      <c r="AC314" s="205">
        <v>0</v>
      </c>
      <c r="AD314" s="206">
        <v>0</v>
      </c>
      <c r="AE314" s="204">
        <v>0</v>
      </c>
      <c r="AF314" s="205">
        <v>0</v>
      </c>
      <c r="AG314" s="206">
        <v>0</v>
      </c>
      <c r="AH314" s="207">
        <f t="shared" si="97"/>
        <v>0</v>
      </c>
      <c r="AI314" s="208">
        <f t="shared" si="97"/>
        <v>0</v>
      </c>
      <c r="AJ314" s="209">
        <f t="shared" si="97"/>
        <v>0</v>
      </c>
      <c r="AK314" s="204">
        <v>0</v>
      </c>
      <c r="AL314" s="205">
        <v>0</v>
      </c>
      <c r="AM314" s="206">
        <v>0</v>
      </c>
      <c r="AN314" s="210">
        <f t="shared" si="98"/>
        <v>0</v>
      </c>
      <c r="AO314" s="211">
        <f t="shared" si="98"/>
        <v>0</v>
      </c>
      <c r="AP314" s="212">
        <f t="shared" si="98"/>
        <v>0</v>
      </c>
      <c r="AQ314" s="204">
        <v>0</v>
      </c>
      <c r="AR314" s="205">
        <v>0</v>
      </c>
      <c r="AS314" s="206">
        <v>0</v>
      </c>
      <c r="AT314" s="207">
        <f t="shared" si="103"/>
        <v>0</v>
      </c>
      <c r="AU314" s="208">
        <f t="shared" si="103"/>
        <v>0</v>
      </c>
      <c r="AV314" s="209">
        <f t="shared" si="103"/>
        <v>0</v>
      </c>
      <c r="AW314" s="204">
        <f t="shared" si="94"/>
        <v>35000</v>
      </c>
      <c r="AX314" s="213">
        <f t="shared" si="94"/>
        <v>0</v>
      </c>
      <c r="AY314" s="214">
        <f t="shared" si="94"/>
        <v>35000</v>
      </c>
      <c r="AZ314" s="204">
        <v>35000</v>
      </c>
      <c r="BA314" s="205">
        <v>0</v>
      </c>
      <c r="BB314" s="206">
        <v>35000</v>
      </c>
      <c r="BC314" s="215">
        <f t="shared" si="99"/>
        <v>35000</v>
      </c>
      <c r="BD314" s="216">
        <f t="shared" si="99"/>
        <v>0</v>
      </c>
      <c r="BE314" s="217">
        <f t="shared" si="99"/>
        <v>35000</v>
      </c>
      <c r="BF314" s="204">
        <v>0</v>
      </c>
      <c r="BG314" s="205">
        <v>0</v>
      </c>
      <c r="BH314" s="206">
        <v>0</v>
      </c>
      <c r="BI314" s="207">
        <f t="shared" si="100"/>
        <v>35000</v>
      </c>
      <c r="BJ314" s="208">
        <f t="shared" si="100"/>
        <v>0</v>
      </c>
      <c r="BK314" s="209">
        <f t="shared" si="100"/>
        <v>35000</v>
      </c>
      <c r="BL314" s="204">
        <f t="shared" si="104"/>
        <v>0</v>
      </c>
      <c r="BM314" s="213">
        <f t="shared" si="104"/>
        <v>0</v>
      </c>
      <c r="BN314" s="214">
        <f t="shared" si="104"/>
        <v>0</v>
      </c>
      <c r="BO314" s="204">
        <v>0</v>
      </c>
      <c r="BP314" s="205">
        <v>0</v>
      </c>
      <c r="BQ314" s="206">
        <v>0</v>
      </c>
      <c r="BR314" s="218">
        <f t="shared" si="101"/>
        <v>35000</v>
      </c>
      <c r="BS314" s="208">
        <f t="shared" si="101"/>
        <v>0</v>
      </c>
      <c r="BT314" s="209">
        <f t="shared" si="101"/>
        <v>35000</v>
      </c>
      <c r="BU314" s="219">
        <v>0</v>
      </c>
      <c r="BV314" s="205">
        <v>0</v>
      </c>
      <c r="BW314" s="206">
        <v>0</v>
      </c>
      <c r="BX314" s="204">
        <f t="shared" si="105"/>
        <v>35000</v>
      </c>
      <c r="BY314" s="213">
        <f t="shared" si="105"/>
        <v>0</v>
      </c>
      <c r="BZ314" s="214">
        <f t="shared" si="105"/>
        <v>35000</v>
      </c>
      <c r="CA314" s="220" t="s">
        <v>1176</v>
      </c>
      <c r="CB314" s="220" t="s">
        <v>527</v>
      </c>
      <c r="CC314" s="165" t="s">
        <v>1280</v>
      </c>
      <c r="CD314" s="165" t="str">
        <f t="shared" si="95"/>
        <v>OK！</v>
      </c>
      <c r="CE314" s="164" t="str">
        <f t="shared" si="102"/>
        <v>M</v>
      </c>
      <c r="CF314" s="164" t="str">
        <f t="shared" si="102"/>
        <v>M</v>
      </c>
      <c r="CG314" s="164" t="str">
        <f t="shared" si="96"/>
        <v>JICA円借款</v>
      </c>
    </row>
    <row r="315" spans="1:85" ht="20.100000000000001" customHeight="1" x14ac:dyDescent="0.15">
      <c r="A315" s="154" t="str">
        <f t="shared" si="90"/>
        <v>M</v>
      </c>
      <c r="B315" s="154" t="str">
        <f t="shared" si="90"/>
        <v>M</v>
      </c>
      <c r="C315" s="154" t="str">
        <f t="shared" si="91"/>
        <v xml:space="preserve"> (独)国際協力機構　円借款</v>
      </c>
      <c r="D315" s="154" t="str">
        <f t="shared" si="92"/>
        <v>201601-201606</v>
      </c>
      <c r="E315" s="166" t="s">
        <v>462</v>
      </c>
      <c r="F315" s="199" t="s">
        <v>1113</v>
      </c>
      <c r="G315" s="200" t="s">
        <v>1113</v>
      </c>
      <c r="H315" s="200" t="str">
        <f t="shared" si="93"/>
        <v>JA15M1001P</v>
      </c>
      <c r="I315" s="201" t="s">
        <v>1123</v>
      </c>
      <c r="J315" s="202" t="s">
        <v>851</v>
      </c>
      <c r="K315" s="202" t="s">
        <v>496</v>
      </c>
      <c r="L315" s="203" t="s">
        <v>793</v>
      </c>
      <c r="M315" s="204">
        <v>0</v>
      </c>
      <c r="N315" s="205">
        <v>0</v>
      </c>
      <c r="O315" s="206">
        <v>0</v>
      </c>
      <c r="P315" s="204">
        <v>0</v>
      </c>
      <c r="Q315" s="205">
        <v>0</v>
      </c>
      <c r="R315" s="206">
        <v>0</v>
      </c>
      <c r="S315" s="204">
        <v>0</v>
      </c>
      <c r="T315" s="205">
        <v>0</v>
      </c>
      <c r="U315" s="206">
        <v>0</v>
      </c>
      <c r="V315" s="204">
        <v>0</v>
      </c>
      <c r="W315" s="205">
        <v>0</v>
      </c>
      <c r="X315" s="206">
        <v>0</v>
      </c>
      <c r="Y315" s="204">
        <v>0</v>
      </c>
      <c r="Z315" s="205">
        <v>0</v>
      </c>
      <c r="AA315" s="206">
        <v>0</v>
      </c>
      <c r="AB315" s="204">
        <v>0</v>
      </c>
      <c r="AC315" s="205">
        <v>0</v>
      </c>
      <c r="AD315" s="206">
        <v>0</v>
      </c>
      <c r="AE315" s="204">
        <v>0</v>
      </c>
      <c r="AF315" s="205">
        <v>0</v>
      </c>
      <c r="AG315" s="206">
        <v>0</v>
      </c>
      <c r="AH315" s="207">
        <f t="shared" si="97"/>
        <v>0</v>
      </c>
      <c r="AI315" s="208">
        <f t="shared" si="97"/>
        <v>0</v>
      </c>
      <c r="AJ315" s="209">
        <f t="shared" si="97"/>
        <v>0</v>
      </c>
      <c r="AK315" s="204">
        <v>0</v>
      </c>
      <c r="AL315" s="205">
        <v>0</v>
      </c>
      <c r="AM315" s="206">
        <v>0</v>
      </c>
      <c r="AN315" s="210">
        <f t="shared" si="98"/>
        <v>0</v>
      </c>
      <c r="AO315" s="211">
        <f t="shared" si="98"/>
        <v>0</v>
      </c>
      <c r="AP315" s="212">
        <f t="shared" si="98"/>
        <v>0</v>
      </c>
      <c r="AQ315" s="204">
        <v>0</v>
      </c>
      <c r="AR315" s="205">
        <v>0</v>
      </c>
      <c r="AS315" s="206">
        <v>0</v>
      </c>
      <c r="AT315" s="207">
        <f t="shared" si="103"/>
        <v>0</v>
      </c>
      <c r="AU315" s="208">
        <f t="shared" si="103"/>
        <v>0</v>
      </c>
      <c r="AV315" s="209">
        <f t="shared" si="103"/>
        <v>0</v>
      </c>
      <c r="AW315" s="204">
        <f t="shared" si="94"/>
        <v>31357500</v>
      </c>
      <c r="AX315" s="213">
        <f t="shared" si="94"/>
        <v>0</v>
      </c>
      <c r="AY315" s="214">
        <f t="shared" si="94"/>
        <v>31357500</v>
      </c>
      <c r="AZ315" s="204">
        <v>31357500</v>
      </c>
      <c r="BA315" s="205">
        <v>0</v>
      </c>
      <c r="BB315" s="206">
        <v>31357500</v>
      </c>
      <c r="BC315" s="215">
        <f t="shared" si="99"/>
        <v>31357500</v>
      </c>
      <c r="BD315" s="216">
        <f t="shared" si="99"/>
        <v>0</v>
      </c>
      <c r="BE315" s="217">
        <f t="shared" si="99"/>
        <v>31357500</v>
      </c>
      <c r="BF315" s="204">
        <v>0</v>
      </c>
      <c r="BG315" s="205">
        <v>0</v>
      </c>
      <c r="BH315" s="206">
        <v>0</v>
      </c>
      <c r="BI315" s="207">
        <f t="shared" si="100"/>
        <v>31357500</v>
      </c>
      <c r="BJ315" s="208">
        <f t="shared" si="100"/>
        <v>0</v>
      </c>
      <c r="BK315" s="209">
        <f t="shared" si="100"/>
        <v>31357500</v>
      </c>
      <c r="BL315" s="204">
        <f t="shared" si="104"/>
        <v>0</v>
      </c>
      <c r="BM315" s="213">
        <f t="shared" si="104"/>
        <v>0</v>
      </c>
      <c r="BN315" s="214">
        <f t="shared" si="104"/>
        <v>0</v>
      </c>
      <c r="BO315" s="204">
        <v>0</v>
      </c>
      <c r="BP315" s="205">
        <v>0</v>
      </c>
      <c r="BQ315" s="206">
        <v>0</v>
      </c>
      <c r="BR315" s="218">
        <f t="shared" si="101"/>
        <v>31357500</v>
      </c>
      <c r="BS315" s="208">
        <f t="shared" si="101"/>
        <v>0</v>
      </c>
      <c r="BT315" s="209">
        <f t="shared" si="101"/>
        <v>31357500</v>
      </c>
      <c r="BU315" s="219">
        <v>-21170700</v>
      </c>
      <c r="BV315" s="205">
        <v>0</v>
      </c>
      <c r="BW315" s="206">
        <v>-21170700</v>
      </c>
      <c r="BX315" s="204">
        <f t="shared" si="105"/>
        <v>10186800</v>
      </c>
      <c r="BY315" s="213">
        <f t="shared" si="105"/>
        <v>0</v>
      </c>
      <c r="BZ315" s="214">
        <f t="shared" si="105"/>
        <v>10186800</v>
      </c>
      <c r="CA315" s="220" t="s">
        <v>1149</v>
      </c>
      <c r="CB315" s="220" t="s">
        <v>513</v>
      </c>
      <c r="CC315" s="165" t="s">
        <v>1280</v>
      </c>
      <c r="CD315" s="165" t="str">
        <f t="shared" si="95"/>
        <v>OK！</v>
      </c>
      <c r="CE315" s="164" t="str">
        <f t="shared" si="102"/>
        <v>M</v>
      </c>
      <c r="CF315" s="164" t="str">
        <f t="shared" si="102"/>
        <v>M</v>
      </c>
      <c r="CG315" s="164" t="str">
        <f t="shared" si="96"/>
        <v>JICA円借款</v>
      </c>
    </row>
    <row r="316" spans="1:85" ht="20.100000000000001" customHeight="1" x14ac:dyDescent="0.15">
      <c r="A316" s="154" t="str">
        <f t="shared" si="90"/>
        <v>M</v>
      </c>
      <c r="B316" s="154" t="str">
        <f t="shared" si="90"/>
        <v>M</v>
      </c>
      <c r="C316" s="154" t="str">
        <f t="shared" si="91"/>
        <v xml:space="preserve"> (独)国際協力機構　円借款</v>
      </c>
      <c r="D316" s="154" t="str">
        <f t="shared" si="92"/>
        <v>201601-201606</v>
      </c>
      <c r="E316" s="166" t="s">
        <v>463</v>
      </c>
      <c r="F316" s="199" t="s">
        <v>1113</v>
      </c>
      <c r="G316" s="200" t="s">
        <v>1113</v>
      </c>
      <c r="H316" s="200" t="str">
        <f t="shared" si="93"/>
        <v>JA15M1001P</v>
      </c>
      <c r="I316" s="201" t="s">
        <v>1123</v>
      </c>
      <c r="J316" s="202" t="s">
        <v>851</v>
      </c>
      <c r="K316" s="202" t="s">
        <v>496</v>
      </c>
      <c r="L316" s="203" t="s">
        <v>819</v>
      </c>
      <c r="M316" s="204">
        <v>0</v>
      </c>
      <c r="N316" s="205">
        <v>0</v>
      </c>
      <c r="O316" s="206">
        <v>0</v>
      </c>
      <c r="P316" s="204">
        <v>0</v>
      </c>
      <c r="Q316" s="205">
        <v>0</v>
      </c>
      <c r="R316" s="206">
        <v>0</v>
      </c>
      <c r="S316" s="204">
        <v>0</v>
      </c>
      <c r="T316" s="205">
        <v>0</v>
      </c>
      <c r="U316" s="206">
        <v>0</v>
      </c>
      <c r="V316" s="204">
        <v>0</v>
      </c>
      <c r="W316" s="205">
        <v>0</v>
      </c>
      <c r="X316" s="206">
        <v>0</v>
      </c>
      <c r="Y316" s="204">
        <v>0</v>
      </c>
      <c r="Z316" s="205">
        <v>0</v>
      </c>
      <c r="AA316" s="206">
        <v>0</v>
      </c>
      <c r="AB316" s="204">
        <v>0</v>
      </c>
      <c r="AC316" s="205">
        <v>0</v>
      </c>
      <c r="AD316" s="206">
        <v>0</v>
      </c>
      <c r="AE316" s="204">
        <v>0</v>
      </c>
      <c r="AF316" s="205">
        <v>0</v>
      </c>
      <c r="AG316" s="206">
        <v>0</v>
      </c>
      <c r="AH316" s="207">
        <f t="shared" si="97"/>
        <v>0</v>
      </c>
      <c r="AI316" s="208">
        <f t="shared" si="97"/>
        <v>0</v>
      </c>
      <c r="AJ316" s="209">
        <f t="shared" si="97"/>
        <v>0</v>
      </c>
      <c r="AK316" s="204">
        <v>0</v>
      </c>
      <c r="AL316" s="205">
        <v>0</v>
      </c>
      <c r="AM316" s="206">
        <v>0</v>
      </c>
      <c r="AN316" s="210">
        <f t="shared" si="98"/>
        <v>0</v>
      </c>
      <c r="AO316" s="211">
        <f t="shared" si="98"/>
        <v>0</v>
      </c>
      <c r="AP316" s="212">
        <f t="shared" si="98"/>
        <v>0</v>
      </c>
      <c r="AQ316" s="204">
        <v>0</v>
      </c>
      <c r="AR316" s="205">
        <v>0</v>
      </c>
      <c r="AS316" s="206">
        <v>0</v>
      </c>
      <c r="AT316" s="207">
        <f t="shared" si="103"/>
        <v>0</v>
      </c>
      <c r="AU316" s="208">
        <f t="shared" si="103"/>
        <v>0</v>
      </c>
      <c r="AV316" s="209">
        <f t="shared" si="103"/>
        <v>0</v>
      </c>
      <c r="AW316" s="204">
        <f t="shared" si="94"/>
        <v>0</v>
      </c>
      <c r="AX316" s="213">
        <f t="shared" si="94"/>
        <v>239764.66999999998</v>
      </c>
      <c r="AY316" s="214">
        <f t="shared" si="94"/>
        <v>26987542</v>
      </c>
      <c r="AZ316" s="204">
        <v>0</v>
      </c>
      <c r="BA316" s="205">
        <v>239764.66999999998</v>
      </c>
      <c r="BB316" s="206">
        <v>26987542</v>
      </c>
      <c r="BC316" s="215">
        <f t="shared" si="99"/>
        <v>0</v>
      </c>
      <c r="BD316" s="216">
        <f t="shared" si="99"/>
        <v>239764.66999999998</v>
      </c>
      <c r="BE316" s="217">
        <f t="shared" si="99"/>
        <v>26987542</v>
      </c>
      <c r="BF316" s="204">
        <v>0</v>
      </c>
      <c r="BG316" s="205">
        <v>0</v>
      </c>
      <c r="BH316" s="206">
        <v>0</v>
      </c>
      <c r="BI316" s="207">
        <f t="shared" si="100"/>
        <v>0</v>
      </c>
      <c r="BJ316" s="208">
        <f t="shared" si="100"/>
        <v>239764.66999999998</v>
      </c>
      <c r="BK316" s="209">
        <f t="shared" si="100"/>
        <v>26987542</v>
      </c>
      <c r="BL316" s="204">
        <f t="shared" si="104"/>
        <v>0</v>
      </c>
      <c r="BM316" s="213">
        <f t="shared" si="104"/>
        <v>0</v>
      </c>
      <c r="BN316" s="214">
        <f t="shared" si="104"/>
        <v>0</v>
      </c>
      <c r="BO316" s="204">
        <v>0</v>
      </c>
      <c r="BP316" s="205">
        <v>0</v>
      </c>
      <c r="BQ316" s="206">
        <v>0</v>
      </c>
      <c r="BR316" s="218">
        <f t="shared" si="101"/>
        <v>0</v>
      </c>
      <c r="BS316" s="208">
        <f t="shared" si="101"/>
        <v>239764.66999999998</v>
      </c>
      <c r="BT316" s="209">
        <f t="shared" si="101"/>
        <v>26987542</v>
      </c>
      <c r="BU316" s="219">
        <v>0</v>
      </c>
      <c r="BV316" s="205">
        <v>-59401</v>
      </c>
      <c r="BW316" s="206">
        <v>-6169388</v>
      </c>
      <c r="BX316" s="204">
        <f t="shared" si="105"/>
        <v>0</v>
      </c>
      <c r="BY316" s="213">
        <f t="shared" si="105"/>
        <v>180363.66999999998</v>
      </c>
      <c r="BZ316" s="214">
        <f t="shared" si="105"/>
        <v>20818154</v>
      </c>
      <c r="CA316" s="220" t="s">
        <v>1149</v>
      </c>
      <c r="CB316" s="220" t="s">
        <v>513</v>
      </c>
      <c r="CC316" s="165" t="s">
        <v>1280</v>
      </c>
      <c r="CD316" s="165" t="str">
        <f t="shared" si="95"/>
        <v>OK！</v>
      </c>
      <c r="CE316" s="164" t="str">
        <f t="shared" si="102"/>
        <v>M</v>
      </c>
      <c r="CF316" s="164" t="str">
        <f t="shared" si="102"/>
        <v>M</v>
      </c>
      <c r="CG316" s="164" t="str">
        <f t="shared" si="96"/>
        <v>JICA円借款</v>
      </c>
    </row>
    <row r="317" spans="1:85" ht="20.100000000000001" customHeight="1" x14ac:dyDescent="0.15">
      <c r="A317" s="154" t="str">
        <f t="shared" si="90"/>
        <v>M</v>
      </c>
      <c r="B317" s="154" t="str">
        <f t="shared" si="90"/>
        <v>M</v>
      </c>
      <c r="C317" s="154" t="str">
        <f t="shared" si="91"/>
        <v xml:space="preserve"> (独)国際協力機構　円借款</v>
      </c>
      <c r="D317" s="154" t="str">
        <f t="shared" si="92"/>
        <v>201605-201606</v>
      </c>
      <c r="E317" s="166" t="s">
        <v>464</v>
      </c>
      <c r="F317" s="199" t="s">
        <v>1113</v>
      </c>
      <c r="G317" s="200" t="s">
        <v>1113</v>
      </c>
      <c r="H317" s="200" t="str">
        <f t="shared" si="93"/>
        <v>JA15M1004P</v>
      </c>
      <c r="I317" s="201" t="s">
        <v>1124</v>
      </c>
      <c r="J317" s="202" t="s">
        <v>1051</v>
      </c>
      <c r="K317" s="202" t="s">
        <v>496</v>
      </c>
      <c r="L317" s="203" t="s">
        <v>793</v>
      </c>
      <c r="M317" s="204">
        <v>0</v>
      </c>
      <c r="N317" s="205">
        <v>0</v>
      </c>
      <c r="O317" s="206">
        <v>0</v>
      </c>
      <c r="P317" s="204">
        <v>0</v>
      </c>
      <c r="Q317" s="205">
        <v>0</v>
      </c>
      <c r="R317" s="206">
        <v>0</v>
      </c>
      <c r="S317" s="204">
        <v>0</v>
      </c>
      <c r="T317" s="205">
        <v>0</v>
      </c>
      <c r="U317" s="206">
        <v>0</v>
      </c>
      <c r="V317" s="204">
        <v>0</v>
      </c>
      <c r="W317" s="205">
        <v>0</v>
      </c>
      <c r="X317" s="206">
        <v>0</v>
      </c>
      <c r="Y317" s="204">
        <v>0</v>
      </c>
      <c r="Z317" s="205">
        <v>0</v>
      </c>
      <c r="AA317" s="206">
        <v>0</v>
      </c>
      <c r="AB317" s="204">
        <v>0</v>
      </c>
      <c r="AC317" s="205">
        <v>0</v>
      </c>
      <c r="AD317" s="206">
        <v>0</v>
      </c>
      <c r="AE317" s="204">
        <v>0</v>
      </c>
      <c r="AF317" s="205">
        <v>0</v>
      </c>
      <c r="AG317" s="206">
        <v>0</v>
      </c>
      <c r="AH317" s="207">
        <f t="shared" si="97"/>
        <v>0</v>
      </c>
      <c r="AI317" s="208">
        <f t="shared" si="97"/>
        <v>0</v>
      </c>
      <c r="AJ317" s="209">
        <f t="shared" si="97"/>
        <v>0</v>
      </c>
      <c r="AK317" s="204">
        <v>0</v>
      </c>
      <c r="AL317" s="205">
        <v>0</v>
      </c>
      <c r="AM317" s="206">
        <v>0</v>
      </c>
      <c r="AN317" s="210">
        <f t="shared" si="98"/>
        <v>0</v>
      </c>
      <c r="AO317" s="211">
        <f t="shared" si="98"/>
        <v>0</v>
      </c>
      <c r="AP317" s="212">
        <f t="shared" si="98"/>
        <v>0</v>
      </c>
      <c r="AQ317" s="204">
        <v>0</v>
      </c>
      <c r="AR317" s="205">
        <v>0</v>
      </c>
      <c r="AS317" s="206">
        <v>0</v>
      </c>
      <c r="AT317" s="207">
        <f t="shared" si="103"/>
        <v>0</v>
      </c>
      <c r="AU317" s="208">
        <f t="shared" si="103"/>
        <v>0</v>
      </c>
      <c r="AV317" s="209">
        <f t="shared" si="103"/>
        <v>0</v>
      </c>
      <c r="AW317" s="204">
        <f t="shared" si="94"/>
        <v>17487800</v>
      </c>
      <c r="AX317" s="213">
        <f t="shared" si="94"/>
        <v>0</v>
      </c>
      <c r="AY317" s="214">
        <f t="shared" si="94"/>
        <v>17487800</v>
      </c>
      <c r="AZ317" s="204">
        <v>17487800</v>
      </c>
      <c r="BA317" s="205">
        <v>0</v>
      </c>
      <c r="BB317" s="206">
        <v>17487800</v>
      </c>
      <c r="BC317" s="215">
        <f t="shared" si="99"/>
        <v>17487800</v>
      </c>
      <c r="BD317" s="216">
        <f t="shared" si="99"/>
        <v>0</v>
      </c>
      <c r="BE317" s="217">
        <f t="shared" si="99"/>
        <v>17487800</v>
      </c>
      <c r="BF317" s="204">
        <v>0</v>
      </c>
      <c r="BG317" s="205">
        <v>0</v>
      </c>
      <c r="BH317" s="206">
        <v>0</v>
      </c>
      <c r="BI317" s="207">
        <f t="shared" si="100"/>
        <v>17487800</v>
      </c>
      <c r="BJ317" s="208">
        <f t="shared" si="100"/>
        <v>0</v>
      </c>
      <c r="BK317" s="209">
        <f t="shared" si="100"/>
        <v>17487800</v>
      </c>
      <c r="BL317" s="204">
        <f t="shared" si="104"/>
        <v>0</v>
      </c>
      <c r="BM317" s="213">
        <f t="shared" si="104"/>
        <v>0</v>
      </c>
      <c r="BN317" s="214">
        <f t="shared" si="104"/>
        <v>0</v>
      </c>
      <c r="BO317" s="204">
        <v>0</v>
      </c>
      <c r="BP317" s="205">
        <v>0</v>
      </c>
      <c r="BQ317" s="206">
        <v>0</v>
      </c>
      <c r="BR317" s="218">
        <f t="shared" si="101"/>
        <v>17487800</v>
      </c>
      <c r="BS317" s="208">
        <f t="shared" si="101"/>
        <v>0</v>
      </c>
      <c r="BT317" s="209">
        <f t="shared" si="101"/>
        <v>17487800</v>
      </c>
      <c r="BU317" s="219">
        <v>0</v>
      </c>
      <c r="BV317" s="205">
        <v>0</v>
      </c>
      <c r="BW317" s="206">
        <v>0</v>
      </c>
      <c r="BX317" s="204">
        <f t="shared" si="105"/>
        <v>17487800</v>
      </c>
      <c r="BY317" s="213">
        <f t="shared" si="105"/>
        <v>0</v>
      </c>
      <c r="BZ317" s="214">
        <f t="shared" si="105"/>
        <v>17487800</v>
      </c>
      <c r="CA317" s="220" t="s">
        <v>1163</v>
      </c>
      <c r="CB317" s="220" t="s">
        <v>600</v>
      </c>
      <c r="CC317" s="165" t="s">
        <v>1280</v>
      </c>
      <c r="CD317" s="165" t="str">
        <f t="shared" si="95"/>
        <v>OK！</v>
      </c>
      <c r="CE317" s="164" t="str">
        <f t="shared" si="102"/>
        <v>M</v>
      </c>
      <c r="CF317" s="164" t="str">
        <f t="shared" si="102"/>
        <v>M</v>
      </c>
      <c r="CG317" s="164" t="str">
        <f t="shared" si="96"/>
        <v>JICA円借款</v>
      </c>
    </row>
    <row r="318" spans="1:85" ht="20.100000000000001" customHeight="1" x14ac:dyDescent="0.15">
      <c r="A318" s="154" t="str">
        <f t="shared" si="90"/>
        <v>M</v>
      </c>
      <c r="B318" s="154" t="str">
        <f t="shared" si="90"/>
        <v>M</v>
      </c>
      <c r="C318" s="154" t="str">
        <f t="shared" si="91"/>
        <v xml:space="preserve"> (独)国際協力機構　円借款</v>
      </c>
      <c r="D318" s="154" t="str">
        <f t="shared" si="92"/>
        <v>201605-201606</v>
      </c>
      <c r="E318" s="166" t="s">
        <v>465</v>
      </c>
      <c r="F318" s="199" t="s">
        <v>1113</v>
      </c>
      <c r="G318" s="200" t="s">
        <v>1113</v>
      </c>
      <c r="H318" s="200" t="str">
        <f t="shared" si="93"/>
        <v>JA15M1004P</v>
      </c>
      <c r="I318" s="201" t="s">
        <v>1124</v>
      </c>
      <c r="J318" s="202" t="s">
        <v>1051</v>
      </c>
      <c r="K318" s="202" t="s">
        <v>496</v>
      </c>
      <c r="L318" s="203" t="s">
        <v>819</v>
      </c>
      <c r="M318" s="204">
        <v>0</v>
      </c>
      <c r="N318" s="205">
        <v>0</v>
      </c>
      <c r="O318" s="206">
        <v>0</v>
      </c>
      <c r="P318" s="204">
        <v>0</v>
      </c>
      <c r="Q318" s="205">
        <v>0</v>
      </c>
      <c r="R318" s="206">
        <v>0</v>
      </c>
      <c r="S318" s="204">
        <v>0</v>
      </c>
      <c r="T318" s="205">
        <v>0</v>
      </c>
      <c r="U318" s="206">
        <v>0</v>
      </c>
      <c r="V318" s="204">
        <v>0</v>
      </c>
      <c r="W318" s="205">
        <v>0</v>
      </c>
      <c r="X318" s="206">
        <v>0</v>
      </c>
      <c r="Y318" s="204">
        <v>0</v>
      </c>
      <c r="Z318" s="205">
        <v>0</v>
      </c>
      <c r="AA318" s="206">
        <v>0</v>
      </c>
      <c r="AB318" s="204">
        <v>0</v>
      </c>
      <c r="AC318" s="205">
        <v>0</v>
      </c>
      <c r="AD318" s="206">
        <v>0</v>
      </c>
      <c r="AE318" s="204">
        <v>0</v>
      </c>
      <c r="AF318" s="205">
        <v>0</v>
      </c>
      <c r="AG318" s="206">
        <v>0</v>
      </c>
      <c r="AH318" s="207">
        <f t="shared" si="97"/>
        <v>0</v>
      </c>
      <c r="AI318" s="208">
        <f t="shared" si="97"/>
        <v>0</v>
      </c>
      <c r="AJ318" s="209">
        <f t="shared" si="97"/>
        <v>0</v>
      </c>
      <c r="AK318" s="204">
        <v>0</v>
      </c>
      <c r="AL318" s="205">
        <v>0</v>
      </c>
      <c r="AM318" s="206">
        <v>0</v>
      </c>
      <c r="AN318" s="210">
        <f t="shared" si="98"/>
        <v>0</v>
      </c>
      <c r="AO318" s="211">
        <f t="shared" si="98"/>
        <v>0</v>
      </c>
      <c r="AP318" s="212">
        <f t="shared" si="98"/>
        <v>0</v>
      </c>
      <c r="AQ318" s="204">
        <v>0</v>
      </c>
      <c r="AR318" s="205">
        <v>0</v>
      </c>
      <c r="AS318" s="206">
        <v>0</v>
      </c>
      <c r="AT318" s="207">
        <f t="shared" si="103"/>
        <v>0</v>
      </c>
      <c r="AU318" s="208">
        <f t="shared" si="103"/>
        <v>0</v>
      </c>
      <c r="AV318" s="209">
        <f t="shared" si="103"/>
        <v>0</v>
      </c>
      <c r="AW318" s="204">
        <f t="shared" si="94"/>
        <v>0</v>
      </c>
      <c r="AX318" s="213">
        <f t="shared" si="94"/>
        <v>276484</v>
      </c>
      <c r="AY318" s="214">
        <f t="shared" si="94"/>
        <v>30803064</v>
      </c>
      <c r="AZ318" s="204">
        <v>0</v>
      </c>
      <c r="BA318" s="205">
        <v>276484</v>
      </c>
      <c r="BB318" s="206">
        <v>30803064</v>
      </c>
      <c r="BC318" s="215">
        <f t="shared" si="99"/>
        <v>0</v>
      </c>
      <c r="BD318" s="216">
        <f t="shared" si="99"/>
        <v>276484</v>
      </c>
      <c r="BE318" s="217">
        <f t="shared" si="99"/>
        <v>30803064</v>
      </c>
      <c r="BF318" s="204">
        <v>0</v>
      </c>
      <c r="BG318" s="205">
        <v>0</v>
      </c>
      <c r="BH318" s="206">
        <v>0</v>
      </c>
      <c r="BI318" s="207">
        <f t="shared" si="100"/>
        <v>0</v>
      </c>
      <c r="BJ318" s="208">
        <f t="shared" si="100"/>
        <v>276484</v>
      </c>
      <c r="BK318" s="209">
        <f t="shared" si="100"/>
        <v>30803064</v>
      </c>
      <c r="BL318" s="204">
        <f t="shared" si="104"/>
        <v>0</v>
      </c>
      <c r="BM318" s="213">
        <f t="shared" si="104"/>
        <v>0</v>
      </c>
      <c r="BN318" s="214">
        <f t="shared" si="104"/>
        <v>0</v>
      </c>
      <c r="BO318" s="204">
        <v>0</v>
      </c>
      <c r="BP318" s="205">
        <v>0</v>
      </c>
      <c r="BQ318" s="206">
        <v>0</v>
      </c>
      <c r="BR318" s="218">
        <f t="shared" si="101"/>
        <v>0</v>
      </c>
      <c r="BS318" s="208">
        <f t="shared" si="101"/>
        <v>276484</v>
      </c>
      <c r="BT318" s="209">
        <f t="shared" si="101"/>
        <v>30803064</v>
      </c>
      <c r="BU318" s="219">
        <v>0</v>
      </c>
      <c r="BV318" s="205">
        <v>0</v>
      </c>
      <c r="BW318" s="206">
        <v>0</v>
      </c>
      <c r="BX318" s="204">
        <f t="shared" si="105"/>
        <v>0</v>
      </c>
      <c r="BY318" s="213">
        <f t="shared" si="105"/>
        <v>276484</v>
      </c>
      <c r="BZ318" s="214">
        <f t="shared" si="105"/>
        <v>30803064</v>
      </c>
      <c r="CA318" s="220" t="s">
        <v>1163</v>
      </c>
      <c r="CB318" s="220" t="s">
        <v>600</v>
      </c>
      <c r="CC318" s="165" t="s">
        <v>1280</v>
      </c>
      <c r="CD318" s="165" t="str">
        <f t="shared" si="95"/>
        <v>OK！</v>
      </c>
      <c r="CE318" s="164" t="str">
        <f t="shared" si="102"/>
        <v>M</v>
      </c>
      <c r="CF318" s="164" t="str">
        <f t="shared" si="102"/>
        <v>M</v>
      </c>
      <c r="CG318" s="164" t="str">
        <f t="shared" si="96"/>
        <v>JICA円借款</v>
      </c>
    </row>
    <row r="319" spans="1:85" ht="20.100000000000001" customHeight="1" x14ac:dyDescent="0.15">
      <c r="A319" s="154" t="str">
        <f t="shared" si="90"/>
        <v>M</v>
      </c>
      <c r="B319" s="154" t="str">
        <f t="shared" si="90"/>
        <v>M</v>
      </c>
      <c r="C319" s="154" t="str">
        <f t="shared" si="91"/>
        <v xml:space="preserve"> (独)国際協力機構　円借款</v>
      </c>
      <c r="D319" s="154" t="str">
        <f t="shared" si="92"/>
        <v>201605-201606</v>
      </c>
      <c r="E319" s="166" t="s">
        <v>466</v>
      </c>
      <c r="F319" s="199" t="s">
        <v>1113</v>
      </c>
      <c r="G319" s="200" t="s">
        <v>1113</v>
      </c>
      <c r="H319" s="200" t="str">
        <f t="shared" si="93"/>
        <v>JA15M1007P</v>
      </c>
      <c r="I319" s="201" t="s">
        <v>1125</v>
      </c>
      <c r="J319" s="202" t="s">
        <v>860</v>
      </c>
      <c r="K319" s="202" t="s">
        <v>496</v>
      </c>
      <c r="L319" s="203" t="s">
        <v>793</v>
      </c>
      <c r="M319" s="204">
        <v>0</v>
      </c>
      <c r="N319" s="205">
        <v>0</v>
      </c>
      <c r="O319" s="206">
        <v>0</v>
      </c>
      <c r="P319" s="204">
        <v>0</v>
      </c>
      <c r="Q319" s="205">
        <v>0</v>
      </c>
      <c r="R319" s="206">
        <v>0</v>
      </c>
      <c r="S319" s="204">
        <v>0</v>
      </c>
      <c r="T319" s="205">
        <v>0</v>
      </c>
      <c r="U319" s="206">
        <v>0</v>
      </c>
      <c r="V319" s="204">
        <v>0</v>
      </c>
      <c r="W319" s="205">
        <v>0</v>
      </c>
      <c r="X319" s="206">
        <v>0</v>
      </c>
      <c r="Y319" s="204">
        <v>0</v>
      </c>
      <c r="Z319" s="205">
        <v>0</v>
      </c>
      <c r="AA319" s="206">
        <v>0</v>
      </c>
      <c r="AB319" s="204">
        <v>0</v>
      </c>
      <c r="AC319" s="205">
        <v>0</v>
      </c>
      <c r="AD319" s="206">
        <v>0</v>
      </c>
      <c r="AE319" s="204">
        <v>0</v>
      </c>
      <c r="AF319" s="205">
        <v>0</v>
      </c>
      <c r="AG319" s="206">
        <v>0</v>
      </c>
      <c r="AH319" s="207">
        <f t="shared" si="97"/>
        <v>0</v>
      </c>
      <c r="AI319" s="208">
        <f t="shared" si="97"/>
        <v>0</v>
      </c>
      <c r="AJ319" s="209">
        <f t="shared" si="97"/>
        <v>0</v>
      </c>
      <c r="AK319" s="204">
        <v>0</v>
      </c>
      <c r="AL319" s="205">
        <v>0</v>
      </c>
      <c r="AM319" s="206">
        <v>0</v>
      </c>
      <c r="AN319" s="210">
        <f t="shared" si="98"/>
        <v>0</v>
      </c>
      <c r="AO319" s="211">
        <f t="shared" si="98"/>
        <v>0</v>
      </c>
      <c r="AP319" s="212">
        <f t="shared" si="98"/>
        <v>0</v>
      </c>
      <c r="AQ319" s="204">
        <v>0</v>
      </c>
      <c r="AR319" s="205">
        <v>0</v>
      </c>
      <c r="AS319" s="206">
        <v>0</v>
      </c>
      <c r="AT319" s="207">
        <f t="shared" si="103"/>
        <v>0</v>
      </c>
      <c r="AU319" s="208">
        <f t="shared" si="103"/>
        <v>0</v>
      </c>
      <c r="AV319" s="209">
        <f t="shared" si="103"/>
        <v>0</v>
      </c>
      <c r="AW319" s="204">
        <f t="shared" si="94"/>
        <v>2313700</v>
      </c>
      <c r="AX319" s="213">
        <f t="shared" si="94"/>
        <v>0</v>
      </c>
      <c r="AY319" s="214">
        <f t="shared" si="94"/>
        <v>2313700</v>
      </c>
      <c r="AZ319" s="204">
        <v>2313700</v>
      </c>
      <c r="BA319" s="205">
        <v>0</v>
      </c>
      <c r="BB319" s="206">
        <v>2313700</v>
      </c>
      <c r="BC319" s="215">
        <f t="shared" si="99"/>
        <v>2313700</v>
      </c>
      <c r="BD319" s="216">
        <f t="shared" si="99"/>
        <v>0</v>
      </c>
      <c r="BE319" s="217">
        <f t="shared" si="99"/>
        <v>2313700</v>
      </c>
      <c r="BF319" s="204">
        <v>0</v>
      </c>
      <c r="BG319" s="205">
        <v>0</v>
      </c>
      <c r="BH319" s="206">
        <v>0</v>
      </c>
      <c r="BI319" s="207">
        <f t="shared" si="100"/>
        <v>2313700</v>
      </c>
      <c r="BJ319" s="208">
        <f t="shared" si="100"/>
        <v>0</v>
      </c>
      <c r="BK319" s="209">
        <f t="shared" si="100"/>
        <v>2313700</v>
      </c>
      <c r="BL319" s="204">
        <f t="shared" si="104"/>
        <v>0</v>
      </c>
      <c r="BM319" s="213">
        <f t="shared" si="104"/>
        <v>0</v>
      </c>
      <c r="BN319" s="214">
        <f t="shared" si="104"/>
        <v>0</v>
      </c>
      <c r="BO319" s="204">
        <v>0</v>
      </c>
      <c r="BP319" s="205">
        <v>0</v>
      </c>
      <c r="BQ319" s="206">
        <v>0</v>
      </c>
      <c r="BR319" s="218">
        <f t="shared" si="101"/>
        <v>2313700</v>
      </c>
      <c r="BS319" s="208">
        <f t="shared" si="101"/>
        <v>0</v>
      </c>
      <c r="BT319" s="209">
        <f t="shared" si="101"/>
        <v>2313700</v>
      </c>
      <c r="BU319" s="219">
        <v>0</v>
      </c>
      <c r="BV319" s="205">
        <v>0</v>
      </c>
      <c r="BW319" s="206">
        <v>0</v>
      </c>
      <c r="BX319" s="204">
        <f t="shared" si="105"/>
        <v>2313700</v>
      </c>
      <c r="BY319" s="213">
        <f t="shared" si="105"/>
        <v>0</v>
      </c>
      <c r="BZ319" s="214">
        <f t="shared" si="105"/>
        <v>2313700</v>
      </c>
      <c r="CA319" s="220" t="s">
        <v>1163</v>
      </c>
      <c r="CB319" s="220" t="s">
        <v>531</v>
      </c>
      <c r="CC319" s="165" t="s">
        <v>1280</v>
      </c>
      <c r="CD319" s="165" t="str">
        <f t="shared" si="95"/>
        <v>OK！</v>
      </c>
      <c r="CE319" s="164" t="str">
        <f t="shared" si="102"/>
        <v>M</v>
      </c>
      <c r="CF319" s="164" t="str">
        <f t="shared" si="102"/>
        <v>M</v>
      </c>
      <c r="CG319" s="164" t="str">
        <f t="shared" si="96"/>
        <v>JICA円借款</v>
      </c>
    </row>
    <row r="320" spans="1:85" ht="20.100000000000001" customHeight="1" x14ac:dyDescent="0.15">
      <c r="A320" s="154" t="str">
        <f t="shared" si="90"/>
        <v>M</v>
      </c>
      <c r="B320" s="154" t="str">
        <f t="shared" si="90"/>
        <v>M</v>
      </c>
      <c r="C320" s="154" t="str">
        <f t="shared" si="91"/>
        <v xml:space="preserve"> (独)国際協力機構　円借款</v>
      </c>
      <c r="D320" s="154" t="str">
        <f t="shared" si="92"/>
        <v>201604-201605</v>
      </c>
      <c r="E320" s="166" t="s">
        <v>467</v>
      </c>
      <c r="F320" s="199" t="s">
        <v>1113</v>
      </c>
      <c r="G320" s="200" t="s">
        <v>1113</v>
      </c>
      <c r="H320" s="200" t="str">
        <f t="shared" si="93"/>
        <v>JA15M1007P</v>
      </c>
      <c r="I320" s="201" t="s">
        <v>1125</v>
      </c>
      <c r="J320" s="202" t="s">
        <v>860</v>
      </c>
      <c r="K320" s="202" t="s">
        <v>496</v>
      </c>
      <c r="L320" s="203" t="s">
        <v>819</v>
      </c>
      <c r="M320" s="204">
        <v>0</v>
      </c>
      <c r="N320" s="205">
        <v>0</v>
      </c>
      <c r="O320" s="206">
        <v>0</v>
      </c>
      <c r="P320" s="204">
        <v>0</v>
      </c>
      <c r="Q320" s="205">
        <v>0</v>
      </c>
      <c r="R320" s="206">
        <v>0</v>
      </c>
      <c r="S320" s="204">
        <v>0</v>
      </c>
      <c r="T320" s="205">
        <v>0</v>
      </c>
      <c r="U320" s="206">
        <v>0</v>
      </c>
      <c r="V320" s="204">
        <v>0</v>
      </c>
      <c r="W320" s="205">
        <v>0</v>
      </c>
      <c r="X320" s="206">
        <v>0</v>
      </c>
      <c r="Y320" s="204">
        <v>0</v>
      </c>
      <c r="Z320" s="205">
        <v>0</v>
      </c>
      <c r="AA320" s="206">
        <v>0</v>
      </c>
      <c r="AB320" s="204">
        <v>0</v>
      </c>
      <c r="AC320" s="205">
        <v>0</v>
      </c>
      <c r="AD320" s="206">
        <v>0</v>
      </c>
      <c r="AE320" s="204">
        <v>0</v>
      </c>
      <c r="AF320" s="205">
        <v>0</v>
      </c>
      <c r="AG320" s="206">
        <v>0</v>
      </c>
      <c r="AH320" s="207">
        <f t="shared" si="97"/>
        <v>0</v>
      </c>
      <c r="AI320" s="208">
        <f t="shared" si="97"/>
        <v>0</v>
      </c>
      <c r="AJ320" s="209">
        <f t="shared" si="97"/>
        <v>0</v>
      </c>
      <c r="AK320" s="204">
        <v>0</v>
      </c>
      <c r="AL320" s="205">
        <v>0</v>
      </c>
      <c r="AM320" s="206">
        <v>0</v>
      </c>
      <c r="AN320" s="210">
        <f t="shared" si="98"/>
        <v>0</v>
      </c>
      <c r="AO320" s="211">
        <f t="shared" si="98"/>
        <v>0</v>
      </c>
      <c r="AP320" s="212">
        <f t="shared" si="98"/>
        <v>0</v>
      </c>
      <c r="AQ320" s="204">
        <v>0</v>
      </c>
      <c r="AR320" s="205">
        <v>0</v>
      </c>
      <c r="AS320" s="206">
        <v>0</v>
      </c>
      <c r="AT320" s="207">
        <f t="shared" si="103"/>
        <v>0</v>
      </c>
      <c r="AU320" s="208">
        <f t="shared" si="103"/>
        <v>0</v>
      </c>
      <c r="AV320" s="209">
        <f t="shared" si="103"/>
        <v>0</v>
      </c>
      <c r="AW320" s="204">
        <f t="shared" si="94"/>
        <v>0</v>
      </c>
      <c r="AX320" s="213">
        <f t="shared" si="94"/>
        <v>1876</v>
      </c>
      <c r="AY320" s="214">
        <f t="shared" si="94"/>
        <v>209985</v>
      </c>
      <c r="AZ320" s="204">
        <v>0</v>
      </c>
      <c r="BA320" s="205">
        <v>1876</v>
      </c>
      <c r="BB320" s="206">
        <v>209985</v>
      </c>
      <c r="BC320" s="215">
        <f t="shared" si="99"/>
        <v>0</v>
      </c>
      <c r="BD320" s="216">
        <f t="shared" si="99"/>
        <v>1876</v>
      </c>
      <c r="BE320" s="217">
        <f t="shared" si="99"/>
        <v>209985</v>
      </c>
      <c r="BF320" s="204">
        <v>0</v>
      </c>
      <c r="BG320" s="205">
        <v>0</v>
      </c>
      <c r="BH320" s="206">
        <v>0</v>
      </c>
      <c r="BI320" s="207">
        <f t="shared" si="100"/>
        <v>0</v>
      </c>
      <c r="BJ320" s="208">
        <f t="shared" si="100"/>
        <v>1876</v>
      </c>
      <c r="BK320" s="209">
        <f t="shared" si="100"/>
        <v>209985</v>
      </c>
      <c r="BL320" s="204">
        <f t="shared" si="104"/>
        <v>0</v>
      </c>
      <c r="BM320" s="213">
        <f t="shared" si="104"/>
        <v>0</v>
      </c>
      <c r="BN320" s="214">
        <f t="shared" si="104"/>
        <v>0</v>
      </c>
      <c r="BO320" s="204">
        <v>0</v>
      </c>
      <c r="BP320" s="205">
        <v>0</v>
      </c>
      <c r="BQ320" s="206">
        <v>0</v>
      </c>
      <c r="BR320" s="218">
        <f t="shared" si="101"/>
        <v>0</v>
      </c>
      <c r="BS320" s="208">
        <f t="shared" si="101"/>
        <v>1876</v>
      </c>
      <c r="BT320" s="209">
        <f t="shared" si="101"/>
        <v>209985</v>
      </c>
      <c r="BU320" s="219">
        <v>0</v>
      </c>
      <c r="BV320" s="205">
        <v>0</v>
      </c>
      <c r="BW320" s="206">
        <v>0</v>
      </c>
      <c r="BX320" s="204">
        <f t="shared" si="105"/>
        <v>0</v>
      </c>
      <c r="BY320" s="213">
        <f t="shared" si="105"/>
        <v>1876</v>
      </c>
      <c r="BZ320" s="214">
        <f t="shared" si="105"/>
        <v>209985</v>
      </c>
      <c r="CA320" s="220" t="s">
        <v>1197</v>
      </c>
      <c r="CB320" s="220" t="s">
        <v>531</v>
      </c>
      <c r="CC320" s="165" t="s">
        <v>1280</v>
      </c>
      <c r="CD320" s="165" t="str">
        <f t="shared" si="95"/>
        <v>OK！</v>
      </c>
      <c r="CE320" s="164" t="str">
        <f t="shared" si="102"/>
        <v>M</v>
      </c>
      <c r="CF320" s="164" t="str">
        <f t="shared" si="102"/>
        <v>M</v>
      </c>
      <c r="CG320" s="164" t="str">
        <f t="shared" si="96"/>
        <v>JICA円借款</v>
      </c>
    </row>
    <row r="321" spans="1:85" ht="20.100000000000001" customHeight="1" x14ac:dyDescent="0.15">
      <c r="A321" s="154" t="str">
        <f t="shared" si="90"/>
        <v>M</v>
      </c>
      <c r="B321" s="154" t="str">
        <f t="shared" si="90"/>
        <v>M</v>
      </c>
      <c r="C321" s="154" t="str">
        <f t="shared" si="91"/>
        <v xml:space="preserve"> (独)国際協力機構　円借款</v>
      </c>
      <c r="D321" s="154" t="str">
        <f t="shared" si="92"/>
        <v>201604-201606</v>
      </c>
      <c r="E321" s="166" t="s">
        <v>468</v>
      </c>
      <c r="F321" s="199" t="s">
        <v>1113</v>
      </c>
      <c r="G321" s="200" t="s">
        <v>1113</v>
      </c>
      <c r="H321" s="200" t="str">
        <f t="shared" si="93"/>
        <v>JA15M1010P</v>
      </c>
      <c r="I321" s="201" t="s">
        <v>1126</v>
      </c>
      <c r="J321" s="202" t="s">
        <v>860</v>
      </c>
      <c r="K321" s="202" t="s">
        <v>496</v>
      </c>
      <c r="L321" s="203" t="s">
        <v>793</v>
      </c>
      <c r="M321" s="204">
        <v>0</v>
      </c>
      <c r="N321" s="205">
        <v>0</v>
      </c>
      <c r="O321" s="206">
        <v>0</v>
      </c>
      <c r="P321" s="204">
        <v>0</v>
      </c>
      <c r="Q321" s="205">
        <v>0</v>
      </c>
      <c r="R321" s="206">
        <v>0</v>
      </c>
      <c r="S321" s="204">
        <v>0</v>
      </c>
      <c r="T321" s="205">
        <v>0</v>
      </c>
      <c r="U321" s="206">
        <v>0</v>
      </c>
      <c r="V321" s="204">
        <v>0</v>
      </c>
      <c r="W321" s="205">
        <v>0</v>
      </c>
      <c r="X321" s="206">
        <v>0</v>
      </c>
      <c r="Y321" s="204">
        <v>0</v>
      </c>
      <c r="Z321" s="205">
        <v>0</v>
      </c>
      <c r="AA321" s="206">
        <v>0</v>
      </c>
      <c r="AB321" s="204">
        <v>0</v>
      </c>
      <c r="AC321" s="205">
        <v>0</v>
      </c>
      <c r="AD321" s="206">
        <v>0</v>
      </c>
      <c r="AE321" s="204">
        <v>0</v>
      </c>
      <c r="AF321" s="205">
        <v>0</v>
      </c>
      <c r="AG321" s="206">
        <v>0</v>
      </c>
      <c r="AH321" s="207">
        <f t="shared" si="97"/>
        <v>0</v>
      </c>
      <c r="AI321" s="208">
        <f t="shared" si="97"/>
        <v>0</v>
      </c>
      <c r="AJ321" s="209">
        <f t="shared" si="97"/>
        <v>0</v>
      </c>
      <c r="AK321" s="204">
        <v>0</v>
      </c>
      <c r="AL321" s="205">
        <v>0</v>
      </c>
      <c r="AM321" s="206">
        <v>0</v>
      </c>
      <c r="AN321" s="210">
        <f t="shared" si="98"/>
        <v>0</v>
      </c>
      <c r="AO321" s="211">
        <f t="shared" si="98"/>
        <v>0</v>
      </c>
      <c r="AP321" s="212">
        <f t="shared" si="98"/>
        <v>0</v>
      </c>
      <c r="AQ321" s="204">
        <v>0</v>
      </c>
      <c r="AR321" s="205">
        <v>0</v>
      </c>
      <c r="AS321" s="206">
        <v>0</v>
      </c>
      <c r="AT321" s="207">
        <f t="shared" si="103"/>
        <v>0</v>
      </c>
      <c r="AU321" s="208">
        <f t="shared" si="103"/>
        <v>0</v>
      </c>
      <c r="AV321" s="209">
        <f t="shared" si="103"/>
        <v>0</v>
      </c>
      <c r="AW321" s="204">
        <f t="shared" si="94"/>
        <v>12230400</v>
      </c>
      <c r="AX321" s="213">
        <f t="shared" si="94"/>
        <v>0</v>
      </c>
      <c r="AY321" s="214">
        <f t="shared" si="94"/>
        <v>12230400</v>
      </c>
      <c r="AZ321" s="204">
        <v>12230400</v>
      </c>
      <c r="BA321" s="205">
        <v>0</v>
      </c>
      <c r="BB321" s="206">
        <v>12230400</v>
      </c>
      <c r="BC321" s="215">
        <f t="shared" si="99"/>
        <v>12230400</v>
      </c>
      <c r="BD321" s="216">
        <f t="shared" si="99"/>
        <v>0</v>
      </c>
      <c r="BE321" s="217">
        <f t="shared" si="99"/>
        <v>12230400</v>
      </c>
      <c r="BF321" s="204">
        <v>0</v>
      </c>
      <c r="BG321" s="205">
        <v>0</v>
      </c>
      <c r="BH321" s="206">
        <v>0</v>
      </c>
      <c r="BI321" s="207">
        <f t="shared" si="100"/>
        <v>12230400</v>
      </c>
      <c r="BJ321" s="208">
        <f t="shared" si="100"/>
        <v>0</v>
      </c>
      <c r="BK321" s="209">
        <f t="shared" si="100"/>
        <v>12230400</v>
      </c>
      <c r="BL321" s="204">
        <f t="shared" si="104"/>
        <v>0</v>
      </c>
      <c r="BM321" s="213">
        <f t="shared" si="104"/>
        <v>0</v>
      </c>
      <c r="BN321" s="214">
        <f t="shared" si="104"/>
        <v>0</v>
      </c>
      <c r="BO321" s="204">
        <v>0</v>
      </c>
      <c r="BP321" s="205">
        <v>0</v>
      </c>
      <c r="BQ321" s="206">
        <v>0</v>
      </c>
      <c r="BR321" s="218">
        <f t="shared" si="101"/>
        <v>12230400</v>
      </c>
      <c r="BS321" s="208">
        <f t="shared" si="101"/>
        <v>0</v>
      </c>
      <c r="BT321" s="209">
        <f t="shared" si="101"/>
        <v>12230400</v>
      </c>
      <c r="BU321" s="219">
        <v>-25515874</v>
      </c>
      <c r="BV321" s="205">
        <v>0</v>
      </c>
      <c r="BW321" s="206">
        <v>-25515874</v>
      </c>
      <c r="BX321" s="204">
        <f t="shared" si="105"/>
        <v>-13285474</v>
      </c>
      <c r="BY321" s="213">
        <f t="shared" si="105"/>
        <v>0</v>
      </c>
      <c r="BZ321" s="214">
        <f t="shared" si="105"/>
        <v>-13285474</v>
      </c>
      <c r="CA321" s="220" t="s">
        <v>1174</v>
      </c>
      <c r="CB321" s="220" t="s">
        <v>531</v>
      </c>
      <c r="CC321" s="165" t="s">
        <v>1280</v>
      </c>
      <c r="CD321" s="165" t="str">
        <f t="shared" si="95"/>
        <v>OK！</v>
      </c>
      <c r="CE321" s="164" t="str">
        <f t="shared" si="102"/>
        <v>M</v>
      </c>
      <c r="CF321" s="164" t="str">
        <f t="shared" si="102"/>
        <v>M</v>
      </c>
      <c r="CG321" s="164" t="str">
        <f t="shared" si="96"/>
        <v>JICA円借款</v>
      </c>
    </row>
    <row r="322" spans="1:85" ht="20.100000000000001" customHeight="1" x14ac:dyDescent="0.15">
      <c r="A322" s="154" t="str">
        <f t="shared" si="90"/>
        <v>M</v>
      </c>
      <c r="B322" s="154" t="str">
        <f t="shared" si="90"/>
        <v>M</v>
      </c>
      <c r="C322" s="154" t="str">
        <f t="shared" si="91"/>
        <v xml:space="preserve"> (独)国際協力機構　円借款</v>
      </c>
      <c r="D322" s="154" t="str">
        <f t="shared" si="92"/>
        <v>201604-201606</v>
      </c>
      <c r="E322" s="166" t="s">
        <v>469</v>
      </c>
      <c r="F322" s="199" t="s">
        <v>1113</v>
      </c>
      <c r="G322" s="200" t="s">
        <v>1113</v>
      </c>
      <c r="H322" s="200" t="str">
        <f t="shared" si="93"/>
        <v>JA15M1010P</v>
      </c>
      <c r="I322" s="201" t="s">
        <v>1126</v>
      </c>
      <c r="J322" s="202" t="s">
        <v>860</v>
      </c>
      <c r="K322" s="202" t="s">
        <v>496</v>
      </c>
      <c r="L322" s="203" t="s">
        <v>819</v>
      </c>
      <c r="M322" s="204">
        <v>0</v>
      </c>
      <c r="N322" s="205">
        <v>0</v>
      </c>
      <c r="O322" s="206">
        <v>0</v>
      </c>
      <c r="P322" s="204">
        <v>0</v>
      </c>
      <c r="Q322" s="205">
        <v>0</v>
      </c>
      <c r="R322" s="206">
        <v>0</v>
      </c>
      <c r="S322" s="204">
        <v>0</v>
      </c>
      <c r="T322" s="205">
        <v>0</v>
      </c>
      <c r="U322" s="206">
        <v>0</v>
      </c>
      <c r="V322" s="204">
        <v>0</v>
      </c>
      <c r="W322" s="205">
        <v>0</v>
      </c>
      <c r="X322" s="206">
        <v>0</v>
      </c>
      <c r="Y322" s="204">
        <v>0</v>
      </c>
      <c r="Z322" s="205">
        <v>0</v>
      </c>
      <c r="AA322" s="206">
        <v>0</v>
      </c>
      <c r="AB322" s="204">
        <v>0</v>
      </c>
      <c r="AC322" s="205">
        <v>0</v>
      </c>
      <c r="AD322" s="206">
        <v>0</v>
      </c>
      <c r="AE322" s="204">
        <v>0</v>
      </c>
      <c r="AF322" s="205">
        <v>0</v>
      </c>
      <c r="AG322" s="206">
        <v>0</v>
      </c>
      <c r="AH322" s="207">
        <f t="shared" si="97"/>
        <v>0</v>
      </c>
      <c r="AI322" s="208">
        <f t="shared" si="97"/>
        <v>0</v>
      </c>
      <c r="AJ322" s="209">
        <f t="shared" si="97"/>
        <v>0</v>
      </c>
      <c r="AK322" s="204">
        <v>0</v>
      </c>
      <c r="AL322" s="205">
        <v>0</v>
      </c>
      <c r="AM322" s="206">
        <v>0</v>
      </c>
      <c r="AN322" s="210">
        <f t="shared" si="98"/>
        <v>0</v>
      </c>
      <c r="AO322" s="211">
        <f t="shared" si="98"/>
        <v>0</v>
      </c>
      <c r="AP322" s="212">
        <f t="shared" si="98"/>
        <v>0</v>
      </c>
      <c r="AQ322" s="204">
        <v>0</v>
      </c>
      <c r="AR322" s="205">
        <v>0</v>
      </c>
      <c r="AS322" s="206">
        <v>0</v>
      </c>
      <c r="AT322" s="207">
        <f t="shared" si="103"/>
        <v>0</v>
      </c>
      <c r="AU322" s="208">
        <f t="shared" si="103"/>
        <v>0</v>
      </c>
      <c r="AV322" s="209">
        <f t="shared" si="103"/>
        <v>0</v>
      </c>
      <c r="AW322" s="204">
        <f t="shared" si="94"/>
        <v>0</v>
      </c>
      <c r="AX322" s="213">
        <f t="shared" si="94"/>
        <v>37714</v>
      </c>
      <c r="AY322" s="214">
        <f t="shared" si="94"/>
        <v>4196394</v>
      </c>
      <c r="AZ322" s="204">
        <v>0</v>
      </c>
      <c r="BA322" s="205">
        <v>37714</v>
      </c>
      <c r="BB322" s="206">
        <v>4196394</v>
      </c>
      <c r="BC322" s="215">
        <f t="shared" si="99"/>
        <v>0</v>
      </c>
      <c r="BD322" s="216">
        <f t="shared" si="99"/>
        <v>37714</v>
      </c>
      <c r="BE322" s="217">
        <f t="shared" si="99"/>
        <v>4196394</v>
      </c>
      <c r="BF322" s="204">
        <v>0</v>
      </c>
      <c r="BG322" s="205">
        <v>0</v>
      </c>
      <c r="BH322" s="206">
        <v>0</v>
      </c>
      <c r="BI322" s="207">
        <f t="shared" si="100"/>
        <v>0</v>
      </c>
      <c r="BJ322" s="208">
        <f t="shared" si="100"/>
        <v>37714</v>
      </c>
      <c r="BK322" s="209">
        <f t="shared" si="100"/>
        <v>4196394</v>
      </c>
      <c r="BL322" s="204">
        <f t="shared" si="104"/>
        <v>0</v>
      </c>
      <c r="BM322" s="213">
        <f t="shared" si="104"/>
        <v>0</v>
      </c>
      <c r="BN322" s="214">
        <f t="shared" si="104"/>
        <v>0</v>
      </c>
      <c r="BO322" s="204">
        <v>0</v>
      </c>
      <c r="BP322" s="205">
        <v>0</v>
      </c>
      <c r="BQ322" s="206">
        <v>0</v>
      </c>
      <c r="BR322" s="218">
        <f t="shared" si="101"/>
        <v>0</v>
      </c>
      <c r="BS322" s="208">
        <f t="shared" si="101"/>
        <v>37714</v>
      </c>
      <c r="BT322" s="209">
        <f t="shared" si="101"/>
        <v>4196394</v>
      </c>
      <c r="BU322" s="219">
        <v>0</v>
      </c>
      <c r="BV322" s="205">
        <v>-98654</v>
      </c>
      <c r="BW322" s="206">
        <v>-10318222</v>
      </c>
      <c r="BX322" s="204">
        <f t="shared" si="105"/>
        <v>0</v>
      </c>
      <c r="BY322" s="213">
        <f t="shared" si="105"/>
        <v>-60940</v>
      </c>
      <c r="BZ322" s="214">
        <f t="shared" si="105"/>
        <v>-6121828</v>
      </c>
      <c r="CA322" s="220" t="s">
        <v>1174</v>
      </c>
      <c r="CB322" s="220" t="s">
        <v>531</v>
      </c>
      <c r="CC322" s="165" t="s">
        <v>1280</v>
      </c>
      <c r="CD322" s="165" t="str">
        <f t="shared" si="95"/>
        <v>OK！</v>
      </c>
      <c r="CE322" s="164" t="str">
        <f t="shared" si="102"/>
        <v>M</v>
      </c>
      <c r="CF322" s="164" t="str">
        <f t="shared" si="102"/>
        <v>M</v>
      </c>
      <c r="CG322" s="164" t="str">
        <f t="shared" si="96"/>
        <v>JICA円借款</v>
      </c>
    </row>
    <row r="323" spans="1:85" ht="20.100000000000001" customHeight="1" x14ac:dyDescent="0.15">
      <c r="A323" s="154" t="str">
        <f t="shared" si="90"/>
        <v>M</v>
      </c>
      <c r="B323" s="154" t="str">
        <f t="shared" si="90"/>
        <v>M</v>
      </c>
      <c r="C323" s="154" t="str">
        <f t="shared" si="91"/>
        <v xml:space="preserve"> (独)国際協力機構　円借款</v>
      </c>
      <c r="D323" s="154" t="str">
        <f t="shared" si="92"/>
        <v>-</v>
      </c>
      <c r="E323" s="166" t="s">
        <v>470</v>
      </c>
      <c r="F323" s="199" t="s">
        <v>1113</v>
      </c>
      <c r="G323" s="200" t="s">
        <v>1113</v>
      </c>
      <c r="H323" s="200" t="str">
        <f t="shared" si="93"/>
        <v>JA15M1013P</v>
      </c>
      <c r="I323" s="201" t="s">
        <v>1127</v>
      </c>
      <c r="J323" s="202" t="s">
        <v>795</v>
      </c>
      <c r="K323" s="202" t="s">
        <v>496</v>
      </c>
      <c r="L323" s="203" t="s">
        <v>796</v>
      </c>
      <c r="M323" s="204">
        <v>0</v>
      </c>
      <c r="N323" s="205">
        <v>0</v>
      </c>
      <c r="O323" s="206">
        <v>0</v>
      </c>
      <c r="P323" s="204">
        <v>0</v>
      </c>
      <c r="Q323" s="205">
        <v>0</v>
      </c>
      <c r="R323" s="206">
        <v>0</v>
      </c>
      <c r="S323" s="204">
        <v>0</v>
      </c>
      <c r="T323" s="205">
        <v>0</v>
      </c>
      <c r="U323" s="206">
        <v>0</v>
      </c>
      <c r="V323" s="204">
        <v>0</v>
      </c>
      <c r="W323" s="205">
        <v>0</v>
      </c>
      <c r="X323" s="206">
        <v>0</v>
      </c>
      <c r="Y323" s="204">
        <v>0</v>
      </c>
      <c r="Z323" s="205">
        <v>0</v>
      </c>
      <c r="AA323" s="206">
        <v>0</v>
      </c>
      <c r="AB323" s="204">
        <v>0</v>
      </c>
      <c r="AC323" s="205">
        <v>0</v>
      </c>
      <c r="AD323" s="206">
        <v>0</v>
      </c>
      <c r="AE323" s="204">
        <v>0</v>
      </c>
      <c r="AF323" s="205">
        <v>0</v>
      </c>
      <c r="AG323" s="206">
        <v>0</v>
      </c>
      <c r="AH323" s="207">
        <f t="shared" si="97"/>
        <v>0</v>
      </c>
      <c r="AI323" s="208">
        <f t="shared" si="97"/>
        <v>0</v>
      </c>
      <c r="AJ323" s="209">
        <f t="shared" si="97"/>
        <v>0</v>
      </c>
      <c r="AK323" s="204">
        <v>0</v>
      </c>
      <c r="AL323" s="205">
        <v>0</v>
      </c>
      <c r="AM323" s="206">
        <v>0</v>
      </c>
      <c r="AN323" s="210">
        <f t="shared" si="98"/>
        <v>0</v>
      </c>
      <c r="AO323" s="211">
        <f t="shared" si="98"/>
        <v>0</v>
      </c>
      <c r="AP323" s="212">
        <f t="shared" si="98"/>
        <v>0</v>
      </c>
      <c r="AQ323" s="204">
        <v>0</v>
      </c>
      <c r="AR323" s="205">
        <v>0</v>
      </c>
      <c r="AS323" s="206">
        <v>0</v>
      </c>
      <c r="AT323" s="207">
        <f t="shared" si="103"/>
        <v>0</v>
      </c>
      <c r="AU323" s="208">
        <f t="shared" si="103"/>
        <v>0</v>
      </c>
      <c r="AV323" s="209">
        <f t="shared" si="103"/>
        <v>0</v>
      </c>
      <c r="AW323" s="204">
        <f t="shared" si="94"/>
        <v>0</v>
      </c>
      <c r="AX323" s="213">
        <f t="shared" si="94"/>
        <v>0</v>
      </c>
      <c r="AY323" s="214">
        <f t="shared" si="94"/>
        <v>0</v>
      </c>
      <c r="AZ323" s="204">
        <v>0</v>
      </c>
      <c r="BA323" s="205">
        <v>0</v>
      </c>
      <c r="BB323" s="206">
        <v>0</v>
      </c>
      <c r="BC323" s="215">
        <f t="shared" si="99"/>
        <v>0</v>
      </c>
      <c r="BD323" s="216">
        <f t="shared" si="99"/>
        <v>0</v>
      </c>
      <c r="BE323" s="217">
        <f t="shared" si="99"/>
        <v>0</v>
      </c>
      <c r="BF323" s="204">
        <v>0</v>
      </c>
      <c r="BG323" s="205">
        <v>0</v>
      </c>
      <c r="BH323" s="206">
        <v>0</v>
      </c>
      <c r="BI323" s="207">
        <f t="shared" si="100"/>
        <v>0</v>
      </c>
      <c r="BJ323" s="208">
        <f t="shared" si="100"/>
        <v>0</v>
      </c>
      <c r="BK323" s="209">
        <f t="shared" si="100"/>
        <v>0</v>
      </c>
      <c r="BL323" s="204">
        <f t="shared" si="104"/>
        <v>0</v>
      </c>
      <c r="BM323" s="213">
        <f t="shared" si="104"/>
        <v>0</v>
      </c>
      <c r="BN323" s="214">
        <f t="shared" si="104"/>
        <v>0</v>
      </c>
      <c r="BO323" s="204">
        <v>0</v>
      </c>
      <c r="BP323" s="205">
        <v>0</v>
      </c>
      <c r="BQ323" s="206">
        <v>0</v>
      </c>
      <c r="BR323" s="218">
        <f t="shared" si="101"/>
        <v>0</v>
      </c>
      <c r="BS323" s="208">
        <f t="shared" si="101"/>
        <v>0</v>
      </c>
      <c r="BT323" s="209">
        <f t="shared" si="101"/>
        <v>0</v>
      </c>
      <c r="BU323" s="219">
        <v>0</v>
      </c>
      <c r="BV323" s="205">
        <v>-644600</v>
      </c>
      <c r="BW323" s="206">
        <v>-1066458</v>
      </c>
      <c r="BX323" s="204">
        <f t="shared" si="105"/>
        <v>0</v>
      </c>
      <c r="BY323" s="213">
        <f t="shared" si="105"/>
        <v>-644600</v>
      </c>
      <c r="BZ323" s="214">
        <f t="shared" si="105"/>
        <v>-1066458</v>
      </c>
      <c r="CA323" s="220" t="s">
        <v>1156</v>
      </c>
      <c r="CB323" s="220" t="s">
        <v>508</v>
      </c>
      <c r="CC323" s="165" t="s">
        <v>1280</v>
      </c>
      <c r="CD323" s="165" t="str">
        <f t="shared" si="95"/>
        <v>OK！</v>
      </c>
      <c r="CE323" s="164" t="str">
        <f t="shared" si="102"/>
        <v>M</v>
      </c>
      <c r="CF323" s="164" t="str">
        <f t="shared" si="102"/>
        <v>M</v>
      </c>
      <c r="CG323" s="164" t="str">
        <f t="shared" si="96"/>
        <v>JICA円借款</v>
      </c>
    </row>
    <row r="324" spans="1:85" ht="20.100000000000001" customHeight="1" x14ac:dyDescent="0.15">
      <c r="A324" s="154" t="str">
        <f t="shared" si="90"/>
        <v>M</v>
      </c>
      <c r="B324" s="154" t="str">
        <f t="shared" si="90"/>
        <v>M</v>
      </c>
      <c r="C324" s="154" t="str">
        <f t="shared" si="91"/>
        <v xml:space="preserve"> (独)国際協力機構　円借款</v>
      </c>
      <c r="D324" s="154" t="str">
        <f t="shared" si="92"/>
        <v>-</v>
      </c>
      <c r="E324" s="166" t="s">
        <v>471</v>
      </c>
      <c r="F324" s="199" t="s">
        <v>1113</v>
      </c>
      <c r="G324" s="200" t="s">
        <v>1113</v>
      </c>
      <c r="H324" s="200" t="str">
        <f t="shared" si="93"/>
        <v>JA15M1013P</v>
      </c>
      <c r="I324" s="201" t="s">
        <v>1127</v>
      </c>
      <c r="J324" s="202" t="s">
        <v>795</v>
      </c>
      <c r="K324" s="202" t="s">
        <v>496</v>
      </c>
      <c r="L324" s="203" t="s">
        <v>793</v>
      </c>
      <c r="M324" s="204">
        <v>0</v>
      </c>
      <c r="N324" s="205">
        <v>0</v>
      </c>
      <c r="O324" s="206">
        <v>0</v>
      </c>
      <c r="P324" s="204">
        <v>0</v>
      </c>
      <c r="Q324" s="205">
        <v>0</v>
      </c>
      <c r="R324" s="206">
        <v>0</v>
      </c>
      <c r="S324" s="204">
        <v>0</v>
      </c>
      <c r="T324" s="205">
        <v>0</v>
      </c>
      <c r="U324" s="206">
        <v>0</v>
      </c>
      <c r="V324" s="204">
        <v>0</v>
      </c>
      <c r="W324" s="205">
        <v>0</v>
      </c>
      <c r="X324" s="206">
        <v>0</v>
      </c>
      <c r="Y324" s="204">
        <v>0</v>
      </c>
      <c r="Z324" s="205">
        <v>0</v>
      </c>
      <c r="AA324" s="206">
        <v>0</v>
      </c>
      <c r="AB324" s="204">
        <v>0</v>
      </c>
      <c r="AC324" s="205">
        <v>0</v>
      </c>
      <c r="AD324" s="206">
        <v>0</v>
      </c>
      <c r="AE324" s="204">
        <v>0</v>
      </c>
      <c r="AF324" s="205">
        <v>0</v>
      </c>
      <c r="AG324" s="206">
        <v>0</v>
      </c>
      <c r="AH324" s="207">
        <f t="shared" si="97"/>
        <v>0</v>
      </c>
      <c r="AI324" s="208">
        <f t="shared" si="97"/>
        <v>0</v>
      </c>
      <c r="AJ324" s="209">
        <f t="shared" si="97"/>
        <v>0</v>
      </c>
      <c r="AK324" s="204">
        <v>0</v>
      </c>
      <c r="AL324" s="205">
        <v>0</v>
      </c>
      <c r="AM324" s="206">
        <v>0</v>
      </c>
      <c r="AN324" s="210">
        <f t="shared" si="98"/>
        <v>0</v>
      </c>
      <c r="AO324" s="211">
        <f t="shared" si="98"/>
        <v>0</v>
      </c>
      <c r="AP324" s="212">
        <f t="shared" si="98"/>
        <v>0</v>
      </c>
      <c r="AQ324" s="204">
        <v>0</v>
      </c>
      <c r="AR324" s="205">
        <v>0</v>
      </c>
      <c r="AS324" s="206">
        <v>0</v>
      </c>
      <c r="AT324" s="207">
        <f t="shared" si="103"/>
        <v>0</v>
      </c>
      <c r="AU324" s="208">
        <f t="shared" si="103"/>
        <v>0</v>
      </c>
      <c r="AV324" s="209">
        <f t="shared" si="103"/>
        <v>0</v>
      </c>
      <c r="AW324" s="204">
        <f t="shared" si="94"/>
        <v>0</v>
      </c>
      <c r="AX324" s="213">
        <f t="shared" si="94"/>
        <v>0</v>
      </c>
      <c r="AY324" s="214">
        <f t="shared" si="94"/>
        <v>0</v>
      </c>
      <c r="AZ324" s="204">
        <v>0</v>
      </c>
      <c r="BA324" s="205">
        <v>0</v>
      </c>
      <c r="BB324" s="206">
        <v>0</v>
      </c>
      <c r="BC324" s="215">
        <f t="shared" si="99"/>
        <v>0</v>
      </c>
      <c r="BD324" s="216">
        <f t="shared" si="99"/>
        <v>0</v>
      </c>
      <c r="BE324" s="217">
        <f t="shared" si="99"/>
        <v>0</v>
      </c>
      <c r="BF324" s="204">
        <v>0</v>
      </c>
      <c r="BG324" s="205">
        <v>0</v>
      </c>
      <c r="BH324" s="206">
        <v>0</v>
      </c>
      <c r="BI324" s="207">
        <f t="shared" si="100"/>
        <v>0</v>
      </c>
      <c r="BJ324" s="208">
        <f t="shared" si="100"/>
        <v>0</v>
      </c>
      <c r="BK324" s="209">
        <f t="shared" si="100"/>
        <v>0</v>
      </c>
      <c r="BL324" s="204">
        <f t="shared" si="104"/>
        <v>0</v>
      </c>
      <c r="BM324" s="213">
        <f t="shared" si="104"/>
        <v>0</v>
      </c>
      <c r="BN324" s="214">
        <f t="shared" si="104"/>
        <v>0</v>
      </c>
      <c r="BO324" s="204">
        <v>0</v>
      </c>
      <c r="BP324" s="205">
        <v>0</v>
      </c>
      <c r="BQ324" s="206">
        <v>0</v>
      </c>
      <c r="BR324" s="218">
        <f t="shared" si="101"/>
        <v>0</v>
      </c>
      <c r="BS324" s="208">
        <f t="shared" si="101"/>
        <v>0</v>
      </c>
      <c r="BT324" s="209">
        <f t="shared" si="101"/>
        <v>0</v>
      </c>
      <c r="BU324" s="219">
        <v>-14502949</v>
      </c>
      <c r="BV324" s="205">
        <v>0</v>
      </c>
      <c r="BW324" s="206">
        <v>-14502949</v>
      </c>
      <c r="BX324" s="204">
        <f t="shared" si="105"/>
        <v>-14502949</v>
      </c>
      <c r="BY324" s="213">
        <f t="shared" si="105"/>
        <v>0</v>
      </c>
      <c r="BZ324" s="214">
        <f t="shared" si="105"/>
        <v>-14502949</v>
      </c>
      <c r="CA324" s="220" t="s">
        <v>1156</v>
      </c>
      <c r="CB324" s="220" t="s">
        <v>508</v>
      </c>
      <c r="CC324" s="165" t="s">
        <v>1280</v>
      </c>
      <c r="CD324" s="165" t="str">
        <f t="shared" si="95"/>
        <v>OK！</v>
      </c>
      <c r="CE324" s="164" t="str">
        <f t="shared" si="102"/>
        <v>M</v>
      </c>
      <c r="CF324" s="164" t="str">
        <f t="shared" si="102"/>
        <v>M</v>
      </c>
      <c r="CG324" s="164" t="str">
        <f t="shared" si="96"/>
        <v>JICA円借款</v>
      </c>
    </row>
    <row r="325" spans="1:85" ht="20.100000000000001" customHeight="1" x14ac:dyDescent="0.15">
      <c r="A325" s="154" t="str">
        <f t="shared" ref="A325:B340" si="106">F325</f>
        <v>M</v>
      </c>
      <c r="B325" s="154" t="str">
        <f t="shared" si="106"/>
        <v>M</v>
      </c>
      <c r="C325" s="154" t="str">
        <f t="shared" ref="C325:C340" si="107">K325</f>
        <v xml:space="preserve"> (独)国際協力機構　調査</v>
      </c>
      <c r="D325" s="154" t="str">
        <f t="shared" ref="D325:D340" si="108">CA325</f>
        <v>201309-201506</v>
      </c>
      <c r="E325" s="166" t="s">
        <v>472</v>
      </c>
      <c r="F325" s="199" t="s">
        <v>1113</v>
      </c>
      <c r="G325" s="200" t="s">
        <v>1113</v>
      </c>
      <c r="H325" s="200" t="str">
        <f t="shared" si="93"/>
        <v>JA14M1001P</v>
      </c>
      <c r="I325" s="201" t="s">
        <v>1128</v>
      </c>
      <c r="J325" s="202" t="s">
        <v>800</v>
      </c>
      <c r="K325" s="202" t="s">
        <v>501</v>
      </c>
      <c r="L325" s="203" t="s">
        <v>793</v>
      </c>
      <c r="M325" s="204">
        <v>0</v>
      </c>
      <c r="N325" s="205">
        <v>0</v>
      </c>
      <c r="O325" s="206">
        <v>0</v>
      </c>
      <c r="P325" s="204">
        <v>0</v>
      </c>
      <c r="Q325" s="205">
        <v>0</v>
      </c>
      <c r="R325" s="206">
        <v>0</v>
      </c>
      <c r="S325" s="204">
        <v>0</v>
      </c>
      <c r="T325" s="205">
        <v>0</v>
      </c>
      <c r="U325" s="206">
        <v>0</v>
      </c>
      <c r="V325" s="204">
        <v>0</v>
      </c>
      <c r="W325" s="205">
        <v>0</v>
      </c>
      <c r="X325" s="206">
        <v>0</v>
      </c>
      <c r="Y325" s="204">
        <v>0</v>
      </c>
      <c r="Z325" s="205">
        <v>0</v>
      </c>
      <c r="AA325" s="206">
        <v>0</v>
      </c>
      <c r="AB325" s="204">
        <v>0</v>
      </c>
      <c r="AC325" s="205">
        <v>0</v>
      </c>
      <c r="AD325" s="206">
        <v>0</v>
      </c>
      <c r="AE325" s="204">
        <v>0</v>
      </c>
      <c r="AF325" s="205">
        <v>0</v>
      </c>
      <c r="AG325" s="206">
        <v>0</v>
      </c>
      <c r="AH325" s="207">
        <f t="shared" si="97"/>
        <v>0</v>
      </c>
      <c r="AI325" s="208">
        <f t="shared" si="97"/>
        <v>0</v>
      </c>
      <c r="AJ325" s="209">
        <f t="shared" si="97"/>
        <v>0</v>
      </c>
      <c r="AK325" s="204">
        <v>674767</v>
      </c>
      <c r="AL325" s="205">
        <v>0</v>
      </c>
      <c r="AM325" s="206">
        <v>674767</v>
      </c>
      <c r="AN325" s="210">
        <f t="shared" si="98"/>
        <v>674767</v>
      </c>
      <c r="AO325" s="211">
        <f t="shared" si="98"/>
        <v>0</v>
      </c>
      <c r="AP325" s="212">
        <f t="shared" si="98"/>
        <v>674767</v>
      </c>
      <c r="AQ325" s="204">
        <v>0</v>
      </c>
      <c r="AR325" s="205">
        <v>0</v>
      </c>
      <c r="AS325" s="206">
        <v>0</v>
      </c>
      <c r="AT325" s="207">
        <f t="shared" si="103"/>
        <v>674767</v>
      </c>
      <c r="AU325" s="208">
        <f t="shared" si="103"/>
        <v>0</v>
      </c>
      <c r="AV325" s="209">
        <f t="shared" si="103"/>
        <v>674767</v>
      </c>
      <c r="AW325" s="204">
        <f t="shared" ref="AW325:AY340" si="109">AZ325-AQ325</f>
        <v>0</v>
      </c>
      <c r="AX325" s="213">
        <f t="shared" si="109"/>
        <v>0</v>
      </c>
      <c r="AY325" s="214">
        <f t="shared" si="109"/>
        <v>0</v>
      </c>
      <c r="AZ325" s="204">
        <v>0</v>
      </c>
      <c r="BA325" s="205">
        <v>0</v>
      </c>
      <c r="BB325" s="206">
        <v>0</v>
      </c>
      <c r="BC325" s="215">
        <f t="shared" si="99"/>
        <v>674767</v>
      </c>
      <c r="BD325" s="216">
        <f t="shared" si="99"/>
        <v>0</v>
      </c>
      <c r="BE325" s="217">
        <f t="shared" si="99"/>
        <v>674767</v>
      </c>
      <c r="BF325" s="204">
        <v>0</v>
      </c>
      <c r="BG325" s="205">
        <v>0</v>
      </c>
      <c r="BH325" s="206">
        <v>0</v>
      </c>
      <c r="BI325" s="207">
        <f t="shared" si="100"/>
        <v>674767</v>
      </c>
      <c r="BJ325" s="208">
        <f t="shared" si="100"/>
        <v>0</v>
      </c>
      <c r="BK325" s="209">
        <f t="shared" si="100"/>
        <v>674767</v>
      </c>
      <c r="BL325" s="204">
        <f t="shared" si="104"/>
        <v>0</v>
      </c>
      <c r="BM325" s="213">
        <f t="shared" si="104"/>
        <v>0</v>
      </c>
      <c r="BN325" s="214">
        <f t="shared" si="104"/>
        <v>0</v>
      </c>
      <c r="BO325" s="204">
        <v>0</v>
      </c>
      <c r="BP325" s="205">
        <v>0</v>
      </c>
      <c r="BQ325" s="206">
        <v>0</v>
      </c>
      <c r="BR325" s="218">
        <f t="shared" si="101"/>
        <v>674767</v>
      </c>
      <c r="BS325" s="208">
        <f t="shared" si="101"/>
        <v>0</v>
      </c>
      <c r="BT325" s="209">
        <f t="shared" si="101"/>
        <v>674767</v>
      </c>
      <c r="BU325" s="219">
        <v>0</v>
      </c>
      <c r="BV325" s="205">
        <v>0</v>
      </c>
      <c r="BW325" s="206">
        <v>0</v>
      </c>
      <c r="BX325" s="204">
        <f t="shared" si="105"/>
        <v>674767</v>
      </c>
      <c r="BY325" s="213">
        <f t="shared" si="105"/>
        <v>0</v>
      </c>
      <c r="BZ325" s="214">
        <f t="shared" si="105"/>
        <v>674767</v>
      </c>
      <c r="CA325" s="220" t="s">
        <v>1277</v>
      </c>
      <c r="CB325" s="220" t="s">
        <v>558</v>
      </c>
      <c r="CC325" s="165" t="s">
        <v>1280</v>
      </c>
      <c r="CD325" s="165" t="str">
        <f t="shared" ref="CD325:CD340" si="110">IF($E325="","",IF($BW325&gt;0,IF($CA325="-","BA列に売掛金の対象月を入力して下さい！","OK！"),"OK！"))</f>
        <v>OK！</v>
      </c>
      <c r="CE325" s="164" t="str">
        <f t="shared" si="102"/>
        <v>M</v>
      </c>
      <c r="CF325" s="164" t="str">
        <f t="shared" si="102"/>
        <v>M</v>
      </c>
      <c r="CG325" s="164" t="str">
        <f t="shared" ref="CG325:CG340" si="111">VLOOKUP(K325,資金源,2,FALSE)</f>
        <v>JICA調査</v>
      </c>
    </row>
    <row r="326" spans="1:85" ht="20.100000000000001" customHeight="1" x14ac:dyDescent="0.15">
      <c r="A326" s="154" t="str">
        <f t="shared" si="106"/>
        <v>M</v>
      </c>
      <c r="B326" s="154" t="str">
        <f t="shared" si="106"/>
        <v>M</v>
      </c>
      <c r="C326" s="154" t="str">
        <f t="shared" si="107"/>
        <v xml:space="preserve"> (独)国際協力機構　調査</v>
      </c>
      <c r="D326" s="154" t="str">
        <f t="shared" si="108"/>
        <v>201502-201603</v>
      </c>
      <c r="E326" s="166" t="s">
        <v>473</v>
      </c>
      <c r="F326" s="199" t="s">
        <v>1113</v>
      </c>
      <c r="G326" s="200" t="s">
        <v>1113</v>
      </c>
      <c r="H326" s="200" t="str">
        <f t="shared" si="93"/>
        <v>JA15M1011P</v>
      </c>
      <c r="I326" s="201" t="s">
        <v>1129</v>
      </c>
      <c r="J326" s="202" t="s">
        <v>800</v>
      </c>
      <c r="K326" s="202" t="s">
        <v>501</v>
      </c>
      <c r="L326" s="203" t="s">
        <v>793</v>
      </c>
      <c r="M326" s="204">
        <v>0</v>
      </c>
      <c r="N326" s="205">
        <v>0</v>
      </c>
      <c r="O326" s="206">
        <v>0</v>
      </c>
      <c r="P326" s="204">
        <v>0</v>
      </c>
      <c r="Q326" s="205">
        <v>0</v>
      </c>
      <c r="R326" s="206">
        <v>0</v>
      </c>
      <c r="S326" s="204">
        <v>0</v>
      </c>
      <c r="T326" s="205">
        <v>0</v>
      </c>
      <c r="U326" s="206">
        <v>0</v>
      </c>
      <c r="V326" s="204">
        <v>0</v>
      </c>
      <c r="W326" s="205">
        <v>0</v>
      </c>
      <c r="X326" s="206">
        <v>0</v>
      </c>
      <c r="Y326" s="204">
        <v>0</v>
      </c>
      <c r="Z326" s="205">
        <v>0</v>
      </c>
      <c r="AA326" s="206">
        <v>0</v>
      </c>
      <c r="AB326" s="204">
        <v>0</v>
      </c>
      <c r="AC326" s="205">
        <v>0</v>
      </c>
      <c r="AD326" s="206">
        <v>0</v>
      </c>
      <c r="AE326" s="204">
        <v>0</v>
      </c>
      <c r="AF326" s="205">
        <v>0</v>
      </c>
      <c r="AG326" s="206">
        <v>0</v>
      </c>
      <c r="AH326" s="207">
        <f t="shared" ref="AH326:AJ340" si="112">+M326+P326+S326+V326+Y326+AB326+AE326</f>
        <v>0</v>
      </c>
      <c r="AI326" s="208">
        <f t="shared" si="112"/>
        <v>0</v>
      </c>
      <c r="AJ326" s="209">
        <f t="shared" si="112"/>
        <v>0</v>
      </c>
      <c r="AK326" s="204">
        <v>0</v>
      </c>
      <c r="AL326" s="205">
        <v>0</v>
      </c>
      <c r="AM326" s="206">
        <v>0</v>
      </c>
      <c r="AN326" s="210">
        <f t="shared" ref="AN326:AP340" si="113">AH326+AK326</f>
        <v>0</v>
      </c>
      <c r="AO326" s="211">
        <f t="shared" si="113"/>
        <v>0</v>
      </c>
      <c r="AP326" s="212">
        <f t="shared" si="113"/>
        <v>0</v>
      </c>
      <c r="AQ326" s="204">
        <v>0</v>
      </c>
      <c r="AR326" s="205">
        <v>0</v>
      </c>
      <c r="AS326" s="206">
        <v>0</v>
      </c>
      <c r="AT326" s="207">
        <f t="shared" si="103"/>
        <v>0</v>
      </c>
      <c r="AU326" s="208">
        <f t="shared" si="103"/>
        <v>0</v>
      </c>
      <c r="AV326" s="209">
        <f t="shared" si="103"/>
        <v>0</v>
      </c>
      <c r="AW326" s="204">
        <f t="shared" si="109"/>
        <v>3213324</v>
      </c>
      <c r="AX326" s="213">
        <f t="shared" si="109"/>
        <v>0</v>
      </c>
      <c r="AY326" s="214">
        <f t="shared" si="109"/>
        <v>3213324</v>
      </c>
      <c r="AZ326" s="204">
        <v>3213324</v>
      </c>
      <c r="BA326" s="205">
        <v>0</v>
      </c>
      <c r="BB326" s="206">
        <v>3213324</v>
      </c>
      <c r="BC326" s="215">
        <f t="shared" ref="BC326:BE340" si="114">AN326+AZ326</f>
        <v>3213324</v>
      </c>
      <c r="BD326" s="216">
        <f t="shared" si="114"/>
        <v>0</v>
      </c>
      <c r="BE326" s="217">
        <f t="shared" si="114"/>
        <v>3213324</v>
      </c>
      <c r="BF326" s="204">
        <v>0</v>
      </c>
      <c r="BG326" s="205">
        <v>0</v>
      </c>
      <c r="BH326" s="206">
        <v>0</v>
      </c>
      <c r="BI326" s="207">
        <f t="shared" ref="BI326:BK340" si="115">BC326+BF326</f>
        <v>3213324</v>
      </c>
      <c r="BJ326" s="208">
        <f t="shared" si="115"/>
        <v>0</v>
      </c>
      <c r="BK326" s="209">
        <f t="shared" si="115"/>
        <v>3213324</v>
      </c>
      <c r="BL326" s="204">
        <f t="shared" si="104"/>
        <v>0</v>
      </c>
      <c r="BM326" s="213">
        <f t="shared" si="104"/>
        <v>0</v>
      </c>
      <c r="BN326" s="214">
        <f t="shared" si="104"/>
        <v>0</v>
      </c>
      <c r="BO326" s="204">
        <v>0</v>
      </c>
      <c r="BP326" s="205">
        <v>0</v>
      </c>
      <c r="BQ326" s="206">
        <v>0</v>
      </c>
      <c r="BR326" s="218">
        <f t="shared" ref="BR326:BT340" si="116">BC326+BO326</f>
        <v>3213324</v>
      </c>
      <c r="BS326" s="208">
        <f t="shared" si="116"/>
        <v>0</v>
      </c>
      <c r="BT326" s="209">
        <f t="shared" si="116"/>
        <v>3213324</v>
      </c>
      <c r="BU326" s="219">
        <v>-3065436</v>
      </c>
      <c r="BV326" s="205">
        <v>0</v>
      </c>
      <c r="BW326" s="206">
        <v>-3065436</v>
      </c>
      <c r="BX326" s="204">
        <f t="shared" si="105"/>
        <v>147888</v>
      </c>
      <c r="BY326" s="213">
        <f t="shared" si="105"/>
        <v>0</v>
      </c>
      <c r="BZ326" s="214">
        <f t="shared" si="105"/>
        <v>147888</v>
      </c>
      <c r="CA326" s="220" t="s">
        <v>1278</v>
      </c>
      <c r="CB326" s="220" t="s">
        <v>1213</v>
      </c>
      <c r="CC326" s="165" t="s">
        <v>1280</v>
      </c>
      <c r="CD326" s="165" t="str">
        <f t="shared" si="110"/>
        <v>OK！</v>
      </c>
      <c r="CE326" s="164" t="str">
        <f t="shared" ref="CE326:CF340" si="117">F326</f>
        <v>M</v>
      </c>
      <c r="CF326" s="164" t="str">
        <f t="shared" si="117"/>
        <v>M</v>
      </c>
      <c r="CG326" s="164" t="str">
        <f t="shared" si="111"/>
        <v>JICA調査</v>
      </c>
    </row>
    <row r="327" spans="1:85" ht="20.100000000000001" customHeight="1" x14ac:dyDescent="0.15">
      <c r="A327" s="154" t="str">
        <f t="shared" si="106"/>
        <v>M</v>
      </c>
      <c r="B327" s="154" t="str">
        <f t="shared" si="106"/>
        <v>M</v>
      </c>
      <c r="C327" s="154" t="str">
        <f t="shared" si="107"/>
        <v xml:space="preserve"> (独)国際協力機構　調査</v>
      </c>
      <c r="D327" s="154" t="str">
        <f t="shared" si="108"/>
        <v>-</v>
      </c>
      <c r="E327" s="166" t="s">
        <v>474</v>
      </c>
      <c r="F327" s="199" t="s">
        <v>1113</v>
      </c>
      <c r="G327" s="200" t="s">
        <v>1113</v>
      </c>
      <c r="H327" s="200" t="str">
        <f t="shared" si="93"/>
        <v>JA15M1014P</v>
      </c>
      <c r="I327" s="201" t="s">
        <v>1130</v>
      </c>
      <c r="J327" s="202" t="s">
        <v>1131</v>
      </c>
      <c r="K327" s="202" t="s">
        <v>501</v>
      </c>
      <c r="L327" s="203" t="s">
        <v>793</v>
      </c>
      <c r="M327" s="204">
        <v>0</v>
      </c>
      <c r="N327" s="205">
        <v>0</v>
      </c>
      <c r="O327" s="206">
        <v>0</v>
      </c>
      <c r="P327" s="204">
        <v>0</v>
      </c>
      <c r="Q327" s="205">
        <v>0</v>
      </c>
      <c r="R327" s="206">
        <v>0</v>
      </c>
      <c r="S327" s="204">
        <v>0</v>
      </c>
      <c r="T327" s="205">
        <v>0</v>
      </c>
      <c r="U327" s="206">
        <v>0</v>
      </c>
      <c r="V327" s="204">
        <v>0</v>
      </c>
      <c r="W327" s="205">
        <v>0</v>
      </c>
      <c r="X327" s="206">
        <v>0</v>
      </c>
      <c r="Y327" s="204">
        <v>0</v>
      </c>
      <c r="Z327" s="205">
        <v>0</v>
      </c>
      <c r="AA327" s="206">
        <v>0</v>
      </c>
      <c r="AB327" s="204">
        <v>0</v>
      </c>
      <c r="AC327" s="205">
        <v>0</v>
      </c>
      <c r="AD327" s="206">
        <v>0</v>
      </c>
      <c r="AE327" s="204">
        <v>0</v>
      </c>
      <c r="AF327" s="205">
        <v>0</v>
      </c>
      <c r="AG327" s="206">
        <v>0</v>
      </c>
      <c r="AH327" s="207">
        <f t="shared" si="112"/>
        <v>0</v>
      </c>
      <c r="AI327" s="208">
        <f t="shared" si="112"/>
        <v>0</v>
      </c>
      <c r="AJ327" s="209">
        <f t="shared" si="112"/>
        <v>0</v>
      </c>
      <c r="AK327" s="204">
        <v>0</v>
      </c>
      <c r="AL327" s="205">
        <v>0</v>
      </c>
      <c r="AM327" s="206">
        <v>0</v>
      </c>
      <c r="AN327" s="210">
        <f t="shared" si="113"/>
        <v>0</v>
      </c>
      <c r="AO327" s="211">
        <f t="shared" si="113"/>
        <v>0</v>
      </c>
      <c r="AP327" s="212">
        <f t="shared" si="113"/>
        <v>0</v>
      </c>
      <c r="AQ327" s="204">
        <v>0</v>
      </c>
      <c r="AR327" s="205">
        <v>0</v>
      </c>
      <c r="AS327" s="206">
        <v>0</v>
      </c>
      <c r="AT327" s="207">
        <f t="shared" si="103"/>
        <v>0</v>
      </c>
      <c r="AU327" s="208">
        <f t="shared" si="103"/>
        <v>0</v>
      </c>
      <c r="AV327" s="209">
        <f t="shared" si="103"/>
        <v>0</v>
      </c>
      <c r="AW327" s="204">
        <f t="shared" si="109"/>
        <v>0</v>
      </c>
      <c r="AX327" s="213">
        <f t="shared" si="109"/>
        <v>0</v>
      </c>
      <c r="AY327" s="214">
        <f t="shared" si="109"/>
        <v>0</v>
      </c>
      <c r="AZ327" s="204">
        <v>0</v>
      </c>
      <c r="BA327" s="205">
        <v>0</v>
      </c>
      <c r="BB327" s="206">
        <v>0</v>
      </c>
      <c r="BC327" s="215">
        <f t="shared" si="114"/>
        <v>0</v>
      </c>
      <c r="BD327" s="216">
        <f t="shared" si="114"/>
        <v>0</v>
      </c>
      <c r="BE327" s="217">
        <f t="shared" si="114"/>
        <v>0</v>
      </c>
      <c r="BF327" s="204">
        <v>0</v>
      </c>
      <c r="BG327" s="205">
        <v>0</v>
      </c>
      <c r="BH327" s="206">
        <v>0</v>
      </c>
      <c r="BI327" s="207">
        <f t="shared" si="115"/>
        <v>0</v>
      </c>
      <c r="BJ327" s="208">
        <f t="shared" si="115"/>
        <v>0</v>
      </c>
      <c r="BK327" s="209">
        <f t="shared" si="115"/>
        <v>0</v>
      </c>
      <c r="BL327" s="204">
        <f t="shared" si="104"/>
        <v>0</v>
      </c>
      <c r="BM327" s="213">
        <f t="shared" si="104"/>
        <v>0</v>
      </c>
      <c r="BN327" s="214">
        <f t="shared" si="104"/>
        <v>0</v>
      </c>
      <c r="BO327" s="204">
        <v>0</v>
      </c>
      <c r="BP327" s="205">
        <v>0</v>
      </c>
      <c r="BQ327" s="206">
        <v>0</v>
      </c>
      <c r="BR327" s="218">
        <f t="shared" si="116"/>
        <v>0</v>
      </c>
      <c r="BS327" s="208">
        <f t="shared" si="116"/>
        <v>0</v>
      </c>
      <c r="BT327" s="209">
        <f t="shared" si="116"/>
        <v>0</v>
      </c>
      <c r="BU327" s="219">
        <v>-2796120</v>
      </c>
      <c r="BV327" s="205">
        <v>0</v>
      </c>
      <c r="BW327" s="206">
        <v>-2796120</v>
      </c>
      <c r="BX327" s="204">
        <f t="shared" si="105"/>
        <v>-2796120</v>
      </c>
      <c r="BY327" s="213">
        <f t="shared" si="105"/>
        <v>0</v>
      </c>
      <c r="BZ327" s="214">
        <f t="shared" si="105"/>
        <v>-2796120</v>
      </c>
      <c r="CA327" s="220" t="s">
        <v>1156</v>
      </c>
      <c r="CB327" s="220" t="s">
        <v>1279</v>
      </c>
      <c r="CC327" s="165" t="s">
        <v>1280</v>
      </c>
      <c r="CD327" s="165" t="str">
        <f t="shared" si="110"/>
        <v>OK！</v>
      </c>
      <c r="CE327" s="164" t="str">
        <f t="shared" si="117"/>
        <v>M</v>
      </c>
      <c r="CF327" s="164" t="str">
        <f t="shared" si="117"/>
        <v>M</v>
      </c>
      <c r="CG327" s="164" t="str">
        <f t="shared" si="111"/>
        <v>JICA調査</v>
      </c>
    </row>
    <row r="328" spans="1:85" ht="20.100000000000001" customHeight="1" x14ac:dyDescent="0.15">
      <c r="A328" s="154" t="str">
        <f t="shared" si="106"/>
        <v>M</v>
      </c>
      <c r="B328" s="154" t="str">
        <f t="shared" si="106"/>
        <v>M</v>
      </c>
      <c r="C328" s="154" t="str">
        <f t="shared" si="107"/>
        <v xml:space="preserve"> (独)国際協力機構　調査</v>
      </c>
      <c r="D328" s="154" t="str">
        <f t="shared" si="108"/>
        <v>201507-201603</v>
      </c>
      <c r="E328" s="166" t="s">
        <v>475</v>
      </c>
      <c r="F328" s="199" t="s">
        <v>1113</v>
      </c>
      <c r="G328" s="200" t="s">
        <v>1113</v>
      </c>
      <c r="H328" s="200" t="str">
        <f t="shared" si="93"/>
        <v>JA15M1017P</v>
      </c>
      <c r="I328" s="201" t="s">
        <v>1132</v>
      </c>
      <c r="J328" s="202" t="s">
        <v>800</v>
      </c>
      <c r="K328" s="202" t="s">
        <v>501</v>
      </c>
      <c r="L328" s="203" t="s">
        <v>793</v>
      </c>
      <c r="M328" s="204">
        <v>0</v>
      </c>
      <c r="N328" s="205">
        <v>0</v>
      </c>
      <c r="O328" s="206">
        <v>0</v>
      </c>
      <c r="P328" s="204">
        <v>0</v>
      </c>
      <c r="Q328" s="205">
        <v>0</v>
      </c>
      <c r="R328" s="206">
        <v>0</v>
      </c>
      <c r="S328" s="204">
        <v>0</v>
      </c>
      <c r="T328" s="205">
        <v>0</v>
      </c>
      <c r="U328" s="206">
        <v>0</v>
      </c>
      <c r="V328" s="204">
        <v>0</v>
      </c>
      <c r="W328" s="205">
        <v>0</v>
      </c>
      <c r="X328" s="206">
        <v>0</v>
      </c>
      <c r="Y328" s="204">
        <v>0</v>
      </c>
      <c r="Z328" s="205">
        <v>0</v>
      </c>
      <c r="AA328" s="206">
        <v>0</v>
      </c>
      <c r="AB328" s="204">
        <v>0</v>
      </c>
      <c r="AC328" s="205">
        <v>0</v>
      </c>
      <c r="AD328" s="206">
        <v>0</v>
      </c>
      <c r="AE328" s="204">
        <v>0</v>
      </c>
      <c r="AF328" s="205">
        <v>0</v>
      </c>
      <c r="AG328" s="206">
        <v>0</v>
      </c>
      <c r="AH328" s="207">
        <f t="shared" si="112"/>
        <v>0</v>
      </c>
      <c r="AI328" s="208">
        <f t="shared" si="112"/>
        <v>0</v>
      </c>
      <c r="AJ328" s="209">
        <f t="shared" si="112"/>
        <v>0</v>
      </c>
      <c r="AK328" s="204">
        <v>0</v>
      </c>
      <c r="AL328" s="205">
        <v>0</v>
      </c>
      <c r="AM328" s="206">
        <v>0</v>
      </c>
      <c r="AN328" s="210">
        <f t="shared" si="113"/>
        <v>0</v>
      </c>
      <c r="AO328" s="211">
        <f t="shared" si="113"/>
        <v>0</v>
      </c>
      <c r="AP328" s="212">
        <f t="shared" si="113"/>
        <v>0</v>
      </c>
      <c r="AQ328" s="204">
        <v>0</v>
      </c>
      <c r="AR328" s="205">
        <v>0</v>
      </c>
      <c r="AS328" s="206">
        <v>0</v>
      </c>
      <c r="AT328" s="207">
        <f t="shared" si="103"/>
        <v>0</v>
      </c>
      <c r="AU328" s="208">
        <f t="shared" si="103"/>
        <v>0</v>
      </c>
      <c r="AV328" s="209">
        <f t="shared" si="103"/>
        <v>0</v>
      </c>
      <c r="AW328" s="204">
        <f t="shared" si="109"/>
        <v>2348676</v>
      </c>
      <c r="AX328" s="213">
        <f t="shared" si="109"/>
        <v>0</v>
      </c>
      <c r="AY328" s="214">
        <f t="shared" si="109"/>
        <v>2348676</v>
      </c>
      <c r="AZ328" s="204">
        <v>2348676</v>
      </c>
      <c r="BA328" s="205">
        <v>0</v>
      </c>
      <c r="BB328" s="206">
        <v>2348676</v>
      </c>
      <c r="BC328" s="215">
        <f t="shared" si="114"/>
        <v>2348676</v>
      </c>
      <c r="BD328" s="216">
        <f t="shared" si="114"/>
        <v>0</v>
      </c>
      <c r="BE328" s="217">
        <f t="shared" si="114"/>
        <v>2348676</v>
      </c>
      <c r="BF328" s="204">
        <v>0</v>
      </c>
      <c r="BG328" s="205">
        <v>0</v>
      </c>
      <c r="BH328" s="206">
        <v>0</v>
      </c>
      <c r="BI328" s="207">
        <f t="shared" si="115"/>
        <v>2348676</v>
      </c>
      <c r="BJ328" s="208">
        <f t="shared" si="115"/>
        <v>0</v>
      </c>
      <c r="BK328" s="209">
        <f t="shared" si="115"/>
        <v>2348676</v>
      </c>
      <c r="BL328" s="204">
        <f t="shared" si="104"/>
        <v>0</v>
      </c>
      <c r="BM328" s="213">
        <f t="shared" si="104"/>
        <v>0</v>
      </c>
      <c r="BN328" s="214">
        <f t="shared" si="104"/>
        <v>0</v>
      </c>
      <c r="BO328" s="204">
        <v>0</v>
      </c>
      <c r="BP328" s="205">
        <v>0</v>
      </c>
      <c r="BQ328" s="206">
        <v>0</v>
      </c>
      <c r="BR328" s="218">
        <f t="shared" si="116"/>
        <v>2348676</v>
      </c>
      <c r="BS328" s="208">
        <f t="shared" si="116"/>
        <v>0</v>
      </c>
      <c r="BT328" s="209">
        <f t="shared" si="116"/>
        <v>2348676</v>
      </c>
      <c r="BU328" s="219">
        <v>0</v>
      </c>
      <c r="BV328" s="205">
        <v>0</v>
      </c>
      <c r="BW328" s="206">
        <v>0</v>
      </c>
      <c r="BX328" s="204">
        <f t="shared" si="105"/>
        <v>2348676</v>
      </c>
      <c r="BY328" s="213">
        <f t="shared" si="105"/>
        <v>0</v>
      </c>
      <c r="BZ328" s="214">
        <f t="shared" si="105"/>
        <v>2348676</v>
      </c>
      <c r="CA328" s="220" t="s">
        <v>1194</v>
      </c>
      <c r="CB328" s="220" t="s">
        <v>704</v>
      </c>
      <c r="CC328" s="165" t="s">
        <v>1280</v>
      </c>
      <c r="CD328" s="165" t="str">
        <f t="shared" si="110"/>
        <v>OK！</v>
      </c>
      <c r="CE328" s="164" t="str">
        <f t="shared" si="117"/>
        <v>M</v>
      </c>
      <c r="CF328" s="164" t="str">
        <f t="shared" si="117"/>
        <v>M</v>
      </c>
      <c r="CG328" s="164" t="str">
        <f t="shared" si="111"/>
        <v>JICA調査</v>
      </c>
    </row>
    <row r="329" spans="1:85" ht="20.100000000000001" customHeight="1" x14ac:dyDescent="0.15">
      <c r="A329" s="154" t="str">
        <f t="shared" si="106"/>
        <v>M</v>
      </c>
      <c r="B329" s="154" t="str">
        <f t="shared" si="106"/>
        <v>M</v>
      </c>
      <c r="C329" s="154" t="str">
        <f t="shared" si="107"/>
        <v xml:space="preserve"> (独)国際協力機構　調査</v>
      </c>
      <c r="D329" s="154" t="str">
        <f t="shared" si="108"/>
        <v>201509-201606</v>
      </c>
      <c r="E329" s="166" t="s">
        <v>476</v>
      </c>
      <c r="F329" s="199" t="s">
        <v>1113</v>
      </c>
      <c r="G329" s="200" t="s">
        <v>1113</v>
      </c>
      <c r="H329" s="200" t="str">
        <f t="shared" si="93"/>
        <v>JA16M1002P</v>
      </c>
      <c r="I329" s="201" t="s">
        <v>1133</v>
      </c>
      <c r="J329" s="202" t="s">
        <v>800</v>
      </c>
      <c r="K329" s="202" t="s">
        <v>501</v>
      </c>
      <c r="L329" s="203" t="s">
        <v>793</v>
      </c>
      <c r="M329" s="204">
        <v>0</v>
      </c>
      <c r="N329" s="205">
        <v>0</v>
      </c>
      <c r="O329" s="206">
        <v>0</v>
      </c>
      <c r="P329" s="204">
        <v>0</v>
      </c>
      <c r="Q329" s="205">
        <v>0</v>
      </c>
      <c r="R329" s="206">
        <v>0</v>
      </c>
      <c r="S329" s="204">
        <v>0</v>
      </c>
      <c r="T329" s="205">
        <v>0</v>
      </c>
      <c r="U329" s="206">
        <v>0</v>
      </c>
      <c r="V329" s="204">
        <v>0</v>
      </c>
      <c r="W329" s="205">
        <v>0</v>
      </c>
      <c r="X329" s="206">
        <v>0</v>
      </c>
      <c r="Y329" s="204">
        <v>0</v>
      </c>
      <c r="Z329" s="205">
        <v>0</v>
      </c>
      <c r="AA329" s="206">
        <v>0</v>
      </c>
      <c r="AB329" s="204">
        <v>0</v>
      </c>
      <c r="AC329" s="205">
        <v>0</v>
      </c>
      <c r="AD329" s="206">
        <v>0</v>
      </c>
      <c r="AE329" s="204">
        <v>0</v>
      </c>
      <c r="AF329" s="205">
        <v>0</v>
      </c>
      <c r="AG329" s="206">
        <v>0</v>
      </c>
      <c r="AH329" s="207">
        <f t="shared" si="112"/>
        <v>0</v>
      </c>
      <c r="AI329" s="208">
        <f t="shared" si="112"/>
        <v>0</v>
      </c>
      <c r="AJ329" s="209">
        <f t="shared" si="112"/>
        <v>0</v>
      </c>
      <c r="AK329" s="204">
        <v>0</v>
      </c>
      <c r="AL329" s="205">
        <v>0</v>
      </c>
      <c r="AM329" s="206">
        <v>0</v>
      </c>
      <c r="AN329" s="210">
        <f t="shared" si="113"/>
        <v>0</v>
      </c>
      <c r="AO329" s="211">
        <f t="shared" si="113"/>
        <v>0</v>
      </c>
      <c r="AP329" s="212">
        <f t="shared" si="113"/>
        <v>0</v>
      </c>
      <c r="AQ329" s="204">
        <v>0</v>
      </c>
      <c r="AR329" s="205">
        <v>0</v>
      </c>
      <c r="AS329" s="206">
        <v>0</v>
      </c>
      <c r="AT329" s="207">
        <f t="shared" si="103"/>
        <v>0</v>
      </c>
      <c r="AU329" s="208">
        <f t="shared" si="103"/>
        <v>0</v>
      </c>
      <c r="AV329" s="209">
        <f t="shared" si="103"/>
        <v>0</v>
      </c>
      <c r="AW329" s="204">
        <f t="shared" si="109"/>
        <v>6522120</v>
      </c>
      <c r="AX329" s="213">
        <f t="shared" si="109"/>
        <v>0</v>
      </c>
      <c r="AY329" s="214">
        <f t="shared" si="109"/>
        <v>6522120</v>
      </c>
      <c r="AZ329" s="204">
        <v>6522120</v>
      </c>
      <c r="BA329" s="205">
        <v>0</v>
      </c>
      <c r="BB329" s="206">
        <v>6522120</v>
      </c>
      <c r="BC329" s="215">
        <f t="shared" si="114"/>
        <v>6522120</v>
      </c>
      <c r="BD329" s="216">
        <f t="shared" si="114"/>
        <v>0</v>
      </c>
      <c r="BE329" s="217">
        <f t="shared" si="114"/>
        <v>6522120</v>
      </c>
      <c r="BF329" s="204">
        <v>0</v>
      </c>
      <c r="BG329" s="205">
        <v>0</v>
      </c>
      <c r="BH329" s="206">
        <v>0</v>
      </c>
      <c r="BI329" s="207">
        <f t="shared" si="115"/>
        <v>6522120</v>
      </c>
      <c r="BJ329" s="208">
        <f t="shared" si="115"/>
        <v>0</v>
      </c>
      <c r="BK329" s="209">
        <f t="shared" si="115"/>
        <v>6522120</v>
      </c>
      <c r="BL329" s="204">
        <f t="shared" si="104"/>
        <v>0</v>
      </c>
      <c r="BM329" s="213">
        <f t="shared" si="104"/>
        <v>0</v>
      </c>
      <c r="BN329" s="214">
        <f t="shared" si="104"/>
        <v>0</v>
      </c>
      <c r="BO329" s="204">
        <v>0</v>
      </c>
      <c r="BP329" s="205">
        <v>0</v>
      </c>
      <c r="BQ329" s="206">
        <v>0</v>
      </c>
      <c r="BR329" s="218">
        <f t="shared" si="116"/>
        <v>6522120</v>
      </c>
      <c r="BS329" s="208">
        <f t="shared" si="116"/>
        <v>0</v>
      </c>
      <c r="BT329" s="209">
        <f t="shared" si="116"/>
        <v>6522120</v>
      </c>
      <c r="BU329" s="219">
        <v>-29790000</v>
      </c>
      <c r="BV329" s="205">
        <v>0</v>
      </c>
      <c r="BW329" s="206">
        <v>-29790000</v>
      </c>
      <c r="BX329" s="204">
        <f t="shared" si="105"/>
        <v>-23267880</v>
      </c>
      <c r="BY329" s="213">
        <f t="shared" si="105"/>
        <v>0</v>
      </c>
      <c r="BZ329" s="214">
        <f t="shared" si="105"/>
        <v>-23267880</v>
      </c>
      <c r="CA329" s="220" t="s">
        <v>1188</v>
      </c>
      <c r="CB329" s="220" t="s">
        <v>600</v>
      </c>
      <c r="CC329" s="165" t="s">
        <v>1280</v>
      </c>
      <c r="CD329" s="165" t="str">
        <f t="shared" si="110"/>
        <v>OK！</v>
      </c>
      <c r="CE329" s="164" t="str">
        <f t="shared" si="117"/>
        <v>M</v>
      </c>
      <c r="CF329" s="164" t="str">
        <f t="shared" si="117"/>
        <v>M</v>
      </c>
      <c r="CG329" s="164" t="str">
        <f t="shared" si="111"/>
        <v>JICA調査</v>
      </c>
    </row>
    <row r="330" spans="1:85" ht="20.100000000000001" customHeight="1" x14ac:dyDescent="0.15">
      <c r="A330" s="154" t="str">
        <f t="shared" si="106"/>
        <v>M</v>
      </c>
      <c r="B330" s="154" t="str">
        <f t="shared" si="106"/>
        <v>M</v>
      </c>
      <c r="C330" s="154" t="str">
        <f t="shared" si="107"/>
        <v xml:space="preserve"> (独)国際協力機構　調査</v>
      </c>
      <c r="D330" s="154" t="str">
        <f t="shared" si="108"/>
        <v>-</v>
      </c>
      <c r="E330" s="166" t="s">
        <v>477</v>
      </c>
      <c r="F330" s="199" t="s">
        <v>1113</v>
      </c>
      <c r="G330" s="200" t="s">
        <v>1113</v>
      </c>
      <c r="H330" s="200" t="str">
        <f t="shared" si="93"/>
        <v>JA16M1004P</v>
      </c>
      <c r="I330" s="201" t="s">
        <v>1134</v>
      </c>
      <c r="J330" s="202" t="s">
        <v>800</v>
      </c>
      <c r="K330" s="202" t="s">
        <v>501</v>
      </c>
      <c r="L330" s="203" t="s">
        <v>793</v>
      </c>
      <c r="M330" s="204">
        <v>0</v>
      </c>
      <c r="N330" s="205">
        <v>0</v>
      </c>
      <c r="O330" s="206">
        <v>0</v>
      </c>
      <c r="P330" s="204">
        <v>0</v>
      </c>
      <c r="Q330" s="205">
        <v>0</v>
      </c>
      <c r="R330" s="206">
        <v>0</v>
      </c>
      <c r="S330" s="204">
        <v>0</v>
      </c>
      <c r="T330" s="205">
        <v>0</v>
      </c>
      <c r="U330" s="206">
        <v>0</v>
      </c>
      <c r="V330" s="204">
        <v>0</v>
      </c>
      <c r="W330" s="205">
        <v>0</v>
      </c>
      <c r="X330" s="206">
        <v>0</v>
      </c>
      <c r="Y330" s="204">
        <v>0</v>
      </c>
      <c r="Z330" s="205">
        <v>0</v>
      </c>
      <c r="AA330" s="206">
        <v>0</v>
      </c>
      <c r="AB330" s="204">
        <v>0</v>
      </c>
      <c r="AC330" s="205">
        <v>0</v>
      </c>
      <c r="AD330" s="206">
        <v>0</v>
      </c>
      <c r="AE330" s="204">
        <v>0</v>
      </c>
      <c r="AF330" s="205">
        <v>0</v>
      </c>
      <c r="AG330" s="206">
        <v>0</v>
      </c>
      <c r="AH330" s="207">
        <f t="shared" si="112"/>
        <v>0</v>
      </c>
      <c r="AI330" s="208">
        <f t="shared" si="112"/>
        <v>0</v>
      </c>
      <c r="AJ330" s="209">
        <f t="shared" si="112"/>
        <v>0</v>
      </c>
      <c r="AK330" s="204">
        <v>0</v>
      </c>
      <c r="AL330" s="205">
        <v>0</v>
      </c>
      <c r="AM330" s="206">
        <v>0</v>
      </c>
      <c r="AN330" s="210">
        <f t="shared" si="113"/>
        <v>0</v>
      </c>
      <c r="AO330" s="211">
        <f t="shared" si="113"/>
        <v>0</v>
      </c>
      <c r="AP330" s="212">
        <f t="shared" si="113"/>
        <v>0</v>
      </c>
      <c r="AQ330" s="204">
        <v>0</v>
      </c>
      <c r="AR330" s="205">
        <v>0</v>
      </c>
      <c r="AS330" s="206">
        <v>0</v>
      </c>
      <c r="AT330" s="207">
        <f t="shared" si="103"/>
        <v>0</v>
      </c>
      <c r="AU330" s="208">
        <f t="shared" si="103"/>
        <v>0</v>
      </c>
      <c r="AV330" s="209">
        <f t="shared" si="103"/>
        <v>0</v>
      </c>
      <c r="AW330" s="204">
        <f t="shared" si="109"/>
        <v>0</v>
      </c>
      <c r="AX330" s="213">
        <f t="shared" si="109"/>
        <v>0</v>
      </c>
      <c r="AY330" s="214">
        <f t="shared" si="109"/>
        <v>0</v>
      </c>
      <c r="AZ330" s="204">
        <v>0</v>
      </c>
      <c r="BA330" s="205">
        <v>0</v>
      </c>
      <c r="BB330" s="206">
        <v>0</v>
      </c>
      <c r="BC330" s="215">
        <f t="shared" si="114"/>
        <v>0</v>
      </c>
      <c r="BD330" s="216">
        <f t="shared" si="114"/>
        <v>0</v>
      </c>
      <c r="BE330" s="217">
        <f t="shared" si="114"/>
        <v>0</v>
      </c>
      <c r="BF330" s="204">
        <v>0</v>
      </c>
      <c r="BG330" s="205">
        <v>0</v>
      </c>
      <c r="BH330" s="206">
        <v>0</v>
      </c>
      <c r="BI330" s="207">
        <f t="shared" si="115"/>
        <v>0</v>
      </c>
      <c r="BJ330" s="208">
        <f t="shared" si="115"/>
        <v>0</v>
      </c>
      <c r="BK330" s="209">
        <f t="shared" si="115"/>
        <v>0</v>
      </c>
      <c r="BL330" s="204">
        <f t="shared" si="104"/>
        <v>0</v>
      </c>
      <c r="BM330" s="213">
        <f t="shared" si="104"/>
        <v>0</v>
      </c>
      <c r="BN330" s="214">
        <f t="shared" si="104"/>
        <v>0</v>
      </c>
      <c r="BO330" s="204">
        <v>0</v>
      </c>
      <c r="BP330" s="205">
        <v>0</v>
      </c>
      <c r="BQ330" s="206">
        <v>0</v>
      </c>
      <c r="BR330" s="218">
        <f t="shared" si="116"/>
        <v>0</v>
      </c>
      <c r="BS330" s="208">
        <f t="shared" si="116"/>
        <v>0</v>
      </c>
      <c r="BT330" s="209">
        <f t="shared" si="116"/>
        <v>0</v>
      </c>
      <c r="BU330" s="219">
        <v>-17056800</v>
      </c>
      <c r="BV330" s="205">
        <v>0</v>
      </c>
      <c r="BW330" s="206">
        <v>-17056800</v>
      </c>
      <c r="BX330" s="204">
        <f t="shared" si="105"/>
        <v>-17056800</v>
      </c>
      <c r="BY330" s="213">
        <f t="shared" si="105"/>
        <v>0</v>
      </c>
      <c r="BZ330" s="214">
        <f t="shared" si="105"/>
        <v>-17056800</v>
      </c>
      <c r="CA330" s="220" t="s">
        <v>1156</v>
      </c>
      <c r="CB330" s="220" t="s">
        <v>632</v>
      </c>
      <c r="CC330" s="165" t="s">
        <v>1280</v>
      </c>
      <c r="CD330" s="165" t="str">
        <f t="shared" si="110"/>
        <v>OK！</v>
      </c>
      <c r="CE330" s="164" t="str">
        <f t="shared" si="117"/>
        <v>M</v>
      </c>
      <c r="CF330" s="164" t="str">
        <f t="shared" si="117"/>
        <v>M</v>
      </c>
      <c r="CG330" s="164" t="str">
        <f t="shared" si="111"/>
        <v>JICA調査</v>
      </c>
    </row>
    <row r="331" spans="1:85" ht="20.100000000000001" customHeight="1" x14ac:dyDescent="0.15">
      <c r="A331" s="154" t="str">
        <f t="shared" si="106"/>
        <v>M</v>
      </c>
      <c r="B331" s="154" t="str">
        <f t="shared" si="106"/>
        <v>M</v>
      </c>
      <c r="C331" s="154" t="str">
        <f t="shared" si="107"/>
        <v xml:space="preserve"> (独)国際協力機構　調査</v>
      </c>
      <c r="D331" s="154" t="str">
        <f t="shared" si="108"/>
        <v>-</v>
      </c>
      <c r="E331" s="166" t="s">
        <v>478</v>
      </c>
      <c r="F331" s="199" t="s">
        <v>1113</v>
      </c>
      <c r="G331" s="200" t="s">
        <v>1113</v>
      </c>
      <c r="H331" s="200" t="str">
        <f t="shared" si="93"/>
        <v>JA16M1008P</v>
      </c>
      <c r="I331" s="201" t="s">
        <v>1135</v>
      </c>
      <c r="J331" s="202" t="s">
        <v>800</v>
      </c>
      <c r="K331" s="202" t="s">
        <v>501</v>
      </c>
      <c r="L331" s="203" t="s">
        <v>793</v>
      </c>
      <c r="M331" s="204">
        <v>0</v>
      </c>
      <c r="N331" s="205">
        <v>0</v>
      </c>
      <c r="O331" s="206">
        <v>0</v>
      </c>
      <c r="P331" s="204">
        <v>0</v>
      </c>
      <c r="Q331" s="205">
        <v>0</v>
      </c>
      <c r="R331" s="206">
        <v>0</v>
      </c>
      <c r="S331" s="204">
        <v>0</v>
      </c>
      <c r="T331" s="205">
        <v>0</v>
      </c>
      <c r="U331" s="206">
        <v>0</v>
      </c>
      <c r="V331" s="204">
        <v>0</v>
      </c>
      <c r="W331" s="205">
        <v>0</v>
      </c>
      <c r="X331" s="206">
        <v>0</v>
      </c>
      <c r="Y331" s="204">
        <v>0</v>
      </c>
      <c r="Z331" s="205">
        <v>0</v>
      </c>
      <c r="AA331" s="206">
        <v>0</v>
      </c>
      <c r="AB331" s="204">
        <v>0</v>
      </c>
      <c r="AC331" s="205">
        <v>0</v>
      </c>
      <c r="AD331" s="206">
        <v>0</v>
      </c>
      <c r="AE331" s="204">
        <v>0</v>
      </c>
      <c r="AF331" s="205">
        <v>0</v>
      </c>
      <c r="AG331" s="206">
        <v>0</v>
      </c>
      <c r="AH331" s="207">
        <f t="shared" si="112"/>
        <v>0</v>
      </c>
      <c r="AI331" s="208">
        <f t="shared" si="112"/>
        <v>0</v>
      </c>
      <c r="AJ331" s="209">
        <f t="shared" si="112"/>
        <v>0</v>
      </c>
      <c r="AK331" s="204">
        <v>0</v>
      </c>
      <c r="AL331" s="205">
        <v>0</v>
      </c>
      <c r="AM331" s="206">
        <v>0</v>
      </c>
      <c r="AN331" s="210">
        <f t="shared" si="113"/>
        <v>0</v>
      </c>
      <c r="AO331" s="211">
        <f t="shared" si="113"/>
        <v>0</v>
      </c>
      <c r="AP331" s="212">
        <f t="shared" si="113"/>
        <v>0</v>
      </c>
      <c r="AQ331" s="204">
        <v>0</v>
      </c>
      <c r="AR331" s="205">
        <v>0</v>
      </c>
      <c r="AS331" s="206">
        <v>0</v>
      </c>
      <c r="AT331" s="207">
        <f t="shared" si="103"/>
        <v>0</v>
      </c>
      <c r="AU331" s="208">
        <f t="shared" si="103"/>
        <v>0</v>
      </c>
      <c r="AV331" s="209">
        <f t="shared" si="103"/>
        <v>0</v>
      </c>
      <c r="AW331" s="204">
        <f t="shared" si="109"/>
        <v>0</v>
      </c>
      <c r="AX331" s="213">
        <f t="shared" si="109"/>
        <v>0</v>
      </c>
      <c r="AY331" s="214">
        <f t="shared" si="109"/>
        <v>0</v>
      </c>
      <c r="AZ331" s="204">
        <v>0</v>
      </c>
      <c r="BA331" s="205">
        <v>0</v>
      </c>
      <c r="BB331" s="206">
        <v>0</v>
      </c>
      <c r="BC331" s="215">
        <f t="shared" si="114"/>
        <v>0</v>
      </c>
      <c r="BD331" s="216">
        <f t="shared" si="114"/>
        <v>0</v>
      </c>
      <c r="BE331" s="217">
        <f t="shared" si="114"/>
        <v>0</v>
      </c>
      <c r="BF331" s="204">
        <v>0</v>
      </c>
      <c r="BG331" s="205">
        <v>0</v>
      </c>
      <c r="BH331" s="206">
        <v>0</v>
      </c>
      <c r="BI331" s="207">
        <f t="shared" si="115"/>
        <v>0</v>
      </c>
      <c r="BJ331" s="208">
        <f t="shared" si="115"/>
        <v>0</v>
      </c>
      <c r="BK331" s="209">
        <f t="shared" si="115"/>
        <v>0</v>
      </c>
      <c r="BL331" s="204">
        <f t="shared" si="104"/>
        <v>0</v>
      </c>
      <c r="BM331" s="213">
        <f t="shared" si="104"/>
        <v>0</v>
      </c>
      <c r="BN331" s="214">
        <f t="shared" si="104"/>
        <v>0</v>
      </c>
      <c r="BO331" s="204">
        <v>0</v>
      </c>
      <c r="BP331" s="205">
        <v>0</v>
      </c>
      <c r="BQ331" s="206">
        <v>0</v>
      </c>
      <c r="BR331" s="218">
        <f t="shared" si="116"/>
        <v>0</v>
      </c>
      <c r="BS331" s="208">
        <f t="shared" si="116"/>
        <v>0</v>
      </c>
      <c r="BT331" s="209">
        <f t="shared" si="116"/>
        <v>0</v>
      </c>
      <c r="BU331" s="219">
        <v>-13486000</v>
      </c>
      <c r="BV331" s="205">
        <v>0</v>
      </c>
      <c r="BW331" s="206">
        <v>-13486000</v>
      </c>
      <c r="BX331" s="204">
        <f t="shared" si="105"/>
        <v>-13486000</v>
      </c>
      <c r="BY331" s="213">
        <f t="shared" si="105"/>
        <v>0</v>
      </c>
      <c r="BZ331" s="214">
        <f t="shared" si="105"/>
        <v>-13486000</v>
      </c>
      <c r="CA331" s="220" t="s">
        <v>1156</v>
      </c>
      <c r="CB331" s="220" t="s">
        <v>508</v>
      </c>
      <c r="CC331" s="165" t="s">
        <v>1280</v>
      </c>
      <c r="CD331" s="165" t="str">
        <f t="shared" si="110"/>
        <v>OK！</v>
      </c>
      <c r="CE331" s="164" t="str">
        <f t="shared" si="117"/>
        <v>M</v>
      </c>
      <c r="CF331" s="164" t="str">
        <f t="shared" si="117"/>
        <v>M</v>
      </c>
      <c r="CG331" s="164" t="str">
        <f t="shared" si="111"/>
        <v>JICA調査</v>
      </c>
    </row>
    <row r="332" spans="1:85" ht="20.100000000000001" customHeight="1" x14ac:dyDescent="0.15">
      <c r="A332" s="154" t="str">
        <f t="shared" si="106"/>
        <v>M</v>
      </c>
      <c r="B332" s="154" t="str">
        <f t="shared" si="106"/>
        <v>M</v>
      </c>
      <c r="C332" s="154" t="str">
        <f t="shared" si="107"/>
        <v xml:space="preserve"> (独)国際協力機構　調査</v>
      </c>
      <c r="D332" s="154" t="str">
        <f t="shared" si="108"/>
        <v>-</v>
      </c>
      <c r="E332" s="166" t="s">
        <v>479</v>
      </c>
      <c r="F332" s="199" t="s">
        <v>1113</v>
      </c>
      <c r="G332" s="200" t="s">
        <v>1113</v>
      </c>
      <c r="H332" s="200" t="str">
        <f t="shared" si="93"/>
        <v>JA16M1009P</v>
      </c>
      <c r="I332" s="201" t="s">
        <v>1136</v>
      </c>
      <c r="J332" s="202" t="s">
        <v>800</v>
      </c>
      <c r="K332" s="202" t="s">
        <v>501</v>
      </c>
      <c r="L332" s="203" t="s">
        <v>793</v>
      </c>
      <c r="M332" s="204">
        <v>0</v>
      </c>
      <c r="N332" s="205">
        <v>0</v>
      </c>
      <c r="O332" s="206">
        <v>0</v>
      </c>
      <c r="P332" s="204">
        <v>0</v>
      </c>
      <c r="Q332" s="205">
        <v>0</v>
      </c>
      <c r="R332" s="206">
        <v>0</v>
      </c>
      <c r="S332" s="204">
        <v>0</v>
      </c>
      <c r="T332" s="205">
        <v>0</v>
      </c>
      <c r="U332" s="206">
        <v>0</v>
      </c>
      <c r="V332" s="204">
        <v>0</v>
      </c>
      <c r="W332" s="205">
        <v>0</v>
      </c>
      <c r="X332" s="206">
        <v>0</v>
      </c>
      <c r="Y332" s="204">
        <v>0</v>
      </c>
      <c r="Z332" s="205">
        <v>0</v>
      </c>
      <c r="AA332" s="206">
        <v>0</v>
      </c>
      <c r="AB332" s="204">
        <v>0</v>
      </c>
      <c r="AC332" s="205">
        <v>0</v>
      </c>
      <c r="AD332" s="206">
        <v>0</v>
      </c>
      <c r="AE332" s="204">
        <v>0</v>
      </c>
      <c r="AF332" s="205">
        <v>0</v>
      </c>
      <c r="AG332" s="206">
        <v>0</v>
      </c>
      <c r="AH332" s="207">
        <f t="shared" si="112"/>
        <v>0</v>
      </c>
      <c r="AI332" s="208">
        <f t="shared" si="112"/>
        <v>0</v>
      </c>
      <c r="AJ332" s="209">
        <f t="shared" si="112"/>
        <v>0</v>
      </c>
      <c r="AK332" s="204">
        <v>0</v>
      </c>
      <c r="AL332" s="205">
        <v>0</v>
      </c>
      <c r="AM332" s="206">
        <v>0</v>
      </c>
      <c r="AN332" s="210">
        <f t="shared" si="113"/>
        <v>0</v>
      </c>
      <c r="AO332" s="211">
        <f t="shared" si="113"/>
        <v>0</v>
      </c>
      <c r="AP332" s="212">
        <f t="shared" si="113"/>
        <v>0</v>
      </c>
      <c r="AQ332" s="204">
        <v>0</v>
      </c>
      <c r="AR332" s="205">
        <v>0</v>
      </c>
      <c r="AS332" s="206">
        <v>0</v>
      </c>
      <c r="AT332" s="207">
        <f t="shared" si="103"/>
        <v>0</v>
      </c>
      <c r="AU332" s="208">
        <f t="shared" si="103"/>
        <v>0</v>
      </c>
      <c r="AV332" s="209">
        <f t="shared" si="103"/>
        <v>0</v>
      </c>
      <c r="AW332" s="204">
        <f t="shared" si="109"/>
        <v>0</v>
      </c>
      <c r="AX332" s="213">
        <f t="shared" si="109"/>
        <v>0</v>
      </c>
      <c r="AY332" s="214">
        <f t="shared" si="109"/>
        <v>0</v>
      </c>
      <c r="AZ332" s="204">
        <v>0</v>
      </c>
      <c r="BA332" s="205">
        <v>0</v>
      </c>
      <c r="BB332" s="206">
        <v>0</v>
      </c>
      <c r="BC332" s="215">
        <f t="shared" si="114"/>
        <v>0</v>
      </c>
      <c r="BD332" s="216">
        <f t="shared" si="114"/>
        <v>0</v>
      </c>
      <c r="BE332" s="217">
        <f t="shared" si="114"/>
        <v>0</v>
      </c>
      <c r="BF332" s="204">
        <v>0</v>
      </c>
      <c r="BG332" s="205">
        <v>0</v>
      </c>
      <c r="BH332" s="206">
        <v>0</v>
      </c>
      <c r="BI332" s="207">
        <f t="shared" si="115"/>
        <v>0</v>
      </c>
      <c r="BJ332" s="208">
        <f t="shared" si="115"/>
        <v>0</v>
      </c>
      <c r="BK332" s="209">
        <f t="shared" si="115"/>
        <v>0</v>
      </c>
      <c r="BL332" s="204">
        <f t="shared" si="104"/>
        <v>0</v>
      </c>
      <c r="BM332" s="213">
        <f t="shared" si="104"/>
        <v>0</v>
      </c>
      <c r="BN332" s="214">
        <f t="shared" si="104"/>
        <v>0</v>
      </c>
      <c r="BO332" s="204">
        <v>0</v>
      </c>
      <c r="BP332" s="205">
        <v>0</v>
      </c>
      <c r="BQ332" s="206">
        <v>0</v>
      </c>
      <c r="BR332" s="218">
        <f t="shared" si="116"/>
        <v>0</v>
      </c>
      <c r="BS332" s="208">
        <f t="shared" si="116"/>
        <v>0</v>
      </c>
      <c r="BT332" s="209">
        <f t="shared" si="116"/>
        <v>0</v>
      </c>
      <c r="BU332" s="219">
        <v>-26985000</v>
      </c>
      <c r="BV332" s="205">
        <v>0</v>
      </c>
      <c r="BW332" s="206">
        <v>-26985000</v>
      </c>
      <c r="BX332" s="204">
        <f t="shared" si="105"/>
        <v>-26985000</v>
      </c>
      <c r="BY332" s="213">
        <f t="shared" si="105"/>
        <v>0</v>
      </c>
      <c r="BZ332" s="214">
        <f t="shared" si="105"/>
        <v>-26985000</v>
      </c>
      <c r="CA332" s="220" t="s">
        <v>1156</v>
      </c>
      <c r="CB332" s="220" t="s">
        <v>508</v>
      </c>
      <c r="CC332" s="165" t="s">
        <v>1280</v>
      </c>
      <c r="CD332" s="165" t="str">
        <f t="shared" si="110"/>
        <v>OK！</v>
      </c>
      <c r="CE332" s="164" t="str">
        <f t="shared" si="117"/>
        <v>M</v>
      </c>
      <c r="CF332" s="164" t="str">
        <f t="shared" si="117"/>
        <v>M</v>
      </c>
      <c r="CG332" s="164" t="str">
        <f t="shared" si="111"/>
        <v>JICA調査</v>
      </c>
    </row>
    <row r="333" spans="1:85" ht="20.100000000000001" customHeight="1" x14ac:dyDescent="0.15">
      <c r="A333" s="154" t="str">
        <f t="shared" si="106"/>
        <v>M</v>
      </c>
      <c r="B333" s="154" t="str">
        <f t="shared" si="106"/>
        <v>M</v>
      </c>
      <c r="C333" s="154" t="str">
        <f t="shared" si="107"/>
        <v xml:space="preserve"> (独)国際協力機構　調査</v>
      </c>
      <c r="D333" s="154" t="str">
        <f t="shared" si="108"/>
        <v>-</v>
      </c>
      <c r="E333" s="166" t="s">
        <v>480</v>
      </c>
      <c r="F333" s="199" t="s">
        <v>1113</v>
      </c>
      <c r="G333" s="200" t="s">
        <v>1113</v>
      </c>
      <c r="H333" s="200" t="str">
        <f t="shared" si="93"/>
        <v>JA16M1012P</v>
      </c>
      <c r="I333" s="201" t="s">
        <v>1137</v>
      </c>
      <c r="J333" s="202" t="s">
        <v>800</v>
      </c>
      <c r="K333" s="202" t="s">
        <v>501</v>
      </c>
      <c r="L333" s="203" t="s">
        <v>793</v>
      </c>
      <c r="M333" s="204">
        <v>0</v>
      </c>
      <c r="N333" s="205">
        <v>0</v>
      </c>
      <c r="O333" s="206">
        <v>0</v>
      </c>
      <c r="P333" s="204">
        <v>0</v>
      </c>
      <c r="Q333" s="205">
        <v>0</v>
      </c>
      <c r="R333" s="206">
        <v>0</v>
      </c>
      <c r="S333" s="204">
        <v>0</v>
      </c>
      <c r="T333" s="205">
        <v>0</v>
      </c>
      <c r="U333" s="206">
        <v>0</v>
      </c>
      <c r="V333" s="204">
        <v>0</v>
      </c>
      <c r="W333" s="205">
        <v>0</v>
      </c>
      <c r="X333" s="206">
        <v>0</v>
      </c>
      <c r="Y333" s="204">
        <v>0</v>
      </c>
      <c r="Z333" s="205">
        <v>0</v>
      </c>
      <c r="AA333" s="206">
        <v>0</v>
      </c>
      <c r="AB333" s="204">
        <v>0</v>
      </c>
      <c r="AC333" s="205">
        <v>0</v>
      </c>
      <c r="AD333" s="206">
        <v>0</v>
      </c>
      <c r="AE333" s="204">
        <v>0</v>
      </c>
      <c r="AF333" s="205">
        <v>0</v>
      </c>
      <c r="AG333" s="206">
        <v>0</v>
      </c>
      <c r="AH333" s="207">
        <f t="shared" si="112"/>
        <v>0</v>
      </c>
      <c r="AI333" s="208">
        <f t="shared" si="112"/>
        <v>0</v>
      </c>
      <c r="AJ333" s="209">
        <f t="shared" si="112"/>
        <v>0</v>
      </c>
      <c r="AK333" s="204">
        <v>0</v>
      </c>
      <c r="AL333" s="205">
        <v>0</v>
      </c>
      <c r="AM333" s="206">
        <v>0</v>
      </c>
      <c r="AN333" s="210">
        <f t="shared" si="113"/>
        <v>0</v>
      </c>
      <c r="AO333" s="211">
        <f t="shared" si="113"/>
        <v>0</v>
      </c>
      <c r="AP333" s="212">
        <f t="shared" si="113"/>
        <v>0</v>
      </c>
      <c r="AQ333" s="204">
        <v>0</v>
      </c>
      <c r="AR333" s="205">
        <v>0</v>
      </c>
      <c r="AS333" s="206">
        <v>0</v>
      </c>
      <c r="AT333" s="207">
        <f t="shared" si="103"/>
        <v>0</v>
      </c>
      <c r="AU333" s="208">
        <f t="shared" si="103"/>
        <v>0</v>
      </c>
      <c r="AV333" s="209">
        <f t="shared" si="103"/>
        <v>0</v>
      </c>
      <c r="AW333" s="204">
        <f t="shared" si="109"/>
        <v>0</v>
      </c>
      <c r="AX333" s="213">
        <f t="shared" si="109"/>
        <v>0</v>
      </c>
      <c r="AY333" s="214">
        <f t="shared" si="109"/>
        <v>0</v>
      </c>
      <c r="AZ333" s="204">
        <v>0</v>
      </c>
      <c r="BA333" s="205">
        <v>0</v>
      </c>
      <c r="BB333" s="206">
        <v>0</v>
      </c>
      <c r="BC333" s="215">
        <f t="shared" si="114"/>
        <v>0</v>
      </c>
      <c r="BD333" s="216">
        <f t="shared" si="114"/>
        <v>0</v>
      </c>
      <c r="BE333" s="217">
        <f t="shared" si="114"/>
        <v>0</v>
      </c>
      <c r="BF333" s="204">
        <v>0</v>
      </c>
      <c r="BG333" s="205">
        <v>0</v>
      </c>
      <c r="BH333" s="206">
        <v>0</v>
      </c>
      <c r="BI333" s="207">
        <f t="shared" si="115"/>
        <v>0</v>
      </c>
      <c r="BJ333" s="208">
        <f t="shared" si="115"/>
        <v>0</v>
      </c>
      <c r="BK333" s="209">
        <f t="shared" si="115"/>
        <v>0</v>
      </c>
      <c r="BL333" s="204">
        <f t="shared" si="104"/>
        <v>0</v>
      </c>
      <c r="BM333" s="213">
        <f t="shared" si="104"/>
        <v>0</v>
      </c>
      <c r="BN333" s="214">
        <f t="shared" si="104"/>
        <v>0</v>
      </c>
      <c r="BO333" s="204">
        <v>0</v>
      </c>
      <c r="BP333" s="205">
        <v>0</v>
      </c>
      <c r="BQ333" s="206">
        <v>0</v>
      </c>
      <c r="BR333" s="218">
        <f t="shared" si="116"/>
        <v>0</v>
      </c>
      <c r="BS333" s="208">
        <f t="shared" si="116"/>
        <v>0</v>
      </c>
      <c r="BT333" s="209">
        <f t="shared" si="116"/>
        <v>0</v>
      </c>
      <c r="BU333" s="219">
        <v>-21199000</v>
      </c>
      <c r="BV333" s="205">
        <v>0</v>
      </c>
      <c r="BW333" s="206">
        <v>-21199000</v>
      </c>
      <c r="BX333" s="204">
        <f t="shared" si="105"/>
        <v>-21199000</v>
      </c>
      <c r="BY333" s="213">
        <f t="shared" si="105"/>
        <v>0</v>
      </c>
      <c r="BZ333" s="214">
        <f t="shared" si="105"/>
        <v>-21199000</v>
      </c>
      <c r="CA333" s="220" t="s">
        <v>1156</v>
      </c>
      <c r="CB333" s="220" t="s">
        <v>743</v>
      </c>
      <c r="CC333" s="165" t="s">
        <v>1280</v>
      </c>
      <c r="CD333" s="165" t="str">
        <f t="shared" si="110"/>
        <v>OK！</v>
      </c>
      <c r="CE333" s="164" t="str">
        <f t="shared" si="117"/>
        <v>M</v>
      </c>
      <c r="CF333" s="164" t="str">
        <f t="shared" si="117"/>
        <v>M</v>
      </c>
      <c r="CG333" s="164" t="str">
        <f t="shared" si="111"/>
        <v>JICA調査</v>
      </c>
    </row>
    <row r="334" spans="1:85" ht="20.100000000000001" customHeight="1" x14ac:dyDescent="0.15">
      <c r="A334" s="154" t="str">
        <f t="shared" si="106"/>
        <v>M</v>
      </c>
      <c r="B334" s="154" t="str">
        <f t="shared" si="106"/>
        <v>M</v>
      </c>
      <c r="C334" s="154" t="str">
        <f t="shared" si="107"/>
        <v xml:space="preserve"> (独)国際協力機構　調査</v>
      </c>
      <c r="D334" s="154" t="str">
        <f t="shared" si="108"/>
        <v>-</v>
      </c>
      <c r="E334" s="166" t="s">
        <v>481</v>
      </c>
      <c r="F334" s="199" t="s">
        <v>1113</v>
      </c>
      <c r="G334" s="200" t="s">
        <v>1113</v>
      </c>
      <c r="H334" s="200" t="str">
        <f t="shared" si="93"/>
        <v>JA16M1016P</v>
      </c>
      <c r="I334" s="201" t="s">
        <v>1138</v>
      </c>
      <c r="J334" s="202" t="s">
        <v>800</v>
      </c>
      <c r="K334" s="202" t="s">
        <v>501</v>
      </c>
      <c r="L334" s="203" t="s">
        <v>793</v>
      </c>
      <c r="M334" s="204">
        <v>0</v>
      </c>
      <c r="N334" s="205">
        <v>0</v>
      </c>
      <c r="O334" s="206">
        <v>0</v>
      </c>
      <c r="P334" s="204">
        <v>0</v>
      </c>
      <c r="Q334" s="205">
        <v>0</v>
      </c>
      <c r="R334" s="206">
        <v>0</v>
      </c>
      <c r="S334" s="204">
        <v>0</v>
      </c>
      <c r="T334" s="205">
        <v>0</v>
      </c>
      <c r="U334" s="206">
        <v>0</v>
      </c>
      <c r="V334" s="204">
        <v>0</v>
      </c>
      <c r="W334" s="205">
        <v>0</v>
      </c>
      <c r="X334" s="206">
        <v>0</v>
      </c>
      <c r="Y334" s="204">
        <v>0</v>
      </c>
      <c r="Z334" s="205">
        <v>0</v>
      </c>
      <c r="AA334" s="206">
        <v>0</v>
      </c>
      <c r="AB334" s="204">
        <v>0</v>
      </c>
      <c r="AC334" s="205">
        <v>0</v>
      </c>
      <c r="AD334" s="206">
        <v>0</v>
      </c>
      <c r="AE334" s="204">
        <v>0</v>
      </c>
      <c r="AF334" s="205">
        <v>0</v>
      </c>
      <c r="AG334" s="206">
        <v>0</v>
      </c>
      <c r="AH334" s="207">
        <f t="shared" si="112"/>
        <v>0</v>
      </c>
      <c r="AI334" s="208">
        <f t="shared" si="112"/>
        <v>0</v>
      </c>
      <c r="AJ334" s="209">
        <f t="shared" si="112"/>
        <v>0</v>
      </c>
      <c r="AK334" s="204">
        <v>0</v>
      </c>
      <c r="AL334" s="205">
        <v>0</v>
      </c>
      <c r="AM334" s="206">
        <v>0</v>
      </c>
      <c r="AN334" s="210">
        <f t="shared" si="113"/>
        <v>0</v>
      </c>
      <c r="AO334" s="211">
        <f t="shared" si="113"/>
        <v>0</v>
      </c>
      <c r="AP334" s="212">
        <f t="shared" si="113"/>
        <v>0</v>
      </c>
      <c r="AQ334" s="204">
        <v>0</v>
      </c>
      <c r="AR334" s="205">
        <v>0</v>
      </c>
      <c r="AS334" s="206">
        <v>0</v>
      </c>
      <c r="AT334" s="207">
        <f t="shared" si="103"/>
        <v>0</v>
      </c>
      <c r="AU334" s="208">
        <f t="shared" si="103"/>
        <v>0</v>
      </c>
      <c r="AV334" s="209">
        <f t="shared" si="103"/>
        <v>0</v>
      </c>
      <c r="AW334" s="204">
        <f t="shared" si="109"/>
        <v>0</v>
      </c>
      <c r="AX334" s="213">
        <f t="shared" si="109"/>
        <v>0</v>
      </c>
      <c r="AY334" s="214">
        <f t="shared" si="109"/>
        <v>0</v>
      </c>
      <c r="AZ334" s="204">
        <v>0</v>
      </c>
      <c r="BA334" s="205">
        <v>0</v>
      </c>
      <c r="BB334" s="206">
        <v>0</v>
      </c>
      <c r="BC334" s="215">
        <f t="shared" si="114"/>
        <v>0</v>
      </c>
      <c r="BD334" s="216">
        <f t="shared" si="114"/>
        <v>0</v>
      </c>
      <c r="BE334" s="217">
        <f t="shared" si="114"/>
        <v>0</v>
      </c>
      <c r="BF334" s="204">
        <v>0</v>
      </c>
      <c r="BG334" s="205">
        <v>0</v>
      </c>
      <c r="BH334" s="206">
        <v>0</v>
      </c>
      <c r="BI334" s="207">
        <f t="shared" si="115"/>
        <v>0</v>
      </c>
      <c r="BJ334" s="208">
        <f t="shared" si="115"/>
        <v>0</v>
      </c>
      <c r="BK334" s="209">
        <f t="shared" si="115"/>
        <v>0</v>
      </c>
      <c r="BL334" s="204">
        <f t="shared" si="104"/>
        <v>0</v>
      </c>
      <c r="BM334" s="213">
        <f t="shared" si="104"/>
        <v>0</v>
      </c>
      <c r="BN334" s="214">
        <f t="shared" si="104"/>
        <v>0</v>
      </c>
      <c r="BO334" s="204">
        <v>0</v>
      </c>
      <c r="BP334" s="205">
        <v>0</v>
      </c>
      <c r="BQ334" s="206">
        <v>0</v>
      </c>
      <c r="BR334" s="218">
        <f t="shared" si="116"/>
        <v>0</v>
      </c>
      <c r="BS334" s="208">
        <f t="shared" si="116"/>
        <v>0</v>
      </c>
      <c r="BT334" s="209">
        <f t="shared" si="116"/>
        <v>0</v>
      </c>
      <c r="BU334" s="219">
        <v>-25121000</v>
      </c>
      <c r="BV334" s="205">
        <v>0</v>
      </c>
      <c r="BW334" s="206">
        <v>-25121000</v>
      </c>
      <c r="BX334" s="204">
        <f t="shared" si="105"/>
        <v>-25121000</v>
      </c>
      <c r="BY334" s="213">
        <f t="shared" si="105"/>
        <v>0</v>
      </c>
      <c r="BZ334" s="214">
        <f t="shared" si="105"/>
        <v>-25121000</v>
      </c>
      <c r="CA334" s="220" t="s">
        <v>1156</v>
      </c>
      <c r="CB334" s="220" t="s">
        <v>605</v>
      </c>
      <c r="CC334" s="165" t="s">
        <v>1280</v>
      </c>
      <c r="CD334" s="165" t="str">
        <f t="shared" si="110"/>
        <v>OK！</v>
      </c>
      <c r="CE334" s="164" t="str">
        <f t="shared" si="117"/>
        <v>M</v>
      </c>
      <c r="CF334" s="164" t="str">
        <f t="shared" si="117"/>
        <v>M</v>
      </c>
      <c r="CG334" s="164" t="str">
        <f t="shared" si="111"/>
        <v>JICA調査</v>
      </c>
    </row>
    <row r="335" spans="1:85" ht="20.100000000000001" customHeight="1" x14ac:dyDescent="0.15">
      <c r="A335" s="154" t="str">
        <f t="shared" si="106"/>
        <v>M</v>
      </c>
      <c r="B335" s="154" t="str">
        <f t="shared" si="106"/>
        <v>M</v>
      </c>
      <c r="C335" s="154" t="str">
        <f t="shared" si="107"/>
        <v xml:space="preserve"> (独)国際協力機構　無償</v>
      </c>
      <c r="D335" s="154" t="str">
        <f t="shared" si="108"/>
        <v>-</v>
      </c>
      <c r="E335" s="166" t="s">
        <v>482</v>
      </c>
      <c r="F335" s="199" t="s">
        <v>1113</v>
      </c>
      <c r="G335" s="200" t="s">
        <v>1113</v>
      </c>
      <c r="H335" s="200" t="str">
        <f t="shared" si="93"/>
        <v>JA13M1001P</v>
      </c>
      <c r="I335" s="201" t="s">
        <v>1139</v>
      </c>
      <c r="J335" s="202" t="s">
        <v>860</v>
      </c>
      <c r="K335" s="202" t="s">
        <v>506</v>
      </c>
      <c r="L335" s="203" t="s">
        <v>793</v>
      </c>
      <c r="M335" s="204">
        <v>0</v>
      </c>
      <c r="N335" s="205">
        <v>0</v>
      </c>
      <c r="O335" s="206">
        <v>0</v>
      </c>
      <c r="P335" s="204">
        <v>0</v>
      </c>
      <c r="Q335" s="205">
        <v>0</v>
      </c>
      <c r="R335" s="206">
        <v>0</v>
      </c>
      <c r="S335" s="204">
        <v>0</v>
      </c>
      <c r="T335" s="205">
        <v>0</v>
      </c>
      <c r="U335" s="206">
        <v>0</v>
      </c>
      <c r="V335" s="204">
        <v>0</v>
      </c>
      <c r="W335" s="205">
        <v>0</v>
      </c>
      <c r="X335" s="206">
        <v>0</v>
      </c>
      <c r="Y335" s="204">
        <v>0</v>
      </c>
      <c r="Z335" s="205">
        <v>0</v>
      </c>
      <c r="AA335" s="206">
        <v>0</v>
      </c>
      <c r="AB335" s="204">
        <v>0</v>
      </c>
      <c r="AC335" s="205">
        <v>0</v>
      </c>
      <c r="AD335" s="206">
        <v>0</v>
      </c>
      <c r="AE335" s="204">
        <v>0</v>
      </c>
      <c r="AF335" s="205">
        <v>0</v>
      </c>
      <c r="AG335" s="206">
        <v>0</v>
      </c>
      <c r="AH335" s="207">
        <f t="shared" si="112"/>
        <v>0</v>
      </c>
      <c r="AI335" s="208">
        <f t="shared" si="112"/>
        <v>0</v>
      </c>
      <c r="AJ335" s="209">
        <f t="shared" si="112"/>
        <v>0</v>
      </c>
      <c r="AK335" s="204">
        <v>0</v>
      </c>
      <c r="AL335" s="205">
        <v>0</v>
      </c>
      <c r="AM335" s="206">
        <v>0</v>
      </c>
      <c r="AN335" s="210">
        <f t="shared" si="113"/>
        <v>0</v>
      </c>
      <c r="AO335" s="211">
        <f t="shared" si="113"/>
        <v>0</v>
      </c>
      <c r="AP335" s="212">
        <f t="shared" si="113"/>
        <v>0</v>
      </c>
      <c r="AQ335" s="204">
        <v>0</v>
      </c>
      <c r="AR335" s="205">
        <v>0</v>
      </c>
      <c r="AS335" s="206">
        <v>0</v>
      </c>
      <c r="AT335" s="207">
        <f t="shared" si="103"/>
        <v>0</v>
      </c>
      <c r="AU335" s="208">
        <f t="shared" si="103"/>
        <v>0</v>
      </c>
      <c r="AV335" s="209">
        <f t="shared" si="103"/>
        <v>0</v>
      </c>
      <c r="AW335" s="204">
        <f t="shared" si="109"/>
        <v>0</v>
      </c>
      <c r="AX335" s="213">
        <f t="shared" si="109"/>
        <v>0</v>
      </c>
      <c r="AY335" s="214">
        <f t="shared" si="109"/>
        <v>0</v>
      </c>
      <c r="AZ335" s="204">
        <v>0</v>
      </c>
      <c r="BA335" s="205">
        <v>0</v>
      </c>
      <c r="BB335" s="206">
        <v>0</v>
      </c>
      <c r="BC335" s="215">
        <f t="shared" si="114"/>
        <v>0</v>
      </c>
      <c r="BD335" s="216">
        <f t="shared" si="114"/>
        <v>0</v>
      </c>
      <c r="BE335" s="217">
        <f t="shared" si="114"/>
        <v>0</v>
      </c>
      <c r="BF335" s="204">
        <v>0</v>
      </c>
      <c r="BG335" s="205">
        <v>0</v>
      </c>
      <c r="BH335" s="206">
        <v>0</v>
      </c>
      <c r="BI335" s="207">
        <f t="shared" si="115"/>
        <v>0</v>
      </c>
      <c r="BJ335" s="208">
        <f t="shared" si="115"/>
        <v>0</v>
      </c>
      <c r="BK335" s="209">
        <f t="shared" si="115"/>
        <v>0</v>
      </c>
      <c r="BL335" s="204">
        <f t="shared" si="104"/>
        <v>0</v>
      </c>
      <c r="BM335" s="213">
        <f t="shared" si="104"/>
        <v>0</v>
      </c>
      <c r="BN335" s="214">
        <f t="shared" si="104"/>
        <v>0</v>
      </c>
      <c r="BO335" s="204">
        <v>0</v>
      </c>
      <c r="BP335" s="205">
        <v>0</v>
      </c>
      <c r="BQ335" s="206">
        <v>0</v>
      </c>
      <c r="BR335" s="218">
        <f t="shared" si="116"/>
        <v>0</v>
      </c>
      <c r="BS335" s="208">
        <f t="shared" si="116"/>
        <v>0</v>
      </c>
      <c r="BT335" s="209">
        <f t="shared" si="116"/>
        <v>0</v>
      </c>
      <c r="BU335" s="219">
        <v>-45920000</v>
      </c>
      <c r="BV335" s="205">
        <v>0</v>
      </c>
      <c r="BW335" s="206">
        <v>-45920000</v>
      </c>
      <c r="BX335" s="204">
        <f t="shared" si="105"/>
        <v>-45920000</v>
      </c>
      <c r="BY335" s="213">
        <f t="shared" si="105"/>
        <v>0</v>
      </c>
      <c r="BZ335" s="214">
        <f t="shared" si="105"/>
        <v>-45920000</v>
      </c>
      <c r="CA335" s="220" t="s">
        <v>1156</v>
      </c>
      <c r="CB335" s="220" t="s">
        <v>531</v>
      </c>
      <c r="CC335" s="165" t="s">
        <v>1280</v>
      </c>
      <c r="CD335" s="165" t="str">
        <f t="shared" si="110"/>
        <v>OK！</v>
      </c>
      <c r="CE335" s="164" t="str">
        <f t="shared" si="117"/>
        <v>M</v>
      </c>
      <c r="CF335" s="164" t="str">
        <f t="shared" si="117"/>
        <v>M</v>
      </c>
      <c r="CG335" s="164" t="str">
        <f t="shared" si="111"/>
        <v>JICA無償</v>
      </c>
    </row>
    <row r="336" spans="1:85" ht="20.100000000000001" customHeight="1" x14ac:dyDescent="0.15">
      <c r="A336" s="154" t="str">
        <f t="shared" si="106"/>
        <v>M</v>
      </c>
      <c r="B336" s="154" t="str">
        <f t="shared" si="106"/>
        <v>M</v>
      </c>
      <c r="C336" s="154" t="str">
        <f t="shared" si="107"/>
        <v xml:space="preserve"> (独)新エネルギー・産業技術総合開発機構</v>
      </c>
      <c r="D336" s="154" t="str">
        <f t="shared" si="108"/>
        <v>201508-201606</v>
      </c>
      <c r="E336" s="166" t="s">
        <v>483</v>
      </c>
      <c r="F336" s="199" t="s">
        <v>1113</v>
      </c>
      <c r="G336" s="200" t="s">
        <v>1113</v>
      </c>
      <c r="H336" s="200" t="str">
        <f t="shared" si="93"/>
        <v>JA15M1018P</v>
      </c>
      <c r="I336" s="201" t="s">
        <v>1140</v>
      </c>
      <c r="J336" s="202" t="s">
        <v>1141</v>
      </c>
      <c r="K336" s="202" t="s">
        <v>511</v>
      </c>
      <c r="L336" s="203" t="s">
        <v>793</v>
      </c>
      <c r="M336" s="204">
        <v>0</v>
      </c>
      <c r="N336" s="205">
        <v>0</v>
      </c>
      <c r="O336" s="206">
        <v>0</v>
      </c>
      <c r="P336" s="204">
        <v>0</v>
      </c>
      <c r="Q336" s="205">
        <v>0</v>
      </c>
      <c r="R336" s="206">
        <v>0</v>
      </c>
      <c r="S336" s="204">
        <v>0</v>
      </c>
      <c r="T336" s="205">
        <v>0</v>
      </c>
      <c r="U336" s="206">
        <v>0</v>
      </c>
      <c r="V336" s="204">
        <v>0</v>
      </c>
      <c r="W336" s="205">
        <v>0</v>
      </c>
      <c r="X336" s="206">
        <v>0</v>
      </c>
      <c r="Y336" s="204">
        <v>0</v>
      </c>
      <c r="Z336" s="205">
        <v>0</v>
      </c>
      <c r="AA336" s="206">
        <v>0</v>
      </c>
      <c r="AB336" s="204">
        <v>0</v>
      </c>
      <c r="AC336" s="205">
        <v>0</v>
      </c>
      <c r="AD336" s="206">
        <v>0</v>
      </c>
      <c r="AE336" s="204">
        <v>0</v>
      </c>
      <c r="AF336" s="205">
        <v>0</v>
      </c>
      <c r="AG336" s="206">
        <v>0</v>
      </c>
      <c r="AH336" s="207">
        <f t="shared" si="112"/>
        <v>0</v>
      </c>
      <c r="AI336" s="208">
        <f t="shared" si="112"/>
        <v>0</v>
      </c>
      <c r="AJ336" s="209">
        <f t="shared" si="112"/>
        <v>0</v>
      </c>
      <c r="AK336" s="204">
        <v>0</v>
      </c>
      <c r="AL336" s="205">
        <v>0</v>
      </c>
      <c r="AM336" s="206">
        <v>0</v>
      </c>
      <c r="AN336" s="210">
        <f t="shared" si="113"/>
        <v>0</v>
      </c>
      <c r="AO336" s="211">
        <f t="shared" si="113"/>
        <v>0</v>
      </c>
      <c r="AP336" s="212">
        <f t="shared" si="113"/>
        <v>0</v>
      </c>
      <c r="AQ336" s="204">
        <v>0</v>
      </c>
      <c r="AR336" s="205">
        <v>0</v>
      </c>
      <c r="AS336" s="206">
        <v>0</v>
      </c>
      <c r="AT336" s="207">
        <f t="shared" si="103"/>
        <v>0</v>
      </c>
      <c r="AU336" s="208">
        <f t="shared" si="103"/>
        <v>0</v>
      </c>
      <c r="AV336" s="209">
        <f t="shared" si="103"/>
        <v>0</v>
      </c>
      <c r="AW336" s="204">
        <f t="shared" si="109"/>
        <v>17201465</v>
      </c>
      <c r="AX336" s="213">
        <f t="shared" si="109"/>
        <v>0</v>
      </c>
      <c r="AY336" s="214">
        <f t="shared" si="109"/>
        <v>17201465</v>
      </c>
      <c r="AZ336" s="204">
        <v>17201465</v>
      </c>
      <c r="BA336" s="205">
        <v>0</v>
      </c>
      <c r="BB336" s="206">
        <v>17201465</v>
      </c>
      <c r="BC336" s="215">
        <f t="shared" si="114"/>
        <v>17201465</v>
      </c>
      <c r="BD336" s="216">
        <f t="shared" si="114"/>
        <v>0</v>
      </c>
      <c r="BE336" s="217">
        <f t="shared" si="114"/>
        <v>17201465</v>
      </c>
      <c r="BF336" s="204">
        <v>0</v>
      </c>
      <c r="BG336" s="205">
        <v>0</v>
      </c>
      <c r="BH336" s="206">
        <v>0</v>
      </c>
      <c r="BI336" s="207">
        <f t="shared" si="115"/>
        <v>17201465</v>
      </c>
      <c r="BJ336" s="208">
        <f t="shared" si="115"/>
        <v>0</v>
      </c>
      <c r="BK336" s="209">
        <f t="shared" si="115"/>
        <v>17201465</v>
      </c>
      <c r="BL336" s="204">
        <f t="shared" si="104"/>
        <v>0</v>
      </c>
      <c r="BM336" s="213">
        <f t="shared" si="104"/>
        <v>0</v>
      </c>
      <c r="BN336" s="214">
        <f t="shared" si="104"/>
        <v>0</v>
      </c>
      <c r="BO336" s="204">
        <v>0</v>
      </c>
      <c r="BP336" s="205">
        <v>0</v>
      </c>
      <c r="BQ336" s="206">
        <v>0</v>
      </c>
      <c r="BR336" s="218">
        <f t="shared" si="116"/>
        <v>17201465</v>
      </c>
      <c r="BS336" s="208">
        <f t="shared" si="116"/>
        <v>0</v>
      </c>
      <c r="BT336" s="209">
        <f t="shared" si="116"/>
        <v>17201465</v>
      </c>
      <c r="BU336" s="219">
        <v>-3445204</v>
      </c>
      <c r="BV336" s="205">
        <v>0</v>
      </c>
      <c r="BW336" s="206">
        <v>-3445204</v>
      </c>
      <c r="BX336" s="204">
        <f t="shared" si="105"/>
        <v>13756261</v>
      </c>
      <c r="BY336" s="213">
        <f t="shared" si="105"/>
        <v>0</v>
      </c>
      <c r="BZ336" s="214">
        <f t="shared" si="105"/>
        <v>13756261</v>
      </c>
      <c r="CA336" s="220" t="s">
        <v>1160</v>
      </c>
      <c r="CB336" s="220" t="s">
        <v>508</v>
      </c>
      <c r="CC336" s="165" t="s">
        <v>1280</v>
      </c>
      <c r="CD336" s="165" t="str">
        <f t="shared" si="110"/>
        <v>OK！</v>
      </c>
      <c r="CE336" s="164" t="str">
        <f t="shared" si="117"/>
        <v>M</v>
      </c>
      <c r="CF336" s="164" t="str">
        <f t="shared" si="117"/>
        <v>M</v>
      </c>
      <c r="CG336" s="164" t="str">
        <f t="shared" si="111"/>
        <v>NEDO</v>
      </c>
    </row>
    <row r="337" spans="1:85" ht="20.100000000000001" customHeight="1" x14ac:dyDescent="0.15">
      <c r="A337" s="154" t="str">
        <f t="shared" si="106"/>
        <v>M</v>
      </c>
      <c r="B337" s="154" t="str">
        <f t="shared" si="106"/>
        <v>M</v>
      </c>
      <c r="C337" s="154" t="str">
        <f t="shared" si="107"/>
        <v xml:space="preserve"> 住友商事(株)</v>
      </c>
      <c r="D337" s="154" t="str">
        <f t="shared" si="108"/>
        <v>201508-201606</v>
      </c>
      <c r="E337" s="166" t="s">
        <v>484</v>
      </c>
      <c r="F337" s="199" t="s">
        <v>1113</v>
      </c>
      <c r="G337" s="200" t="s">
        <v>1113</v>
      </c>
      <c r="H337" s="200" t="str">
        <f>IF($E337="","",LEFT(E337,10))</f>
        <v>JA15M1018P</v>
      </c>
      <c r="I337" s="201" t="s">
        <v>1140</v>
      </c>
      <c r="J337" s="202" t="s">
        <v>1142</v>
      </c>
      <c r="K337" s="202" t="s">
        <v>784</v>
      </c>
      <c r="L337" s="203" t="s">
        <v>793</v>
      </c>
      <c r="M337" s="204">
        <v>0</v>
      </c>
      <c r="N337" s="205">
        <v>0</v>
      </c>
      <c r="O337" s="206">
        <v>0</v>
      </c>
      <c r="P337" s="204">
        <v>0</v>
      </c>
      <c r="Q337" s="205">
        <v>0</v>
      </c>
      <c r="R337" s="206">
        <v>0</v>
      </c>
      <c r="S337" s="204">
        <v>0</v>
      </c>
      <c r="T337" s="205">
        <v>0</v>
      </c>
      <c r="U337" s="206">
        <v>0</v>
      </c>
      <c r="V337" s="204">
        <v>0</v>
      </c>
      <c r="W337" s="205">
        <v>0</v>
      </c>
      <c r="X337" s="206">
        <v>0</v>
      </c>
      <c r="Y337" s="204">
        <v>0</v>
      </c>
      <c r="Z337" s="205">
        <v>0</v>
      </c>
      <c r="AA337" s="206">
        <v>0</v>
      </c>
      <c r="AB337" s="204">
        <v>0</v>
      </c>
      <c r="AC337" s="205">
        <v>0</v>
      </c>
      <c r="AD337" s="206">
        <v>0</v>
      </c>
      <c r="AE337" s="204">
        <v>0</v>
      </c>
      <c r="AF337" s="205">
        <v>0</v>
      </c>
      <c r="AG337" s="206">
        <v>0</v>
      </c>
      <c r="AH337" s="207">
        <f>+M337+P337+S337+V337+Y337+AB337+AE337</f>
        <v>0</v>
      </c>
      <c r="AI337" s="208">
        <f>+N337+Q337+T337+W337+Z337+AC337+AF337</f>
        <v>0</v>
      </c>
      <c r="AJ337" s="209">
        <f>+O337+R337+U337+X337+AA337+AD337+AG337</f>
        <v>0</v>
      </c>
      <c r="AK337" s="204">
        <v>0</v>
      </c>
      <c r="AL337" s="205">
        <v>0</v>
      </c>
      <c r="AM337" s="206">
        <v>0</v>
      </c>
      <c r="AN337" s="210">
        <f>AH337+AK337</f>
        <v>0</v>
      </c>
      <c r="AO337" s="211">
        <f>AI337+AL337</f>
        <v>0</v>
      </c>
      <c r="AP337" s="212">
        <f>AJ337+AM337</f>
        <v>0</v>
      </c>
      <c r="AQ337" s="204">
        <v>0</v>
      </c>
      <c r="AR337" s="205">
        <v>0</v>
      </c>
      <c r="AS337" s="206">
        <v>0</v>
      </c>
      <c r="AT337" s="207">
        <f>AN337+AQ337</f>
        <v>0</v>
      </c>
      <c r="AU337" s="208">
        <f>AO337+AR337</f>
        <v>0</v>
      </c>
      <c r="AV337" s="209">
        <f>AP337+AS337</f>
        <v>0</v>
      </c>
      <c r="AW337" s="204">
        <f t="shared" si="109"/>
        <v>31458240</v>
      </c>
      <c r="AX337" s="213">
        <f>BA337-AR337</f>
        <v>0</v>
      </c>
      <c r="AY337" s="214">
        <f>BB337-AS337</f>
        <v>31458240</v>
      </c>
      <c r="AZ337" s="204">
        <v>31458240</v>
      </c>
      <c r="BA337" s="205">
        <v>0</v>
      </c>
      <c r="BB337" s="206">
        <v>31458240</v>
      </c>
      <c r="BC337" s="215">
        <f>AN337+AZ337</f>
        <v>31458240</v>
      </c>
      <c r="BD337" s="216">
        <f>AO337+BA337</f>
        <v>0</v>
      </c>
      <c r="BE337" s="217">
        <f>AP337+BB337</f>
        <v>31458240</v>
      </c>
      <c r="BF337" s="204">
        <v>0</v>
      </c>
      <c r="BG337" s="205">
        <v>0</v>
      </c>
      <c r="BH337" s="206">
        <v>0</v>
      </c>
      <c r="BI337" s="207">
        <f>BC337+BF337</f>
        <v>31458240</v>
      </c>
      <c r="BJ337" s="208">
        <f>BD337+BG337</f>
        <v>0</v>
      </c>
      <c r="BK337" s="209">
        <f>BE337+BH337</f>
        <v>31458240</v>
      </c>
      <c r="BL337" s="204">
        <f>BO337-BF337</f>
        <v>0</v>
      </c>
      <c r="BM337" s="213">
        <f>BP337-BG337</f>
        <v>0</v>
      </c>
      <c r="BN337" s="214">
        <f>BQ337-BH337</f>
        <v>0</v>
      </c>
      <c r="BO337" s="204">
        <v>0</v>
      </c>
      <c r="BP337" s="205">
        <v>0</v>
      </c>
      <c r="BQ337" s="206">
        <v>0</v>
      </c>
      <c r="BR337" s="218">
        <f>BC337+BO337</f>
        <v>31458240</v>
      </c>
      <c r="BS337" s="208">
        <f>BD337+BP337</f>
        <v>0</v>
      </c>
      <c r="BT337" s="209">
        <f>BE337+BQ337</f>
        <v>31458240</v>
      </c>
      <c r="BU337" s="219">
        <v>0</v>
      </c>
      <c r="BV337" s="205">
        <v>0</v>
      </c>
      <c r="BW337" s="206">
        <v>0</v>
      </c>
      <c r="BX337" s="204">
        <f>BR337+BU337</f>
        <v>31458240</v>
      </c>
      <c r="BY337" s="213">
        <f>BS337+BV337</f>
        <v>0</v>
      </c>
      <c r="BZ337" s="214">
        <f>BT337+BW337</f>
        <v>31458240</v>
      </c>
      <c r="CA337" s="220" t="s">
        <v>1160</v>
      </c>
      <c r="CB337" s="220" t="s">
        <v>508</v>
      </c>
      <c r="CC337" s="165" t="s">
        <v>1280</v>
      </c>
      <c r="CD337" s="165" t="str">
        <f>IF($E337="","",IF($BW337&gt;0,IF($CA337="-","BA列に売掛金の対象月を入力して下さい！","OK！"),"OK！"))</f>
        <v>OK！</v>
      </c>
      <c r="CE337" s="164" t="str">
        <f t="shared" si="117"/>
        <v>M</v>
      </c>
      <c r="CF337" s="164" t="str">
        <f t="shared" si="117"/>
        <v>M</v>
      </c>
      <c r="CG337" s="164" t="str">
        <f t="shared" si="111"/>
        <v>民間</v>
      </c>
    </row>
    <row r="338" spans="1:85" ht="20.100000000000001" customHeight="1" x14ac:dyDescent="0.15">
      <c r="A338" s="154" t="str">
        <f t="shared" si="106"/>
        <v>M</v>
      </c>
      <c r="B338" s="154" t="str">
        <f t="shared" si="106"/>
        <v>M</v>
      </c>
      <c r="C338" s="154" t="str">
        <f t="shared" si="107"/>
        <v xml:space="preserve"> クラウンエイジェンツ日本事務所（無償）</v>
      </c>
      <c r="D338" s="154" t="str">
        <f t="shared" si="108"/>
        <v>-</v>
      </c>
      <c r="E338" s="166" t="s">
        <v>485</v>
      </c>
      <c r="F338" s="199" t="s">
        <v>1113</v>
      </c>
      <c r="G338" s="200" t="s">
        <v>1113</v>
      </c>
      <c r="H338" s="200" t="str">
        <f t="shared" si="93"/>
        <v>JA11M1018P</v>
      </c>
      <c r="I338" s="201" t="s">
        <v>1143</v>
      </c>
      <c r="J338" s="202" t="s">
        <v>1144</v>
      </c>
      <c r="K338" s="202" t="s">
        <v>547</v>
      </c>
      <c r="L338" s="203" t="s">
        <v>793</v>
      </c>
      <c r="M338" s="204">
        <v>0</v>
      </c>
      <c r="N338" s="205">
        <v>0</v>
      </c>
      <c r="O338" s="206">
        <v>0</v>
      </c>
      <c r="P338" s="204">
        <v>0</v>
      </c>
      <c r="Q338" s="205">
        <v>0</v>
      </c>
      <c r="R338" s="206">
        <v>0</v>
      </c>
      <c r="S338" s="204">
        <v>0</v>
      </c>
      <c r="T338" s="205">
        <v>0</v>
      </c>
      <c r="U338" s="206">
        <v>0</v>
      </c>
      <c r="V338" s="204">
        <v>0</v>
      </c>
      <c r="W338" s="205">
        <v>0</v>
      </c>
      <c r="X338" s="206">
        <v>0</v>
      </c>
      <c r="Y338" s="204">
        <v>0</v>
      </c>
      <c r="Z338" s="205">
        <v>0</v>
      </c>
      <c r="AA338" s="206">
        <v>0</v>
      </c>
      <c r="AB338" s="204">
        <v>0</v>
      </c>
      <c r="AC338" s="205">
        <v>0</v>
      </c>
      <c r="AD338" s="206">
        <v>0</v>
      </c>
      <c r="AE338" s="204">
        <v>0</v>
      </c>
      <c r="AF338" s="205">
        <v>0</v>
      </c>
      <c r="AG338" s="206">
        <v>0</v>
      </c>
      <c r="AH338" s="207">
        <f t="shared" si="112"/>
        <v>0</v>
      </c>
      <c r="AI338" s="208">
        <f t="shared" si="112"/>
        <v>0</v>
      </c>
      <c r="AJ338" s="209">
        <f t="shared" si="112"/>
        <v>0</v>
      </c>
      <c r="AK338" s="204">
        <v>0</v>
      </c>
      <c r="AL338" s="205">
        <v>0</v>
      </c>
      <c r="AM338" s="206">
        <v>0</v>
      </c>
      <c r="AN338" s="210">
        <f t="shared" si="113"/>
        <v>0</v>
      </c>
      <c r="AO338" s="211">
        <f t="shared" si="113"/>
        <v>0</v>
      </c>
      <c r="AP338" s="212">
        <f t="shared" si="113"/>
        <v>0</v>
      </c>
      <c r="AQ338" s="204">
        <v>0</v>
      </c>
      <c r="AR338" s="205">
        <v>0</v>
      </c>
      <c r="AS338" s="206">
        <v>0</v>
      </c>
      <c r="AT338" s="207">
        <f t="shared" si="103"/>
        <v>0</v>
      </c>
      <c r="AU338" s="208">
        <f t="shared" si="103"/>
        <v>0</v>
      </c>
      <c r="AV338" s="209">
        <f t="shared" si="103"/>
        <v>0</v>
      </c>
      <c r="AW338" s="204">
        <f t="shared" si="109"/>
        <v>0</v>
      </c>
      <c r="AX338" s="213">
        <f t="shared" si="109"/>
        <v>0</v>
      </c>
      <c r="AY338" s="214">
        <f t="shared" si="109"/>
        <v>0</v>
      </c>
      <c r="AZ338" s="204">
        <v>0</v>
      </c>
      <c r="BA338" s="205">
        <v>0</v>
      </c>
      <c r="BB338" s="206">
        <v>0</v>
      </c>
      <c r="BC338" s="215">
        <f t="shared" si="114"/>
        <v>0</v>
      </c>
      <c r="BD338" s="216">
        <f t="shared" si="114"/>
        <v>0</v>
      </c>
      <c r="BE338" s="217">
        <f t="shared" si="114"/>
        <v>0</v>
      </c>
      <c r="BF338" s="204">
        <v>0</v>
      </c>
      <c r="BG338" s="205">
        <v>0</v>
      </c>
      <c r="BH338" s="206">
        <v>0</v>
      </c>
      <c r="BI338" s="207">
        <f t="shared" si="115"/>
        <v>0</v>
      </c>
      <c r="BJ338" s="208">
        <f t="shared" si="115"/>
        <v>0</v>
      </c>
      <c r="BK338" s="209">
        <f t="shared" si="115"/>
        <v>0</v>
      </c>
      <c r="BL338" s="204">
        <f t="shared" si="104"/>
        <v>0</v>
      </c>
      <c r="BM338" s="213">
        <f t="shared" si="104"/>
        <v>0</v>
      </c>
      <c r="BN338" s="214">
        <f t="shared" si="104"/>
        <v>0</v>
      </c>
      <c r="BO338" s="204">
        <v>0</v>
      </c>
      <c r="BP338" s="205">
        <v>0</v>
      </c>
      <c r="BQ338" s="206">
        <v>0</v>
      </c>
      <c r="BR338" s="218">
        <f t="shared" si="116"/>
        <v>0</v>
      </c>
      <c r="BS338" s="208">
        <f t="shared" si="116"/>
        <v>0</v>
      </c>
      <c r="BT338" s="209">
        <f t="shared" si="116"/>
        <v>0</v>
      </c>
      <c r="BU338" s="219">
        <v>-49967144</v>
      </c>
      <c r="BV338" s="205">
        <v>0</v>
      </c>
      <c r="BW338" s="206">
        <v>-49967144</v>
      </c>
      <c r="BX338" s="204">
        <f t="shared" si="105"/>
        <v>-49967144</v>
      </c>
      <c r="BY338" s="213">
        <f t="shared" si="105"/>
        <v>0</v>
      </c>
      <c r="BZ338" s="214">
        <f t="shared" si="105"/>
        <v>-49967144</v>
      </c>
      <c r="CA338" s="220" t="s">
        <v>1156</v>
      </c>
      <c r="CB338" s="220" t="s">
        <v>554</v>
      </c>
      <c r="CC338" s="165" t="s">
        <v>1280</v>
      </c>
      <c r="CD338" s="165" t="str">
        <f t="shared" si="110"/>
        <v>OK！</v>
      </c>
      <c r="CE338" s="164" t="str">
        <f t="shared" si="117"/>
        <v>M</v>
      </c>
      <c r="CF338" s="164" t="str">
        <f t="shared" si="117"/>
        <v>M</v>
      </c>
      <c r="CG338" s="164" t="str">
        <f t="shared" si="111"/>
        <v>ｸﾗｳﾝｴｲｼﾞｪﾝﾂ</v>
      </c>
    </row>
    <row r="339" spans="1:85" ht="20.100000000000001" customHeight="1" x14ac:dyDescent="0.15">
      <c r="A339" s="154" t="str">
        <f t="shared" si="106"/>
        <v>M</v>
      </c>
      <c r="B339" s="154" t="str">
        <f t="shared" si="106"/>
        <v>M</v>
      </c>
      <c r="C339" s="154" t="str">
        <f t="shared" si="107"/>
        <v xml:space="preserve"> クラウンエイジェンツ日本事務所（無償）</v>
      </c>
      <c r="D339" s="154" t="str">
        <f t="shared" si="108"/>
        <v>-</v>
      </c>
      <c r="E339" s="166" t="s">
        <v>486</v>
      </c>
      <c r="F339" s="199" t="s">
        <v>1113</v>
      </c>
      <c r="G339" s="200" t="s">
        <v>1113</v>
      </c>
      <c r="H339" s="200" t="str">
        <f t="shared" si="93"/>
        <v>JA15M1003P</v>
      </c>
      <c r="I339" s="201" t="s">
        <v>1145</v>
      </c>
      <c r="J339" s="202" t="s">
        <v>1144</v>
      </c>
      <c r="K339" s="202" t="s">
        <v>547</v>
      </c>
      <c r="L339" s="203" t="s">
        <v>793</v>
      </c>
      <c r="M339" s="204">
        <v>0</v>
      </c>
      <c r="N339" s="205">
        <v>0</v>
      </c>
      <c r="O339" s="206">
        <v>0</v>
      </c>
      <c r="P339" s="204">
        <v>0</v>
      </c>
      <c r="Q339" s="205">
        <v>0</v>
      </c>
      <c r="R339" s="206">
        <v>0</v>
      </c>
      <c r="S339" s="204">
        <v>0</v>
      </c>
      <c r="T339" s="205">
        <v>0</v>
      </c>
      <c r="U339" s="206">
        <v>0</v>
      </c>
      <c r="V339" s="204">
        <v>0</v>
      </c>
      <c r="W339" s="205">
        <v>0</v>
      </c>
      <c r="X339" s="206">
        <v>0</v>
      </c>
      <c r="Y339" s="204">
        <v>0</v>
      </c>
      <c r="Z339" s="205">
        <v>0</v>
      </c>
      <c r="AA339" s="206">
        <v>0</v>
      </c>
      <c r="AB339" s="204">
        <v>0</v>
      </c>
      <c r="AC339" s="205">
        <v>0</v>
      </c>
      <c r="AD339" s="206">
        <v>0</v>
      </c>
      <c r="AE339" s="204">
        <v>0</v>
      </c>
      <c r="AF339" s="205">
        <v>0</v>
      </c>
      <c r="AG339" s="206">
        <v>0</v>
      </c>
      <c r="AH339" s="207">
        <f t="shared" si="112"/>
        <v>0</v>
      </c>
      <c r="AI339" s="208">
        <f t="shared" si="112"/>
        <v>0</v>
      </c>
      <c r="AJ339" s="209">
        <f t="shared" si="112"/>
        <v>0</v>
      </c>
      <c r="AK339" s="204">
        <v>0</v>
      </c>
      <c r="AL339" s="205">
        <v>0</v>
      </c>
      <c r="AM339" s="206">
        <v>0</v>
      </c>
      <c r="AN339" s="210">
        <f t="shared" si="113"/>
        <v>0</v>
      </c>
      <c r="AO339" s="211">
        <f t="shared" si="113"/>
        <v>0</v>
      </c>
      <c r="AP339" s="212">
        <f t="shared" si="113"/>
        <v>0</v>
      </c>
      <c r="AQ339" s="204">
        <v>0</v>
      </c>
      <c r="AR339" s="205">
        <v>0</v>
      </c>
      <c r="AS339" s="206">
        <v>0</v>
      </c>
      <c r="AT339" s="207">
        <f t="shared" si="103"/>
        <v>0</v>
      </c>
      <c r="AU339" s="208">
        <f t="shared" si="103"/>
        <v>0</v>
      </c>
      <c r="AV339" s="209">
        <f t="shared" si="103"/>
        <v>0</v>
      </c>
      <c r="AW339" s="204">
        <f t="shared" si="109"/>
        <v>0</v>
      </c>
      <c r="AX339" s="213">
        <f t="shared" si="109"/>
        <v>0</v>
      </c>
      <c r="AY339" s="214">
        <f t="shared" si="109"/>
        <v>0</v>
      </c>
      <c r="AZ339" s="204">
        <v>0</v>
      </c>
      <c r="BA339" s="205">
        <v>0</v>
      </c>
      <c r="BB339" s="206">
        <v>0</v>
      </c>
      <c r="BC339" s="215">
        <f t="shared" si="114"/>
        <v>0</v>
      </c>
      <c r="BD339" s="216">
        <f t="shared" si="114"/>
        <v>0</v>
      </c>
      <c r="BE339" s="217">
        <f t="shared" si="114"/>
        <v>0</v>
      </c>
      <c r="BF339" s="204">
        <v>0</v>
      </c>
      <c r="BG339" s="205">
        <v>0</v>
      </c>
      <c r="BH339" s="206">
        <v>0</v>
      </c>
      <c r="BI339" s="207">
        <f t="shared" si="115"/>
        <v>0</v>
      </c>
      <c r="BJ339" s="208">
        <f t="shared" si="115"/>
        <v>0</v>
      </c>
      <c r="BK339" s="209">
        <f t="shared" si="115"/>
        <v>0</v>
      </c>
      <c r="BL339" s="204">
        <f t="shared" si="104"/>
        <v>0</v>
      </c>
      <c r="BM339" s="213">
        <f t="shared" si="104"/>
        <v>0</v>
      </c>
      <c r="BN339" s="214">
        <f t="shared" si="104"/>
        <v>0</v>
      </c>
      <c r="BO339" s="204">
        <v>0</v>
      </c>
      <c r="BP339" s="205">
        <v>0</v>
      </c>
      <c r="BQ339" s="206">
        <v>0</v>
      </c>
      <c r="BR339" s="218">
        <f t="shared" si="116"/>
        <v>0</v>
      </c>
      <c r="BS339" s="208">
        <f t="shared" si="116"/>
        <v>0</v>
      </c>
      <c r="BT339" s="209">
        <f t="shared" si="116"/>
        <v>0</v>
      </c>
      <c r="BU339" s="219">
        <v>-18409800</v>
      </c>
      <c r="BV339" s="205">
        <v>0</v>
      </c>
      <c r="BW339" s="206">
        <v>-18409800</v>
      </c>
      <c r="BX339" s="204">
        <f t="shared" si="105"/>
        <v>-18409800</v>
      </c>
      <c r="BY339" s="213">
        <f t="shared" si="105"/>
        <v>0</v>
      </c>
      <c r="BZ339" s="214">
        <f t="shared" si="105"/>
        <v>-18409800</v>
      </c>
      <c r="CA339" s="220" t="s">
        <v>1156</v>
      </c>
      <c r="CB339" s="220" t="s">
        <v>708</v>
      </c>
      <c r="CC339" s="165" t="s">
        <v>1280</v>
      </c>
      <c r="CD339" s="165" t="str">
        <f t="shared" si="110"/>
        <v>OK！</v>
      </c>
      <c r="CE339" s="164" t="str">
        <f t="shared" si="117"/>
        <v>M</v>
      </c>
      <c r="CF339" s="164" t="str">
        <f t="shared" si="117"/>
        <v>M</v>
      </c>
      <c r="CG339" s="164" t="str">
        <f t="shared" si="111"/>
        <v>ｸﾗｳﾝｴｲｼﾞｪﾝﾂ</v>
      </c>
    </row>
    <row r="340" spans="1:85" ht="20.100000000000001" customHeight="1" x14ac:dyDescent="0.15">
      <c r="A340" s="154" t="str">
        <f t="shared" si="106"/>
        <v>M</v>
      </c>
      <c r="B340" s="154" t="str">
        <f t="shared" si="106"/>
        <v>M</v>
      </c>
      <c r="C340" s="154" t="str">
        <f t="shared" si="107"/>
        <v xml:space="preserve"> クラウンエイジェンツ日本事務所（無償）</v>
      </c>
      <c r="D340" s="154" t="str">
        <f t="shared" si="108"/>
        <v>-</v>
      </c>
      <c r="E340" s="166" t="s">
        <v>487</v>
      </c>
      <c r="F340" s="199" t="s">
        <v>1113</v>
      </c>
      <c r="G340" s="200" t="s">
        <v>1113</v>
      </c>
      <c r="H340" s="200" t="str">
        <f t="shared" si="93"/>
        <v>JA16M1017P</v>
      </c>
      <c r="I340" s="201" t="s">
        <v>1146</v>
      </c>
      <c r="J340" s="202" t="s">
        <v>1144</v>
      </c>
      <c r="K340" s="202" t="s">
        <v>547</v>
      </c>
      <c r="L340" s="203" t="s">
        <v>793</v>
      </c>
      <c r="M340" s="204">
        <v>0</v>
      </c>
      <c r="N340" s="205">
        <v>0</v>
      </c>
      <c r="O340" s="206">
        <v>0</v>
      </c>
      <c r="P340" s="204">
        <v>0</v>
      </c>
      <c r="Q340" s="205">
        <v>0</v>
      </c>
      <c r="R340" s="206">
        <v>0</v>
      </c>
      <c r="S340" s="204">
        <v>0</v>
      </c>
      <c r="T340" s="205">
        <v>0</v>
      </c>
      <c r="U340" s="206">
        <v>0</v>
      </c>
      <c r="V340" s="204">
        <v>0</v>
      </c>
      <c r="W340" s="205">
        <v>0</v>
      </c>
      <c r="X340" s="206">
        <v>0</v>
      </c>
      <c r="Y340" s="204">
        <v>0</v>
      </c>
      <c r="Z340" s="205">
        <v>0</v>
      </c>
      <c r="AA340" s="206">
        <v>0</v>
      </c>
      <c r="AB340" s="204">
        <v>0</v>
      </c>
      <c r="AC340" s="205">
        <v>0</v>
      </c>
      <c r="AD340" s="206">
        <v>0</v>
      </c>
      <c r="AE340" s="204">
        <v>0</v>
      </c>
      <c r="AF340" s="205">
        <v>0</v>
      </c>
      <c r="AG340" s="206">
        <v>0</v>
      </c>
      <c r="AH340" s="207">
        <f t="shared" si="112"/>
        <v>0</v>
      </c>
      <c r="AI340" s="208">
        <f t="shared" si="112"/>
        <v>0</v>
      </c>
      <c r="AJ340" s="209">
        <f t="shared" si="112"/>
        <v>0</v>
      </c>
      <c r="AK340" s="204">
        <v>0</v>
      </c>
      <c r="AL340" s="205">
        <v>0</v>
      </c>
      <c r="AM340" s="206">
        <v>0</v>
      </c>
      <c r="AN340" s="210">
        <f t="shared" si="113"/>
        <v>0</v>
      </c>
      <c r="AO340" s="211">
        <f t="shared" si="113"/>
        <v>0</v>
      </c>
      <c r="AP340" s="212">
        <f t="shared" si="113"/>
        <v>0</v>
      </c>
      <c r="AQ340" s="204">
        <v>0</v>
      </c>
      <c r="AR340" s="205">
        <v>0</v>
      </c>
      <c r="AS340" s="206">
        <v>0</v>
      </c>
      <c r="AT340" s="207">
        <f t="shared" si="103"/>
        <v>0</v>
      </c>
      <c r="AU340" s="208">
        <f t="shared" si="103"/>
        <v>0</v>
      </c>
      <c r="AV340" s="209">
        <f t="shared" si="103"/>
        <v>0</v>
      </c>
      <c r="AW340" s="204">
        <f t="shared" si="109"/>
        <v>0</v>
      </c>
      <c r="AX340" s="213">
        <f t="shared" si="109"/>
        <v>0</v>
      </c>
      <c r="AY340" s="214">
        <f t="shared" si="109"/>
        <v>0</v>
      </c>
      <c r="AZ340" s="204">
        <v>0</v>
      </c>
      <c r="BA340" s="205">
        <v>0</v>
      </c>
      <c r="BB340" s="206">
        <v>0</v>
      </c>
      <c r="BC340" s="215">
        <f t="shared" si="114"/>
        <v>0</v>
      </c>
      <c r="BD340" s="216">
        <f t="shared" si="114"/>
        <v>0</v>
      </c>
      <c r="BE340" s="217">
        <f t="shared" si="114"/>
        <v>0</v>
      </c>
      <c r="BF340" s="204">
        <v>0</v>
      </c>
      <c r="BG340" s="205">
        <v>0</v>
      </c>
      <c r="BH340" s="206">
        <v>0</v>
      </c>
      <c r="BI340" s="207">
        <f t="shared" si="115"/>
        <v>0</v>
      </c>
      <c r="BJ340" s="208">
        <f t="shared" si="115"/>
        <v>0</v>
      </c>
      <c r="BK340" s="209">
        <f t="shared" si="115"/>
        <v>0</v>
      </c>
      <c r="BL340" s="204">
        <f t="shared" si="104"/>
        <v>0</v>
      </c>
      <c r="BM340" s="213">
        <f t="shared" si="104"/>
        <v>0</v>
      </c>
      <c r="BN340" s="214">
        <f t="shared" si="104"/>
        <v>0</v>
      </c>
      <c r="BO340" s="204">
        <v>0</v>
      </c>
      <c r="BP340" s="205">
        <v>0</v>
      </c>
      <c r="BQ340" s="206">
        <v>0</v>
      </c>
      <c r="BR340" s="218">
        <f t="shared" si="116"/>
        <v>0</v>
      </c>
      <c r="BS340" s="208">
        <f t="shared" si="116"/>
        <v>0</v>
      </c>
      <c r="BT340" s="209">
        <f t="shared" si="116"/>
        <v>0</v>
      </c>
      <c r="BU340" s="219">
        <v>-7314600</v>
      </c>
      <c r="BV340" s="205">
        <v>0</v>
      </c>
      <c r="BW340" s="206">
        <v>-7314600</v>
      </c>
      <c r="BX340" s="204">
        <f t="shared" si="105"/>
        <v>-7314600</v>
      </c>
      <c r="BY340" s="213">
        <f t="shared" si="105"/>
        <v>0</v>
      </c>
      <c r="BZ340" s="214">
        <f t="shared" si="105"/>
        <v>-7314600</v>
      </c>
      <c r="CA340" s="220" t="s">
        <v>1156</v>
      </c>
      <c r="CB340" s="220" t="s">
        <v>755</v>
      </c>
      <c r="CC340" s="165" t="s">
        <v>1280</v>
      </c>
      <c r="CD340" s="165" t="str">
        <f t="shared" si="110"/>
        <v>OK！</v>
      </c>
      <c r="CE340" s="164" t="str">
        <f t="shared" si="117"/>
        <v>M</v>
      </c>
      <c r="CF340" s="164" t="str">
        <f t="shared" si="117"/>
        <v>M</v>
      </c>
      <c r="CG340" s="164" t="str">
        <f t="shared" si="111"/>
        <v>ｸﾗｳﾝｴｲｼﾞｪﾝﾂ</v>
      </c>
    </row>
    <row r="345" spans="1:85" s="158" customFormat="1" x14ac:dyDescent="0.15">
      <c r="A345" s="165"/>
      <c r="B345" s="165"/>
      <c r="C345" s="165"/>
      <c r="D345" s="165"/>
      <c r="E345" s="226"/>
      <c r="F345" s="157"/>
      <c r="G345" s="157"/>
      <c r="H345" s="157"/>
      <c r="I345" s="227"/>
      <c r="J345" s="165"/>
      <c r="K345" s="165"/>
      <c r="L345" s="157"/>
      <c r="BF345" s="225"/>
      <c r="BG345" s="225"/>
      <c r="BH345" s="225"/>
      <c r="BI345" s="225"/>
      <c r="BJ345" s="225"/>
      <c r="BK345" s="225"/>
      <c r="BL345" s="225"/>
      <c r="BM345" s="225"/>
      <c r="BN345" s="225"/>
      <c r="BO345" s="225"/>
      <c r="BP345" s="225"/>
      <c r="BQ345" s="225"/>
      <c r="CA345" s="228"/>
      <c r="CB345" s="162"/>
      <c r="CC345" s="165"/>
      <c r="CD345" s="165"/>
      <c r="CE345" s="164"/>
      <c r="CF345" s="164"/>
      <c r="CG345" s="164"/>
    </row>
    <row r="354" spans="1:85" s="158" customFormat="1" x14ac:dyDescent="0.15">
      <c r="A354" s="165"/>
      <c r="B354" s="165"/>
      <c r="C354" s="165"/>
      <c r="D354" s="165"/>
      <c r="E354" s="226"/>
      <c r="F354" s="157"/>
      <c r="G354" s="157"/>
      <c r="H354" s="157"/>
      <c r="I354" s="227"/>
      <c r="J354" s="165"/>
      <c r="K354" s="165"/>
      <c r="L354" s="157"/>
      <c r="BF354" s="157"/>
      <c r="BG354" s="157"/>
      <c r="BH354" s="157"/>
      <c r="BI354" s="157"/>
      <c r="BJ354" s="157"/>
      <c r="BK354" s="157"/>
      <c r="BL354" s="157"/>
      <c r="BM354" s="157"/>
      <c r="BN354" s="157"/>
      <c r="BO354" s="157"/>
      <c r="BP354" s="157"/>
      <c r="BQ354" s="157"/>
      <c r="CA354" s="228"/>
      <c r="CB354" s="162"/>
      <c r="CC354" s="165"/>
      <c r="CD354" s="165"/>
      <c r="CE354" s="164"/>
      <c r="CF354" s="164"/>
      <c r="CG354" s="164"/>
    </row>
  </sheetData>
  <sheetProtection autoFilter="0"/>
  <autoFilter ref="A4:CG340"/>
  <mergeCells count="45">
    <mergeCell ref="BL3:BN3"/>
    <mergeCell ref="BO3:BQ3"/>
    <mergeCell ref="BR3:BT3"/>
    <mergeCell ref="BU3:BW3"/>
    <mergeCell ref="BX3:BZ3"/>
    <mergeCell ref="BI3:BK3"/>
    <mergeCell ref="AB3:AD3"/>
    <mergeCell ref="AE3:AG3"/>
    <mergeCell ref="AH3:AJ3"/>
    <mergeCell ref="AK3:AM3"/>
    <mergeCell ref="AN3:AP3"/>
    <mergeCell ref="AQ3:AS3"/>
    <mergeCell ref="AT3:AV3"/>
    <mergeCell ref="AW3:AY3"/>
    <mergeCell ref="AZ3:BB3"/>
    <mergeCell ref="BC3:BE3"/>
    <mergeCell ref="BF3:BH3"/>
    <mergeCell ref="BL2:BN2"/>
    <mergeCell ref="BO2:BQ2"/>
    <mergeCell ref="BR2:BT2"/>
    <mergeCell ref="BU2:BW2"/>
    <mergeCell ref="BX2:BZ2"/>
    <mergeCell ref="M3:O3"/>
    <mergeCell ref="P3:R3"/>
    <mergeCell ref="S3:U3"/>
    <mergeCell ref="V3:X3"/>
    <mergeCell ref="Y3:AA3"/>
    <mergeCell ref="BI2:BK2"/>
    <mergeCell ref="AB2:AD2"/>
    <mergeCell ref="AE2:AG2"/>
    <mergeCell ref="AH2:AJ2"/>
    <mergeCell ref="AK2:AM2"/>
    <mergeCell ref="AN2:AP2"/>
    <mergeCell ref="AQ2:AS2"/>
    <mergeCell ref="AT2:AV2"/>
    <mergeCell ref="AW2:AY2"/>
    <mergeCell ref="AZ2:BB2"/>
    <mergeCell ref="BC2:BE2"/>
    <mergeCell ref="BF2:BH2"/>
    <mergeCell ref="Y2:AA2"/>
    <mergeCell ref="F1:I1"/>
    <mergeCell ref="M2:O2"/>
    <mergeCell ref="P2:R2"/>
    <mergeCell ref="S2:U2"/>
    <mergeCell ref="V2:X2"/>
  </mergeCells>
  <phoneticPr fontId="3"/>
  <printOptions horizontalCentered="1"/>
  <pageMargins left="0.23622047244094491" right="0.23622047244094491" top="0.70866141732283472" bottom="0.98425196850393704" header="0.51181102362204722" footer="0.51181102362204722"/>
  <pageSetup paperSize="9" scale="70" fitToHeight="4" orientation="landscape" r:id="rId1"/>
  <headerFooter alignWithMargins="0">
    <oddFooter>&amp;C&amp;P/&amp;N&amp;R&amp;D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CFF"/>
  </sheetPr>
  <dimension ref="A1:AN968"/>
  <sheetViews>
    <sheetView showGridLines="0" topLeftCell="D1" zoomScale="85" zoomScaleNormal="85" workbookViewId="0">
      <pane xSplit="8835" ySplit="3240" topLeftCell="P442" activePane="bottomRight"/>
      <selection activeCell="E2" sqref="E2"/>
      <selection pane="topRight" activeCell="AE6" sqref="O3:AE6"/>
      <selection pane="bottomLeft" activeCell="A6" sqref="A6:XFD6"/>
      <selection pane="bottomRight" activeCell="Z544" sqref="Z544"/>
    </sheetView>
  </sheetViews>
  <sheetFormatPr defaultRowHeight="13.5" x14ac:dyDescent="0.15"/>
  <cols>
    <col min="1" max="1" width="3.875" style="1" customWidth="1"/>
    <col min="2" max="3" width="6.125" bestFit="1" customWidth="1"/>
    <col min="4" max="4" width="11" customWidth="1"/>
    <col min="5" max="5" width="12.125" bestFit="1" customWidth="1"/>
    <col min="6" max="6" width="30.625" customWidth="1"/>
    <col min="7" max="7" width="11.125" bestFit="1" customWidth="1"/>
    <col min="14" max="14" width="16.125" bestFit="1" customWidth="1"/>
    <col min="15" max="15" width="8.375" customWidth="1"/>
    <col min="16" max="16" width="9" customWidth="1"/>
    <col min="20" max="20" width="9" customWidth="1"/>
    <col min="21" max="21" width="9" style="1"/>
    <col min="23" max="23" width="6.625" customWidth="1"/>
    <col min="24" max="29" width="9" customWidth="1"/>
    <col min="32" max="32" width="15.625" style="137" customWidth="1"/>
    <col min="33" max="33" width="2.5" customWidth="1"/>
    <col min="39" max="39" width="9" style="9"/>
  </cols>
  <sheetData>
    <row r="1" spans="1:40" ht="24" customHeight="1" x14ac:dyDescent="0.15">
      <c r="B1" s="2"/>
      <c r="C1" s="2"/>
      <c r="D1" s="2"/>
      <c r="E1" s="2"/>
      <c r="F1" s="2"/>
      <c r="G1" s="2"/>
      <c r="H1" s="2"/>
      <c r="I1" s="2"/>
      <c r="J1" s="2"/>
      <c r="K1" s="2"/>
      <c r="L1" s="2"/>
      <c r="M1" s="2"/>
      <c r="N1" s="2"/>
      <c r="O1" s="2"/>
      <c r="P1" s="2"/>
      <c r="Q1" s="2"/>
      <c r="R1" s="2"/>
      <c r="S1" s="2"/>
      <c r="T1" s="2"/>
      <c r="U1" s="3"/>
      <c r="V1" s="2"/>
      <c r="W1" s="2"/>
      <c r="X1" s="2"/>
      <c r="Y1" s="2"/>
      <c r="Z1" s="2"/>
      <c r="AA1" s="2"/>
      <c r="AB1" s="2"/>
      <c r="AC1" s="2"/>
      <c r="AD1" s="2"/>
      <c r="AE1" s="2"/>
      <c r="AF1" s="2"/>
      <c r="AG1" s="2"/>
      <c r="AH1" s="2"/>
      <c r="AI1" s="2"/>
      <c r="AJ1" s="4"/>
      <c r="AK1" s="4"/>
      <c r="AL1" s="4"/>
      <c r="AM1" s="5"/>
      <c r="AN1" s="6"/>
    </row>
    <row r="2" spans="1:40" ht="29.25" thickBot="1" x14ac:dyDescent="0.2">
      <c r="B2" s="2"/>
      <c r="C2" s="2"/>
      <c r="D2" s="2"/>
      <c r="E2" s="7" t="s">
        <v>1494</v>
      </c>
      <c r="F2" s="2"/>
      <c r="G2" s="2"/>
      <c r="H2" s="2"/>
      <c r="I2" s="2"/>
      <c r="J2" s="2"/>
      <c r="K2" s="2"/>
      <c r="L2" s="2"/>
      <c r="M2" s="2"/>
      <c r="N2" s="2"/>
      <c r="O2" s="2"/>
      <c r="P2" s="2"/>
      <c r="Q2" s="2"/>
      <c r="R2" s="2"/>
      <c r="S2" s="2"/>
      <c r="T2" s="2"/>
      <c r="U2" s="3"/>
      <c r="V2" s="2"/>
      <c r="W2" s="2"/>
      <c r="X2" s="2"/>
      <c r="Y2" s="2"/>
      <c r="Z2" s="2"/>
      <c r="AA2" s="2"/>
      <c r="AB2" s="2"/>
      <c r="AC2" s="2"/>
      <c r="AD2" s="2"/>
      <c r="AE2" s="2"/>
      <c r="AF2" s="2"/>
      <c r="AH2" s="8"/>
      <c r="AI2" s="8"/>
      <c r="AJ2" s="8"/>
      <c r="AK2" s="8"/>
      <c r="AL2" s="8"/>
    </row>
    <row r="3" spans="1:40" ht="22.5" customHeight="1" x14ac:dyDescent="0.15">
      <c r="B3" s="2"/>
      <c r="C3" s="10"/>
      <c r="D3" s="11"/>
      <c r="E3" s="12"/>
      <c r="F3" s="13" t="s">
        <v>0</v>
      </c>
      <c r="G3" s="12"/>
      <c r="H3" s="12"/>
      <c r="I3" s="12"/>
      <c r="J3" s="352" t="s">
        <v>1</v>
      </c>
      <c r="K3" s="353"/>
      <c r="L3" s="353"/>
      <c r="M3" s="354"/>
      <c r="N3" s="14"/>
      <c r="O3" s="15" t="s">
        <v>2</v>
      </c>
      <c r="P3" s="16"/>
      <c r="Q3" s="16"/>
      <c r="R3" s="16"/>
      <c r="S3" s="16"/>
      <c r="T3" s="16"/>
      <c r="U3" s="16"/>
      <c r="V3" s="17"/>
      <c r="W3" s="15" t="s">
        <v>3</v>
      </c>
      <c r="X3" s="18"/>
      <c r="Y3" s="18"/>
      <c r="Z3" s="18"/>
      <c r="AA3" s="18"/>
      <c r="AB3" s="18"/>
      <c r="AC3" s="18"/>
      <c r="AD3" s="18"/>
      <c r="AE3" s="18"/>
      <c r="AF3" s="19"/>
      <c r="AH3" s="20" t="s">
        <v>4</v>
      </c>
      <c r="AI3" s="21"/>
      <c r="AJ3" s="21"/>
      <c r="AK3" s="21"/>
      <c r="AL3" s="22"/>
    </row>
    <row r="4" spans="1:40" ht="77.25" customHeight="1" thickBot="1" x14ac:dyDescent="0.2">
      <c r="A4" s="1" t="s">
        <v>5</v>
      </c>
      <c r="B4" s="2" t="s">
        <v>6</v>
      </c>
      <c r="C4" s="10" t="s">
        <v>7</v>
      </c>
      <c r="D4" s="23" t="s">
        <v>8</v>
      </c>
      <c r="E4" s="24" t="s">
        <v>9</v>
      </c>
      <c r="F4" s="25" t="s">
        <v>10</v>
      </c>
      <c r="G4" s="24" t="s">
        <v>11</v>
      </c>
      <c r="H4" s="24" t="s">
        <v>12</v>
      </c>
      <c r="I4" s="24" t="s">
        <v>13</v>
      </c>
      <c r="J4" s="26" t="s">
        <v>14</v>
      </c>
      <c r="K4" s="26" t="s">
        <v>15</v>
      </c>
      <c r="L4" s="26" t="s">
        <v>16</v>
      </c>
      <c r="M4" s="26" t="s">
        <v>17</v>
      </c>
      <c r="N4" s="26" t="s">
        <v>18</v>
      </c>
      <c r="O4" s="27"/>
      <c r="P4" s="28" t="s">
        <v>19</v>
      </c>
      <c r="Q4" s="29" t="s">
        <v>20</v>
      </c>
      <c r="R4" s="30" t="s">
        <v>21</v>
      </c>
      <c r="S4" s="30" t="s">
        <v>22</v>
      </c>
      <c r="T4" s="29" t="s">
        <v>23</v>
      </c>
      <c r="U4" s="31" t="s">
        <v>24</v>
      </c>
      <c r="V4" s="32" t="s">
        <v>25</v>
      </c>
      <c r="W4" s="33"/>
      <c r="X4" s="34" t="s">
        <v>26</v>
      </c>
      <c r="Y4" s="34" t="s">
        <v>27</v>
      </c>
      <c r="Z4" s="34" t="s">
        <v>28</v>
      </c>
      <c r="AA4" s="34" t="s">
        <v>29</v>
      </c>
      <c r="AB4" s="34" t="s">
        <v>30</v>
      </c>
      <c r="AC4" s="34" t="s">
        <v>31</v>
      </c>
      <c r="AD4" s="34" t="s">
        <v>32</v>
      </c>
      <c r="AE4" s="35" t="s">
        <v>33</v>
      </c>
      <c r="AF4" s="36" t="s">
        <v>34</v>
      </c>
      <c r="AH4" s="37" t="s">
        <v>35</v>
      </c>
      <c r="AI4" s="37" t="s">
        <v>36</v>
      </c>
      <c r="AJ4" s="37" t="s">
        <v>37</v>
      </c>
      <c r="AK4" s="37" t="s">
        <v>38</v>
      </c>
      <c r="AL4" s="37" t="s">
        <v>39</v>
      </c>
    </row>
    <row r="5" spans="1:40" ht="6.75" customHeight="1" x14ac:dyDescent="0.15">
      <c r="B5" s="38"/>
      <c r="C5" s="38"/>
      <c r="D5" s="39"/>
      <c r="E5" s="40"/>
      <c r="F5" s="41"/>
      <c r="G5" s="41"/>
      <c r="H5" s="41"/>
      <c r="I5" s="42"/>
      <c r="J5" s="43"/>
      <c r="K5" s="44"/>
      <c r="L5" s="44"/>
      <c r="M5" s="45"/>
      <c r="N5" s="44"/>
      <c r="O5" s="44"/>
      <c r="P5" s="46"/>
      <c r="Q5" s="46"/>
      <c r="R5" s="46"/>
      <c r="S5" s="46"/>
      <c r="T5" s="46"/>
      <c r="U5" s="44"/>
      <c r="V5" s="47"/>
      <c r="W5" s="48"/>
      <c r="X5" s="47"/>
      <c r="Y5" s="47"/>
      <c r="Z5" s="47"/>
      <c r="AA5" s="47"/>
      <c r="AB5" s="47"/>
      <c r="AC5" s="47"/>
      <c r="AD5" s="47"/>
      <c r="AE5" s="47"/>
      <c r="AF5" s="49"/>
      <c r="AH5" s="50"/>
      <c r="AI5" s="51"/>
      <c r="AJ5" s="50"/>
      <c r="AK5" s="50"/>
      <c r="AL5" s="50"/>
    </row>
    <row r="6" spans="1:40" s="58" customFormat="1" ht="16.5" customHeight="1" x14ac:dyDescent="0.15">
      <c r="A6" s="1"/>
      <c r="B6" s="52"/>
      <c r="C6" s="52"/>
      <c r="D6" s="53" t="s">
        <v>40</v>
      </c>
      <c r="E6" s="54" t="s">
        <v>41</v>
      </c>
      <c r="F6" s="54" t="s">
        <v>42</v>
      </c>
      <c r="G6" s="54" t="s">
        <v>43</v>
      </c>
      <c r="H6" s="54" t="s">
        <v>44</v>
      </c>
      <c r="I6" s="54" t="s">
        <v>45</v>
      </c>
      <c r="J6" s="55" t="s">
        <v>46</v>
      </c>
      <c r="K6" s="56" t="s">
        <v>47</v>
      </c>
      <c r="L6" s="56" t="s">
        <v>48</v>
      </c>
      <c r="M6" s="56" t="s">
        <v>49</v>
      </c>
      <c r="N6" s="56" t="s">
        <v>50</v>
      </c>
      <c r="O6" s="56" t="s">
        <v>51</v>
      </c>
      <c r="P6" s="56" t="s">
        <v>52</v>
      </c>
      <c r="Q6" s="56" t="s">
        <v>53</v>
      </c>
      <c r="R6" s="56" t="s">
        <v>54</v>
      </c>
      <c r="S6" s="56" t="s">
        <v>55</v>
      </c>
      <c r="T6" s="56" t="s">
        <v>56</v>
      </c>
      <c r="U6" s="56" t="s">
        <v>57</v>
      </c>
      <c r="V6" s="56" t="s">
        <v>58</v>
      </c>
      <c r="W6" s="56" t="s">
        <v>59</v>
      </c>
      <c r="X6" s="56" t="s">
        <v>60</v>
      </c>
      <c r="Y6" s="56" t="s">
        <v>61</v>
      </c>
      <c r="Z6" s="56" t="s">
        <v>62</v>
      </c>
      <c r="AA6" s="56" t="s">
        <v>63</v>
      </c>
      <c r="AB6" s="56" t="s">
        <v>64</v>
      </c>
      <c r="AC6" s="56" t="s">
        <v>65</v>
      </c>
      <c r="AD6" s="56" t="s">
        <v>66</v>
      </c>
      <c r="AE6" s="56" t="s">
        <v>67</v>
      </c>
      <c r="AF6" s="57" t="s">
        <v>68</v>
      </c>
      <c r="AH6" s="59" t="s">
        <v>69</v>
      </c>
      <c r="AI6" s="59"/>
      <c r="AJ6" s="59" t="s">
        <v>70</v>
      </c>
      <c r="AK6" s="59" t="s">
        <v>71</v>
      </c>
      <c r="AL6" s="59" t="s">
        <v>72</v>
      </c>
      <c r="AM6" s="60"/>
    </row>
    <row r="7" spans="1:40" s="58" customFormat="1" ht="16.5" hidden="1" customHeight="1" x14ac:dyDescent="0.15">
      <c r="A7" s="61" t="s">
        <v>1495</v>
      </c>
      <c r="B7" t="s">
        <v>1808</v>
      </c>
      <c r="C7" t="s">
        <v>498</v>
      </c>
      <c r="D7" s="62" t="s">
        <v>500</v>
      </c>
      <c r="E7" s="63" t="s">
        <v>1495</v>
      </c>
      <c r="F7" s="346" t="s">
        <v>1281</v>
      </c>
      <c r="G7" s="64" t="s">
        <v>502</v>
      </c>
      <c r="H7" s="63" t="s">
        <v>918</v>
      </c>
      <c r="I7" s="63" t="s">
        <v>1002</v>
      </c>
      <c r="J7" s="346" t="s">
        <v>1708</v>
      </c>
      <c r="K7" s="346" t="s">
        <v>1709</v>
      </c>
      <c r="L7" s="346" t="s">
        <v>1710</v>
      </c>
      <c r="M7" s="346" t="s">
        <v>1711</v>
      </c>
      <c r="N7" s="65" t="s">
        <v>1712</v>
      </c>
      <c r="O7" s="66" t="s">
        <v>73</v>
      </c>
      <c r="P7" s="67">
        <v>5952204</v>
      </c>
      <c r="Q7" s="67">
        <v>5952204</v>
      </c>
      <c r="R7" s="67">
        <f>P7-Q7</f>
        <v>0</v>
      </c>
      <c r="S7" s="67">
        <v>0</v>
      </c>
      <c r="T7" s="67">
        <v>0</v>
      </c>
      <c r="U7" s="68">
        <v>40801300</v>
      </c>
      <c r="V7" s="69">
        <f>P7-U7</f>
        <v>-34849096</v>
      </c>
      <c r="W7" s="70" t="s">
        <v>74</v>
      </c>
      <c r="X7" s="69">
        <f>X8</f>
        <v>0</v>
      </c>
      <c r="Y7" s="71"/>
      <c r="Z7" s="71"/>
      <c r="AA7" s="71"/>
      <c r="AB7" s="71"/>
      <c r="AC7" s="71"/>
      <c r="AD7" s="72"/>
      <c r="AE7" s="69">
        <f t="shared" ref="AE7:AE70" si="0">SUM(X7:AD7)</f>
        <v>0</v>
      </c>
      <c r="AF7" s="349" t="s">
        <v>1791</v>
      </c>
      <c r="AH7" s="73">
        <v>5952204</v>
      </c>
      <c r="AI7" s="74" t="s">
        <v>1156</v>
      </c>
      <c r="AJ7" s="73">
        <v>0</v>
      </c>
      <c r="AK7" s="73">
        <f t="shared" ref="AK7" si="1">AL7-+AH7</f>
        <v>0</v>
      </c>
      <c r="AL7" s="73">
        <f>Q7+R7</f>
        <v>5952204</v>
      </c>
      <c r="AM7" s="75"/>
    </row>
    <row r="8" spans="1:40" s="58" customFormat="1" ht="16.5" hidden="1" customHeight="1" x14ac:dyDescent="0.15">
      <c r="A8" s="76"/>
      <c r="B8" s="77" t="s">
        <v>1808</v>
      </c>
      <c r="C8" s="77" t="s">
        <v>498</v>
      </c>
      <c r="D8" s="78" t="s">
        <v>500</v>
      </c>
      <c r="E8" s="79" t="s">
        <v>1495</v>
      </c>
      <c r="F8" s="347"/>
      <c r="G8" s="80" t="s">
        <v>502</v>
      </c>
      <c r="H8" s="79" t="s">
        <v>918</v>
      </c>
      <c r="I8" s="79" t="s">
        <v>1002</v>
      </c>
      <c r="J8" s="347"/>
      <c r="K8" s="347"/>
      <c r="L8" s="347"/>
      <c r="M8" s="347"/>
      <c r="N8" s="81"/>
      <c r="O8" s="82" t="s">
        <v>75</v>
      </c>
      <c r="P8" s="67">
        <v>5952204</v>
      </c>
      <c r="Q8" s="67">
        <v>5952204</v>
      </c>
      <c r="R8" s="67">
        <v>0</v>
      </c>
      <c r="S8" s="67">
        <f>P8-Q8-R8</f>
        <v>0</v>
      </c>
      <c r="T8" s="67">
        <v>0</v>
      </c>
      <c r="U8" s="83">
        <v>40801300</v>
      </c>
      <c r="V8" s="69">
        <f>P8-U8</f>
        <v>-34849096</v>
      </c>
      <c r="W8" s="70" t="s">
        <v>76</v>
      </c>
      <c r="X8" s="69">
        <v>0</v>
      </c>
      <c r="Y8" s="69">
        <v>0</v>
      </c>
      <c r="Z8" s="69">
        <v>0</v>
      </c>
      <c r="AA8" s="69">
        <v>0</v>
      </c>
      <c r="AB8" s="69">
        <v>0</v>
      </c>
      <c r="AC8" s="69">
        <v>0</v>
      </c>
      <c r="AD8" s="69">
        <v>0</v>
      </c>
      <c r="AE8" s="69">
        <f t="shared" si="0"/>
        <v>0</v>
      </c>
      <c r="AF8" s="350"/>
      <c r="AH8" s="73">
        <v>5952204</v>
      </c>
      <c r="AI8" s="74" t="s">
        <v>1156</v>
      </c>
      <c r="AJ8" s="73">
        <v>0</v>
      </c>
      <c r="AK8" s="73">
        <f>AL8-+AH8</f>
        <v>0</v>
      </c>
      <c r="AL8" s="73">
        <f>Q8+R8</f>
        <v>5952204</v>
      </c>
      <c r="AM8" s="75"/>
    </row>
    <row r="9" spans="1:40" s="58" customFormat="1" ht="16.5" hidden="1" customHeight="1" x14ac:dyDescent="0.15">
      <c r="A9" s="76"/>
      <c r="B9" s="77" t="s">
        <v>1808</v>
      </c>
      <c r="C9" s="77" t="s">
        <v>498</v>
      </c>
      <c r="D9" s="84" t="s">
        <v>500</v>
      </c>
      <c r="E9" s="85" t="s">
        <v>1495</v>
      </c>
      <c r="F9" s="348"/>
      <c r="G9" s="86" t="s">
        <v>502</v>
      </c>
      <c r="H9" s="85" t="s">
        <v>918</v>
      </c>
      <c r="I9" s="85" t="s">
        <v>1002</v>
      </c>
      <c r="J9" s="348"/>
      <c r="K9" s="348"/>
      <c r="L9" s="348"/>
      <c r="M9" s="348"/>
      <c r="N9" s="87"/>
      <c r="O9" s="88" t="s">
        <v>77</v>
      </c>
      <c r="P9" s="67">
        <f>P7-+P8</f>
        <v>0</v>
      </c>
      <c r="Q9" s="67">
        <f t="shared" ref="Q9:V9" si="2">Q7-+Q8</f>
        <v>0</v>
      </c>
      <c r="R9" s="89">
        <f t="shared" si="2"/>
        <v>0</v>
      </c>
      <c r="S9" s="89"/>
      <c r="T9" s="89">
        <f t="shared" si="2"/>
        <v>0</v>
      </c>
      <c r="U9" s="90">
        <f t="shared" si="2"/>
        <v>0</v>
      </c>
      <c r="V9" s="90">
        <f t="shared" si="2"/>
        <v>0</v>
      </c>
      <c r="W9" s="88" t="s">
        <v>77</v>
      </c>
      <c r="X9" s="90">
        <f t="shared" ref="X9:AD9" si="3">X7-+X8</f>
        <v>0</v>
      </c>
      <c r="Y9" s="90">
        <f t="shared" si="3"/>
        <v>0</v>
      </c>
      <c r="Z9" s="90">
        <f t="shared" si="3"/>
        <v>0</v>
      </c>
      <c r="AA9" s="90">
        <f t="shared" si="3"/>
        <v>0</v>
      </c>
      <c r="AB9" s="90">
        <f t="shared" si="3"/>
        <v>0</v>
      </c>
      <c r="AC9" s="90">
        <f t="shared" si="3"/>
        <v>0</v>
      </c>
      <c r="AD9" s="90">
        <f t="shared" si="3"/>
        <v>0</v>
      </c>
      <c r="AE9" s="90">
        <f t="shared" si="0"/>
        <v>0</v>
      </c>
      <c r="AF9" s="351"/>
      <c r="AH9" s="91">
        <f t="shared" ref="AH9" si="4">AH7-+AH8</f>
        <v>0</v>
      </c>
      <c r="AI9" s="92" t="s">
        <v>1156</v>
      </c>
      <c r="AJ9" s="91">
        <f t="shared" ref="AJ9:AL9" si="5">AJ7-+AJ8</f>
        <v>0</v>
      </c>
      <c r="AK9" s="91">
        <f t="shared" si="5"/>
        <v>0</v>
      </c>
      <c r="AL9" s="91">
        <f t="shared" si="5"/>
        <v>0</v>
      </c>
      <c r="AM9" s="60"/>
    </row>
    <row r="10" spans="1:40" s="58" customFormat="1" ht="16.5" hidden="1" customHeight="1" x14ac:dyDescent="0.15">
      <c r="A10" s="61" t="s">
        <v>1496</v>
      </c>
      <c r="B10" t="s">
        <v>1808</v>
      </c>
      <c r="C10" t="s">
        <v>498</v>
      </c>
      <c r="D10" s="62" t="s">
        <v>500</v>
      </c>
      <c r="E10" s="63" t="s">
        <v>1496</v>
      </c>
      <c r="F10" s="346" t="s">
        <v>1282</v>
      </c>
      <c r="G10" s="64" t="s">
        <v>497</v>
      </c>
      <c r="H10" s="63" t="s">
        <v>1076</v>
      </c>
      <c r="I10" s="63" t="s">
        <v>1077</v>
      </c>
      <c r="J10" s="346" t="s">
        <v>1713</v>
      </c>
      <c r="K10" s="346" t="s">
        <v>1709</v>
      </c>
      <c r="L10" s="346" t="s">
        <v>1710</v>
      </c>
      <c r="M10" s="346" t="s">
        <v>1714</v>
      </c>
      <c r="N10" s="65" t="s">
        <v>1712</v>
      </c>
      <c r="O10" s="66" t="s">
        <v>78</v>
      </c>
      <c r="P10" s="67">
        <v>468628980</v>
      </c>
      <c r="Q10" s="67">
        <v>347246</v>
      </c>
      <c r="R10" s="67">
        <f t="shared" ref="R10" si="6">P10-Q10</f>
        <v>468281734</v>
      </c>
      <c r="S10" s="67">
        <v>0</v>
      </c>
      <c r="T10" s="67">
        <v>310996321</v>
      </c>
      <c r="U10" s="68">
        <v>63396499</v>
      </c>
      <c r="V10" s="69">
        <f t="shared" ref="V10:V11" si="7">P10-U10</f>
        <v>405232481</v>
      </c>
      <c r="W10" s="70" t="s">
        <v>79</v>
      </c>
      <c r="X10" s="69">
        <f t="shared" ref="X10" si="8">X11</f>
        <v>0</v>
      </c>
      <c r="Y10" s="71"/>
      <c r="Z10" s="71"/>
      <c r="AA10" s="71"/>
      <c r="AB10" s="71"/>
      <c r="AC10" s="71"/>
      <c r="AD10" s="72"/>
      <c r="AE10" s="69">
        <f t="shared" si="0"/>
        <v>0</v>
      </c>
      <c r="AF10" s="349">
        <v>0</v>
      </c>
      <c r="AH10" s="73">
        <v>369306647</v>
      </c>
      <c r="AI10" s="74" t="s">
        <v>1792</v>
      </c>
      <c r="AJ10" s="73">
        <v>66907086</v>
      </c>
      <c r="AK10" s="73">
        <f t="shared" ref="AK10:AK11" si="9">AL10-+AH10</f>
        <v>99322333</v>
      </c>
      <c r="AL10" s="73">
        <f t="shared" ref="AL10:AL11" si="10">Q10+R10</f>
        <v>468628980</v>
      </c>
      <c r="AM10" s="75" t="s">
        <v>80</v>
      </c>
    </row>
    <row r="11" spans="1:40" s="58" customFormat="1" ht="16.5" hidden="1" customHeight="1" x14ac:dyDescent="0.15">
      <c r="A11" s="76"/>
      <c r="B11" s="77" t="s">
        <v>1808</v>
      </c>
      <c r="C11" s="77" t="s">
        <v>498</v>
      </c>
      <c r="D11" s="78" t="s">
        <v>500</v>
      </c>
      <c r="E11" s="79" t="s">
        <v>1496</v>
      </c>
      <c r="F11" s="347"/>
      <c r="G11" s="80" t="s">
        <v>497</v>
      </c>
      <c r="H11" s="79" t="s">
        <v>1076</v>
      </c>
      <c r="I11" s="79" t="s">
        <v>1077</v>
      </c>
      <c r="J11" s="347"/>
      <c r="K11" s="347"/>
      <c r="L11" s="347"/>
      <c r="M11" s="347"/>
      <c r="N11" s="81"/>
      <c r="O11" s="82" t="s">
        <v>81</v>
      </c>
      <c r="P11" s="67">
        <v>468628980</v>
      </c>
      <c r="Q11" s="67">
        <v>347246</v>
      </c>
      <c r="R11" s="67">
        <v>468281734</v>
      </c>
      <c r="S11" s="67">
        <f t="shared" ref="S11" si="11">P11-Q11-R11</f>
        <v>0</v>
      </c>
      <c r="T11" s="67">
        <v>310996321</v>
      </c>
      <c r="U11" s="83">
        <v>63396499</v>
      </c>
      <c r="V11" s="69">
        <f t="shared" si="7"/>
        <v>405232481</v>
      </c>
      <c r="W11" s="70" t="s">
        <v>82</v>
      </c>
      <c r="X11" s="69">
        <v>0</v>
      </c>
      <c r="Y11" s="69">
        <v>0</v>
      </c>
      <c r="Z11" s="69">
        <v>0</v>
      </c>
      <c r="AA11" s="69">
        <v>0</v>
      </c>
      <c r="AB11" s="69">
        <v>0</v>
      </c>
      <c r="AC11" s="69">
        <v>0</v>
      </c>
      <c r="AD11" s="69">
        <v>0</v>
      </c>
      <c r="AE11" s="69">
        <f t="shared" si="0"/>
        <v>0</v>
      </c>
      <c r="AF11" s="350"/>
      <c r="AH11" s="73">
        <v>369306647</v>
      </c>
      <c r="AI11" s="74" t="s">
        <v>1792</v>
      </c>
      <c r="AJ11" s="73">
        <v>66907086</v>
      </c>
      <c r="AK11" s="73">
        <f t="shared" si="9"/>
        <v>99322333</v>
      </c>
      <c r="AL11" s="73">
        <f t="shared" si="10"/>
        <v>468628980</v>
      </c>
      <c r="AM11" s="75" t="s">
        <v>80</v>
      </c>
    </row>
    <row r="12" spans="1:40" s="58" customFormat="1" ht="16.5" hidden="1" customHeight="1" x14ac:dyDescent="0.15">
      <c r="A12" s="76"/>
      <c r="B12" s="77" t="s">
        <v>1808</v>
      </c>
      <c r="C12" s="77" t="s">
        <v>498</v>
      </c>
      <c r="D12" s="84" t="s">
        <v>500</v>
      </c>
      <c r="E12" s="85" t="s">
        <v>1496</v>
      </c>
      <c r="F12" s="348"/>
      <c r="G12" s="86" t="s">
        <v>497</v>
      </c>
      <c r="H12" s="85" t="s">
        <v>1076</v>
      </c>
      <c r="I12" s="85" t="s">
        <v>1077</v>
      </c>
      <c r="J12" s="348"/>
      <c r="K12" s="348"/>
      <c r="L12" s="348"/>
      <c r="M12" s="348"/>
      <c r="N12" s="87"/>
      <c r="O12" s="88" t="s">
        <v>83</v>
      </c>
      <c r="P12" s="67">
        <f t="shared" ref="P12:R12" si="12">P10-+P11</f>
        <v>0</v>
      </c>
      <c r="Q12" s="67">
        <f t="shared" si="12"/>
        <v>0</v>
      </c>
      <c r="R12" s="89">
        <f t="shared" si="12"/>
        <v>0</v>
      </c>
      <c r="S12" s="89"/>
      <c r="T12" s="89">
        <f t="shared" ref="T12:V12" si="13">T10-+T11</f>
        <v>0</v>
      </c>
      <c r="U12" s="90">
        <f t="shared" si="13"/>
        <v>0</v>
      </c>
      <c r="V12" s="90">
        <f t="shared" si="13"/>
        <v>0</v>
      </c>
      <c r="W12" s="88" t="s">
        <v>83</v>
      </c>
      <c r="X12" s="90">
        <f t="shared" ref="X12:AD12" si="14">X10-+X11</f>
        <v>0</v>
      </c>
      <c r="Y12" s="90">
        <f t="shared" si="14"/>
        <v>0</v>
      </c>
      <c r="Z12" s="90">
        <f t="shared" si="14"/>
        <v>0</v>
      </c>
      <c r="AA12" s="90">
        <f t="shared" si="14"/>
        <v>0</v>
      </c>
      <c r="AB12" s="90">
        <f t="shared" si="14"/>
        <v>0</v>
      </c>
      <c r="AC12" s="90">
        <f t="shared" si="14"/>
        <v>0</v>
      </c>
      <c r="AD12" s="90">
        <f t="shared" si="14"/>
        <v>0</v>
      </c>
      <c r="AE12" s="90">
        <f t="shared" si="0"/>
        <v>0</v>
      </c>
      <c r="AF12" s="351"/>
      <c r="AH12" s="91">
        <f t="shared" ref="AH12:AH75" si="15">AH10-+AH11</f>
        <v>0</v>
      </c>
      <c r="AI12" s="92" t="s">
        <v>1156</v>
      </c>
      <c r="AJ12" s="91">
        <f t="shared" ref="AJ12:AL12" si="16">AJ10-+AJ11</f>
        <v>0</v>
      </c>
      <c r="AK12" s="91">
        <f t="shared" si="16"/>
        <v>0</v>
      </c>
      <c r="AL12" s="91">
        <f t="shared" si="16"/>
        <v>0</v>
      </c>
      <c r="AM12" s="60"/>
    </row>
    <row r="13" spans="1:40" s="58" customFormat="1" ht="16.5" hidden="1" customHeight="1" x14ac:dyDescent="0.15">
      <c r="A13" s="61" t="s">
        <v>1497</v>
      </c>
      <c r="B13" t="s">
        <v>1808</v>
      </c>
      <c r="C13" t="s">
        <v>498</v>
      </c>
      <c r="D13" s="62" t="s">
        <v>500</v>
      </c>
      <c r="E13" s="63" t="s">
        <v>1497</v>
      </c>
      <c r="F13" s="346" t="s">
        <v>1283</v>
      </c>
      <c r="G13" s="64" t="s">
        <v>497</v>
      </c>
      <c r="H13" s="63" t="s">
        <v>791</v>
      </c>
      <c r="I13" s="63" t="s">
        <v>881</v>
      </c>
      <c r="J13" s="346" t="s">
        <v>1715</v>
      </c>
      <c r="K13" s="346" t="s">
        <v>1709</v>
      </c>
      <c r="L13" s="346" t="s">
        <v>1710</v>
      </c>
      <c r="M13" s="346" t="s">
        <v>1716</v>
      </c>
      <c r="N13" s="65" t="s">
        <v>1712</v>
      </c>
      <c r="O13" s="66" t="s">
        <v>78</v>
      </c>
      <c r="P13" s="67">
        <v>64050877</v>
      </c>
      <c r="Q13" s="67">
        <v>0</v>
      </c>
      <c r="R13" s="67">
        <f t="shared" ref="R13" si="17">P13-Q13</f>
        <v>64050877</v>
      </c>
      <c r="S13" s="67">
        <v>0</v>
      </c>
      <c r="T13" s="67">
        <v>64050877</v>
      </c>
      <c r="U13" s="68">
        <v>50718748</v>
      </c>
      <c r="V13" s="69">
        <f t="shared" ref="V13:V14" si="18">P13-U13</f>
        <v>13332129</v>
      </c>
      <c r="W13" s="70" t="s">
        <v>79</v>
      </c>
      <c r="X13" s="69">
        <f t="shared" ref="X13" si="19">X14</f>
        <v>58828380</v>
      </c>
      <c r="Y13" s="71"/>
      <c r="Z13" s="71"/>
      <c r="AA13" s="71"/>
      <c r="AB13" s="71"/>
      <c r="AC13" s="71"/>
      <c r="AD13" s="72"/>
      <c r="AE13" s="69">
        <f t="shared" si="0"/>
        <v>58828380</v>
      </c>
      <c r="AF13" s="349">
        <v>0</v>
      </c>
      <c r="AH13" s="73">
        <v>4734352</v>
      </c>
      <c r="AI13" s="74" t="s">
        <v>894</v>
      </c>
      <c r="AJ13" s="73">
        <v>41691348</v>
      </c>
      <c r="AK13" s="73">
        <f t="shared" ref="AK13:AK14" si="20">AL13-+AH13</f>
        <v>59316525</v>
      </c>
      <c r="AL13" s="73">
        <f t="shared" ref="AL13:AL14" si="21">Q13+R13</f>
        <v>64050877</v>
      </c>
      <c r="AM13" s="75"/>
    </row>
    <row r="14" spans="1:40" s="58" customFormat="1" ht="16.5" hidden="1" customHeight="1" x14ac:dyDescent="0.15">
      <c r="A14" s="76"/>
      <c r="B14" s="77" t="s">
        <v>1808</v>
      </c>
      <c r="C14" s="77" t="s">
        <v>498</v>
      </c>
      <c r="D14" s="78" t="s">
        <v>500</v>
      </c>
      <c r="E14" s="79" t="s">
        <v>1497</v>
      </c>
      <c r="F14" s="347"/>
      <c r="G14" s="80" t="s">
        <v>497</v>
      </c>
      <c r="H14" s="79" t="s">
        <v>791</v>
      </c>
      <c r="I14" s="79" t="s">
        <v>881</v>
      </c>
      <c r="J14" s="347"/>
      <c r="K14" s="347"/>
      <c r="L14" s="347"/>
      <c r="M14" s="347"/>
      <c r="N14" s="81"/>
      <c r="O14" s="82" t="s">
        <v>81</v>
      </c>
      <c r="P14" s="67">
        <v>5222497</v>
      </c>
      <c r="Q14" s="67">
        <v>0</v>
      </c>
      <c r="R14" s="67">
        <v>5222497</v>
      </c>
      <c r="S14" s="67">
        <f t="shared" ref="S14" si="22">P14-Q14-R14</f>
        <v>0</v>
      </c>
      <c r="T14" s="67">
        <v>5222497</v>
      </c>
      <c r="U14" s="83">
        <v>38903749</v>
      </c>
      <c r="V14" s="69">
        <f t="shared" si="18"/>
        <v>-33681252</v>
      </c>
      <c r="W14" s="70" t="s">
        <v>82</v>
      </c>
      <c r="X14" s="69">
        <v>58828380</v>
      </c>
      <c r="Y14" s="69">
        <v>0</v>
      </c>
      <c r="Z14" s="69">
        <v>0</v>
      </c>
      <c r="AA14" s="69">
        <v>0</v>
      </c>
      <c r="AB14" s="69">
        <v>0</v>
      </c>
      <c r="AC14" s="69">
        <v>0</v>
      </c>
      <c r="AD14" s="69">
        <v>0</v>
      </c>
      <c r="AE14" s="69">
        <f t="shared" si="0"/>
        <v>58828380</v>
      </c>
      <c r="AF14" s="350"/>
      <c r="AH14" s="73">
        <v>4734352</v>
      </c>
      <c r="AI14" s="74" t="s">
        <v>894</v>
      </c>
      <c r="AJ14" s="73">
        <v>344996</v>
      </c>
      <c r="AK14" s="73">
        <f t="shared" si="20"/>
        <v>488145</v>
      </c>
      <c r="AL14" s="73">
        <f t="shared" si="21"/>
        <v>5222497</v>
      </c>
      <c r="AM14" s="75"/>
    </row>
    <row r="15" spans="1:40" s="58" customFormat="1" ht="16.5" hidden="1" customHeight="1" x14ac:dyDescent="0.15">
      <c r="A15" s="76"/>
      <c r="B15" s="77" t="s">
        <v>1808</v>
      </c>
      <c r="C15" s="77" t="s">
        <v>498</v>
      </c>
      <c r="D15" s="84" t="s">
        <v>500</v>
      </c>
      <c r="E15" s="85" t="s">
        <v>1497</v>
      </c>
      <c r="F15" s="348"/>
      <c r="G15" s="86" t="s">
        <v>497</v>
      </c>
      <c r="H15" s="85" t="s">
        <v>791</v>
      </c>
      <c r="I15" s="85" t="s">
        <v>881</v>
      </c>
      <c r="J15" s="348"/>
      <c r="K15" s="348"/>
      <c r="L15" s="348"/>
      <c r="M15" s="348"/>
      <c r="N15" s="87"/>
      <c r="O15" s="88" t="s">
        <v>83</v>
      </c>
      <c r="P15" s="67">
        <f t="shared" ref="P15:R15" si="23">P13-+P14</f>
        <v>58828380</v>
      </c>
      <c r="Q15" s="67">
        <f t="shared" si="23"/>
        <v>0</v>
      </c>
      <c r="R15" s="89">
        <f t="shared" si="23"/>
        <v>58828380</v>
      </c>
      <c r="S15" s="89"/>
      <c r="T15" s="89">
        <f t="shared" ref="T15:V15" si="24">T13-+T14</f>
        <v>58828380</v>
      </c>
      <c r="U15" s="90">
        <f t="shared" si="24"/>
        <v>11814999</v>
      </c>
      <c r="V15" s="90">
        <f t="shared" si="24"/>
        <v>47013381</v>
      </c>
      <c r="W15" s="88" t="s">
        <v>83</v>
      </c>
      <c r="X15" s="90">
        <f t="shared" ref="X15:AD15" si="25">X13-+X14</f>
        <v>0</v>
      </c>
      <c r="Y15" s="90">
        <f t="shared" si="25"/>
        <v>0</v>
      </c>
      <c r="Z15" s="90">
        <f t="shared" si="25"/>
        <v>0</v>
      </c>
      <c r="AA15" s="90">
        <f t="shared" si="25"/>
        <v>0</v>
      </c>
      <c r="AB15" s="90">
        <f t="shared" si="25"/>
        <v>0</v>
      </c>
      <c r="AC15" s="90">
        <f t="shared" si="25"/>
        <v>0</v>
      </c>
      <c r="AD15" s="90">
        <f t="shared" si="25"/>
        <v>0</v>
      </c>
      <c r="AE15" s="90">
        <f t="shared" si="0"/>
        <v>0</v>
      </c>
      <c r="AF15" s="351"/>
      <c r="AH15" s="91">
        <f t="shared" si="15"/>
        <v>0</v>
      </c>
      <c r="AI15" s="92">
        <v>4734352</v>
      </c>
      <c r="AJ15" s="91">
        <f t="shared" ref="AJ15:AL15" si="26">AJ13-+AJ14</f>
        <v>41346352</v>
      </c>
      <c r="AK15" s="91">
        <f t="shared" si="26"/>
        <v>58828380</v>
      </c>
      <c r="AL15" s="91">
        <f t="shared" si="26"/>
        <v>58828380</v>
      </c>
      <c r="AM15" s="60"/>
    </row>
    <row r="16" spans="1:40" s="58" customFormat="1" ht="16.5" hidden="1" customHeight="1" x14ac:dyDescent="0.15">
      <c r="A16" s="61" t="s">
        <v>1498</v>
      </c>
      <c r="B16" t="s">
        <v>1808</v>
      </c>
      <c r="C16" t="s">
        <v>498</v>
      </c>
      <c r="D16" s="62" t="s">
        <v>500</v>
      </c>
      <c r="E16" s="63" t="s">
        <v>1498</v>
      </c>
      <c r="F16" s="346" t="s">
        <v>1284</v>
      </c>
      <c r="G16" s="63" t="s">
        <v>497</v>
      </c>
      <c r="H16" s="63" t="s">
        <v>918</v>
      </c>
      <c r="I16" s="63" t="s">
        <v>1044</v>
      </c>
      <c r="J16" s="346" t="s">
        <v>1717</v>
      </c>
      <c r="K16" s="346" t="s">
        <v>1709</v>
      </c>
      <c r="L16" s="346" t="s">
        <v>1710</v>
      </c>
      <c r="M16" s="346" t="s">
        <v>1711</v>
      </c>
      <c r="N16" s="65" t="s">
        <v>1712</v>
      </c>
      <c r="O16" s="66" t="s">
        <v>78</v>
      </c>
      <c r="P16" s="67">
        <v>63653698</v>
      </c>
      <c r="Q16" s="67">
        <v>0</v>
      </c>
      <c r="R16" s="67">
        <f t="shared" ref="R16" si="27">P16-Q16</f>
        <v>63653698</v>
      </c>
      <c r="S16" s="67">
        <v>0</v>
      </c>
      <c r="T16" s="67">
        <v>15871815</v>
      </c>
      <c r="U16" s="68">
        <v>0</v>
      </c>
      <c r="V16" s="69">
        <f t="shared" ref="V16:V17" si="28">P16-U16</f>
        <v>63653698</v>
      </c>
      <c r="W16" s="70" t="s">
        <v>79</v>
      </c>
      <c r="X16" s="69">
        <f t="shared" ref="X16" si="29">X17</f>
        <v>25047473</v>
      </c>
      <c r="Y16" s="71"/>
      <c r="Z16" s="71"/>
      <c r="AA16" s="71"/>
      <c r="AB16" s="71"/>
      <c r="AC16" s="71"/>
      <c r="AD16" s="72"/>
      <c r="AE16" s="69">
        <f t="shared" si="0"/>
        <v>25047473</v>
      </c>
      <c r="AF16" s="349">
        <v>0</v>
      </c>
      <c r="AH16" s="73">
        <v>59379064</v>
      </c>
      <c r="AI16" s="74" t="s">
        <v>894</v>
      </c>
      <c r="AJ16" s="73">
        <v>2988167.3299999996</v>
      </c>
      <c r="AK16" s="73">
        <f t="shared" ref="AK16:AK17" si="30">AL16-+AH16</f>
        <v>4274634</v>
      </c>
      <c r="AL16" s="73">
        <f t="shared" ref="AL16:AL17" si="31">Q16+R16</f>
        <v>63653698</v>
      </c>
      <c r="AM16" s="75"/>
    </row>
    <row r="17" spans="1:39" s="58" customFormat="1" ht="16.5" hidden="1" customHeight="1" x14ac:dyDescent="0.15">
      <c r="A17" s="76"/>
      <c r="B17" s="77" t="s">
        <v>1808</v>
      </c>
      <c r="C17" s="77" t="s">
        <v>498</v>
      </c>
      <c r="D17" s="78" t="s">
        <v>500</v>
      </c>
      <c r="E17" s="79" t="s">
        <v>1498</v>
      </c>
      <c r="F17" s="347"/>
      <c r="G17" s="79" t="s">
        <v>497</v>
      </c>
      <c r="H17" s="79" t="s">
        <v>918</v>
      </c>
      <c r="I17" s="79" t="s">
        <v>1044</v>
      </c>
      <c r="J17" s="347"/>
      <c r="K17" s="347"/>
      <c r="L17" s="347"/>
      <c r="M17" s="347"/>
      <c r="N17" s="81"/>
      <c r="O17" s="82" t="s">
        <v>81</v>
      </c>
      <c r="P17" s="67">
        <v>38606225</v>
      </c>
      <c r="Q17" s="67">
        <v>0</v>
      </c>
      <c r="R17" s="67">
        <v>38606225</v>
      </c>
      <c r="S17" s="67">
        <f t="shared" ref="S17" si="32">P17-Q17-R17</f>
        <v>0</v>
      </c>
      <c r="T17" s="67">
        <v>15871815</v>
      </c>
      <c r="U17" s="83">
        <v>0</v>
      </c>
      <c r="V17" s="69">
        <f t="shared" si="28"/>
        <v>38606225</v>
      </c>
      <c r="W17" s="70" t="s">
        <v>82</v>
      </c>
      <c r="X17" s="69">
        <v>25047473</v>
      </c>
      <c r="Y17" s="69">
        <v>0</v>
      </c>
      <c r="Z17" s="69">
        <v>0</v>
      </c>
      <c r="AA17" s="69">
        <v>0</v>
      </c>
      <c r="AB17" s="69">
        <v>0</v>
      </c>
      <c r="AC17" s="69">
        <v>0</v>
      </c>
      <c r="AD17" s="69">
        <v>0</v>
      </c>
      <c r="AE17" s="69">
        <f t="shared" si="0"/>
        <v>25047473</v>
      </c>
      <c r="AF17" s="350"/>
      <c r="AH17" s="73">
        <v>35339939</v>
      </c>
      <c r="AI17" s="74" t="s">
        <v>894</v>
      </c>
      <c r="AJ17" s="73">
        <v>2294224.12</v>
      </c>
      <c r="AK17" s="73">
        <f t="shared" si="30"/>
        <v>3266286</v>
      </c>
      <c r="AL17" s="73">
        <f t="shared" si="31"/>
        <v>38606225</v>
      </c>
      <c r="AM17" s="75"/>
    </row>
    <row r="18" spans="1:39" s="58" customFormat="1" ht="16.5" hidden="1" customHeight="1" x14ac:dyDescent="0.15">
      <c r="A18" s="76"/>
      <c r="B18" s="77" t="s">
        <v>1808</v>
      </c>
      <c r="C18" s="77" t="s">
        <v>498</v>
      </c>
      <c r="D18" s="84" t="s">
        <v>500</v>
      </c>
      <c r="E18" s="85" t="s">
        <v>1498</v>
      </c>
      <c r="F18" s="348"/>
      <c r="G18" s="85" t="s">
        <v>497</v>
      </c>
      <c r="H18" s="85" t="s">
        <v>918</v>
      </c>
      <c r="I18" s="85" t="s">
        <v>1044</v>
      </c>
      <c r="J18" s="348"/>
      <c r="K18" s="348"/>
      <c r="L18" s="348"/>
      <c r="M18" s="348"/>
      <c r="N18" s="87"/>
      <c r="O18" s="88" t="s">
        <v>83</v>
      </c>
      <c r="P18" s="67">
        <f t="shared" ref="P18:R18" si="33">P16-+P17</f>
        <v>25047473</v>
      </c>
      <c r="Q18" s="67">
        <f t="shared" si="33"/>
        <v>0</v>
      </c>
      <c r="R18" s="89">
        <f t="shared" si="33"/>
        <v>25047473</v>
      </c>
      <c r="S18" s="89"/>
      <c r="T18" s="89">
        <f t="shared" ref="T18:V18" si="34">T16-+T17</f>
        <v>0</v>
      </c>
      <c r="U18" s="90">
        <f t="shared" si="34"/>
        <v>0</v>
      </c>
      <c r="V18" s="90">
        <f t="shared" si="34"/>
        <v>25047473</v>
      </c>
      <c r="W18" s="88" t="s">
        <v>83</v>
      </c>
      <c r="X18" s="90">
        <f t="shared" ref="X18:AD18" si="35">X16-+X17</f>
        <v>0</v>
      </c>
      <c r="Y18" s="90">
        <f t="shared" si="35"/>
        <v>0</v>
      </c>
      <c r="Z18" s="90">
        <f t="shared" si="35"/>
        <v>0</v>
      </c>
      <c r="AA18" s="90">
        <f t="shared" si="35"/>
        <v>0</v>
      </c>
      <c r="AB18" s="90">
        <f t="shared" si="35"/>
        <v>0</v>
      </c>
      <c r="AC18" s="90">
        <f t="shared" si="35"/>
        <v>0</v>
      </c>
      <c r="AD18" s="90">
        <f t="shared" si="35"/>
        <v>0</v>
      </c>
      <c r="AE18" s="90">
        <f t="shared" si="0"/>
        <v>0</v>
      </c>
      <c r="AF18" s="351"/>
      <c r="AH18" s="91">
        <f t="shared" si="15"/>
        <v>24039125</v>
      </c>
      <c r="AI18" s="92">
        <v>35339939</v>
      </c>
      <c r="AJ18" s="91">
        <f t="shared" ref="AJ18:AL18" si="36">AJ16-+AJ17</f>
        <v>693943.2099999995</v>
      </c>
      <c r="AK18" s="91">
        <f t="shared" si="36"/>
        <v>1008348</v>
      </c>
      <c r="AL18" s="91">
        <f t="shared" si="36"/>
        <v>25047473</v>
      </c>
      <c r="AM18" s="60"/>
    </row>
    <row r="19" spans="1:39" s="58" customFormat="1" ht="16.5" hidden="1" customHeight="1" x14ac:dyDescent="0.15">
      <c r="A19" s="61" t="s">
        <v>1499</v>
      </c>
      <c r="B19" t="s">
        <v>1808</v>
      </c>
      <c r="C19" t="s">
        <v>498</v>
      </c>
      <c r="D19" s="62" t="s">
        <v>500</v>
      </c>
      <c r="E19" s="63" t="s">
        <v>1499</v>
      </c>
      <c r="F19" s="346" t="s">
        <v>1285</v>
      </c>
      <c r="G19" s="63" t="s">
        <v>497</v>
      </c>
      <c r="H19" s="63" t="s">
        <v>1113</v>
      </c>
      <c r="I19" s="63" t="s">
        <v>1113</v>
      </c>
      <c r="J19" s="346" t="s">
        <v>1718</v>
      </c>
      <c r="K19" s="346" t="s">
        <v>1709</v>
      </c>
      <c r="L19" s="346" t="s">
        <v>1710</v>
      </c>
      <c r="M19" s="346" t="s">
        <v>1714</v>
      </c>
      <c r="N19" s="65" t="s">
        <v>1712</v>
      </c>
      <c r="O19" s="66" t="s">
        <v>78</v>
      </c>
      <c r="P19" s="67">
        <v>14540493</v>
      </c>
      <c r="Q19" s="67">
        <v>0</v>
      </c>
      <c r="R19" s="67">
        <f t="shared" ref="R19" si="37">P19-Q19</f>
        <v>14540493</v>
      </c>
      <c r="S19" s="67">
        <v>0</v>
      </c>
      <c r="T19" s="67">
        <v>8275081</v>
      </c>
      <c r="U19" s="68">
        <v>19870835</v>
      </c>
      <c r="V19" s="69">
        <f t="shared" ref="V19:V20" si="38">P19-U19</f>
        <v>-5330342</v>
      </c>
      <c r="W19" s="70" t="s">
        <v>79</v>
      </c>
      <c r="X19" s="69">
        <f t="shared" ref="X19" si="39">X20</f>
        <v>0</v>
      </c>
      <c r="Y19" s="71"/>
      <c r="Z19" s="71"/>
      <c r="AA19" s="71"/>
      <c r="AB19" s="71"/>
      <c r="AC19" s="71"/>
      <c r="AD19" s="72"/>
      <c r="AE19" s="69">
        <f t="shared" si="0"/>
        <v>0</v>
      </c>
      <c r="AF19" s="349">
        <v>0</v>
      </c>
      <c r="AH19" s="73">
        <v>11740865</v>
      </c>
      <c r="AI19" s="74" t="s">
        <v>894</v>
      </c>
      <c r="AJ19" s="73">
        <v>1951419</v>
      </c>
      <c r="AK19" s="73">
        <f t="shared" ref="AK19:AK20" si="40">AL19-+AH19</f>
        <v>2799628</v>
      </c>
      <c r="AL19" s="73">
        <f t="shared" ref="AL19:AL20" si="41">Q19+R19</f>
        <v>14540493</v>
      </c>
      <c r="AM19" s="75"/>
    </row>
    <row r="20" spans="1:39" s="58" customFormat="1" ht="16.5" hidden="1" customHeight="1" x14ac:dyDescent="0.15">
      <c r="A20" s="61"/>
      <c r="B20" s="77" t="s">
        <v>1808</v>
      </c>
      <c r="C20" s="77" t="s">
        <v>498</v>
      </c>
      <c r="D20" s="78" t="s">
        <v>500</v>
      </c>
      <c r="E20" s="79" t="s">
        <v>1499</v>
      </c>
      <c r="F20" s="347"/>
      <c r="G20" s="79" t="s">
        <v>497</v>
      </c>
      <c r="H20" s="79" t="s">
        <v>1113</v>
      </c>
      <c r="I20" s="79" t="s">
        <v>1113</v>
      </c>
      <c r="J20" s="347"/>
      <c r="K20" s="347"/>
      <c r="L20" s="347"/>
      <c r="M20" s="347"/>
      <c r="N20" s="81"/>
      <c r="O20" s="82" t="s">
        <v>81</v>
      </c>
      <c r="P20" s="67">
        <v>14540493</v>
      </c>
      <c r="Q20" s="67">
        <v>0</v>
      </c>
      <c r="R20" s="67">
        <v>14540493</v>
      </c>
      <c r="S20" s="67">
        <f t="shared" ref="S20" si="42">P20-Q20-R20</f>
        <v>0</v>
      </c>
      <c r="T20" s="67">
        <v>8275081</v>
      </c>
      <c r="U20" s="83">
        <v>19870835</v>
      </c>
      <c r="V20" s="69">
        <f t="shared" si="38"/>
        <v>-5330342</v>
      </c>
      <c r="W20" s="70" t="s">
        <v>82</v>
      </c>
      <c r="X20" s="69">
        <v>0</v>
      </c>
      <c r="Y20" s="69">
        <v>0</v>
      </c>
      <c r="Z20" s="69">
        <v>0</v>
      </c>
      <c r="AA20" s="69">
        <v>0</v>
      </c>
      <c r="AB20" s="69">
        <v>0</v>
      </c>
      <c r="AC20" s="69">
        <v>0</v>
      </c>
      <c r="AD20" s="69">
        <v>0</v>
      </c>
      <c r="AE20" s="69">
        <f t="shared" si="0"/>
        <v>0</v>
      </c>
      <c r="AF20" s="350"/>
      <c r="AH20" s="73">
        <v>11740865</v>
      </c>
      <c r="AI20" s="74" t="s">
        <v>894</v>
      </c>
      <c r="AJ20" s="73">
        <v>1951419</v>
      </c>
      <c r="AK20" s="73">
        <f t="shared" si="40"/>
        <v>2799628</v>
      </c>
      <c r="AL20" s="73">
        <f t="shared" si="41"/>
        <v>14540493</v>
      </c>
      <c r="AM20" s="75"/>
    </row>
    <row r="21" spans="1:39" s="58" customFormat="1" ht="16.5" hidden="1" customHeight="1" x14ac:dyDescent="0.15">
      <c r="A21" s="61"/>
      <c r="B21" s="77" t="s">
        <v>1808</v>
      </c>
      <c r="C21" s="77" t="s">
        <v>498</v>
      </c>
      <c r="D21" s="84" t="s">
        <v>500</v>
      </c>
      <c r="E21" s="85" t="s">
        <v>1499</v>
      </c>
      <c r="F21" s="348"/>
      <c r="G21" s="85" t="s">
        <v>497</v>
      </c>
      <c r="H21" s="85" t="s">
        <v>1113</v>
      </c>
      <c r="I21" s="85" t="s">
        <v>1113</v>
      </c>
      <c r="J21" s="348"/>
      <c r="K21" s="348"/>
      <c r="L21" s="348"/>
      <c r="M21" s="348"/>
      <c r="N21" s="87"/>
      <c r="O21" s="88" t="s">
        <v>83</v>
      </c>
      <c r="P21" s="67">
        <f t="shared" ref="P21:R21" si="43">P19-+P20</f>
        <v>0</v>
      </c>
      <c r="Q21" s="67">
        <f t="shared" si="43"/>
        <v>0</v>
      </c>
      <c r="R21" s="89">
        <f t="shared" si="43"/>
        <v>0</v>
      </c>
      <c r="S21" s="89"/>
      <c r="T21" s="89">
        <f t="shared" ref="T21:V21" si="44">T19-+T20</f>
        <v>0</v>
      </c>
      <c r="U21" s="90">
        <f t="shared" si="44"/>
        <v>0</v>
      </c>
      <c r="V21" s="90">
        <f t="shared" si="44"/>
        <v>0</v>
      </c>
      <c r="W21" s="88" t="s">
        <v>83</v>
      </c>
      <c r="X21" s="90">
        <f t="shared" ref="X21:AD21" si="45">X19-+X20</f>
        <v>0</v>
      </c>
      <c r="Y21" s="90">
        <f t="shared" si="45"/>
        <v>0</v>
      </c>
      <c r="Z21" s="90">
        <f t="shared" si="45"/>
        <v>0</v>
      </c>
      <c r="AA21" s="90">
        <f t="shared" si="45"/>
        <v>0</v>
      </c>
      <c r="AB21" s="90">
        <f t="shared" si="45"/>
        <v>0</v>
      </c>
      <c r="AC21" s="90">
        <f t="shared" si="45"/>
        <v>0</v>
      </c>
      <c r="AD21" s="90">
        <f t="shared" si="45"/>
        <v>0</v>
      </c>
      <c r="AE21" s="90">
        <f t="shared" si="0"/>
        <v>0</v>
      </c>
      <c r="AF21" s="351"/>
      <c r="AH21" s="91">
        <f t="shared" si="15"/>
        <v>0</v>
      </c>
      <c r="AI21" s="92" t="s">
        <v>1156</v>
      </c>
      <c r="AJ21" s="91">
        <f t="shared" ref="AJ21:AL21" si="46">AJ19-+AJ20</f>
        <v>0</v>
      </c>
      <c r="AK21" s="91">
        <f t="shared" si="46"/>
        <v>0</v>
      </c>
      <c r="AL21" s="91">
        <f t="shared" si="46"/>
        <v>0</v>
      </c>
      <c r="AM21" s="60"/>
    </row>
    <row r="22" spans="1:39" s="58" customFormat="1" ht="16.5" hidden="1" customHeight="1" x14ac:dyDescent="0.15">
      <c r="A22" s="61" t="s">
        <v>1500</v>
      </c>
      <c r="B22" t="s">
        <v>1808</v>
      </c>
      <c r="C22" t="s">
        <v>498</v>
      </c>
      <c r="D22" s="62" t="s">
        <v>500</v>
      </c>
      <c r="E22" s="63" t="s">
        <v>1500</v>
      </c>
      <c r="F22" s="346" t="s">
        <v>1286</v>
      </c>
      <c r="G22" s="63" t="s">
        <v>502</v>
      </c>
      <c r="H22" s="63" t="s">
        <v>791</v>
      </c>
      <c r="I22" s="63" t="s">
        <v>513</v>
      </c>
      <c r="J22" s="346"/>
      <c r="K22" s="346"/>
      <c r="L22" s="346"/>
      <c r="M22" s="346" t="s">
        <v>1719</v>
      </c>
      <c r="N22" s="65" t="s">
        <v>1720</v>
      </c>
      <c r="O22" s="66" t="s">
        <v>78</v>
      </c>
      <c r="P22" s="67">
        <v>5614920</v>
      </c>
      <c r="Q22" s="67">
        <v>0</v>
      </c>
      <c r="R22" s="67">
        <f t="shared" ref="R22" si="47">P22-Q22</f>
        <v>5614920</v>
      </c>
      <c r="S22" s="67">
        <v>0</v>
      </c>
      <c r="T22" s="67">
        <v>0</v>
      </c>
      <c r="U22" s="68">
        <v>5057976</v>
      </c>
      <c r="V22" s="69">
        <f t="shared" ref="V22:V23" si="48">P22-U22</f>
        <v>556944</v>
      </c>
      <c r="W22" s="70" t="s">
        <v>79</v>
      </c>
      <c r="X22" s="69">
        <f t="shared" ref="X22" si="49">X23</f>
        <v>0</v>
      </c>
      <c r="Y22" s="71"/>
      <c r="Z22" s="71"/>
      <c r="AA22" s="71"/>
      <c r="AB22" s="71"/>
      <c r="AC22" s="71"/>
      <c r="AD22" s="72"/>
      <c r="AE22" s="69">
        <f t="shared" si="0"/>
        <v>0</v>
      </c>
      <c r="AF22" s="349">
        <v>0</v>
      </c>
      <c r="AH22" s="73">
        <v>5614920</v>
      </c>
      <c r="AI22" s="74" t="s">
        <v>1156</v>
      </c>
      <c r="AJ22" s="73">
        <v>0</v>
      </c>
      <c r="AK22" s="73">
        <f t="shared" ref="AK22:AK23" si="50">AL22-+AH22</f>
        <v>0</v>
      </c>
      <c r="AL22" s="73">
        <f t="shared" ref="AL22:AL23" si="51">Q22+R22</f>
        <v>5614920</v>
      </c>
      <c r="AM22" s="75"/>
    </row>
    <row r="23" spans="1:39" s="58" customFormat="1" ht="16.5" hidden="1" customHeight="1" x14ac:dyDescent="0.15">
      <c r="A23" s="61"/>
      <c r="B23" s="77" t="s">
        <v>1808</v>
      </c>
      <c r="C23" s="77" t="s">
        <v>498</v>
      </c>
      <c r="D23" s="78" t="s">
        <v>500</v>
      </c>
      <c r="E23" s="79" t="s">
        <v>1500</v>
      </c>
      <c r="F23" s="347"/>
      <c r="G23" s="79" t="s">
        <v>502</v>
      </c>
      <c r="H23" s="79" t="s">
        <v>791</v>
      </c>
      <c r="I23" s="79" t="s">
        <v>513</v>
      </c>
      <c r="J23" s="347"/>
      <c r="K23" s="347"/>
      <c r="L23" s="347"/>
      <c r="M23" s="347"/>
      <c r="N23" s="81"/>
      <c r="O23" s="82" t="s">
        <v>81</v>
      </c>
      <c r="P23" s="67">
        <v>5614920</v>
      </c>
      <c r="Q23" s="67">
        <v>0</v>
      </c>
      <c r="R23" s="67">
        <v>5614920</v>
      </c>
      <c r="S23" s="67">
        <f t="shared" ref="S23" si="52">P23-Q23-R23</f>
        <v>0</v>
      </c>
      <c r="T23" s="67">
        <v>0</v>
      </c>
      <c r="U23" s="83">
        <v>5057976</v>
      </c>
      <c r="V23" s="69">
        <f t="shared" si="48"/>
        <v>556944</v>
      </c>
      <c r="W23" s="70" t="s">
        <v>82</v>
      </c>
      <c r="X23" s="69">
        <v>0</v>
      </c>
      <c r="Y23" s="69">
        <v>0</v>
      </c>
      <c r="Z23" s="69">
        <v>0</v>
      </c>
      <c r="AA23" s="69">
        <v>0</v>
      </c>
      <c r="AB23" s="69">
        <v>0</v>
      </c>
      <c r="AC23" s="69">
        <v>0</v>
      </c>
      <c r="AD23" s="69">
        <v>0</v>
      </c>
      <c r="AE23" s="69">
        <f t="shared" si="0"/>
        <v>0</v>
      </c>
      <c r="AF23" s="350"/>
      <c r="AH23" s="73">
        <v>5614920</v>
      </c>
      <c r="AI23" s="74" t="s">
        <v>1156</v>
      </c>
      <c r="AJ23" s="73">
        <v>0</v>
      </c>
      <c r="AK23" s="73">
        <f t="shared" si="50"/>
        <v>0</v>
      </c>
      <c r="AL23" s="73">
        <f t="shared" si="51"/>
        <v>5614920</v>
      </c>
      <c r="AM23" s="75"/>
    </row>
    <row r="24" spans="1:39" s="58" customFormat="1" ht="16.5" hidden="1" customHeight="1" x14ac:dyDescent="0.15">
      <c r="A24" s="61"/>
      <c r="B24" s="77" t="s">
        <v>1808</v>
      </c>
      <c r="C24" s="77" t="s">
        <v>498</v>
      </c>
      <c r="D24" s="84" t="s">
        <v>500</v>
      </c>
      <c r="E24" s="85" t="s">
        <v>1500</v>
      </c>
      <c r="F24" s="348"/>
      <c r="G24" s="85" t="s">
        <v>502</v>
      </c>
      <c r="H24" s="85" t="s">
        <v>791</v>
      </c>
      <c r="I24" s="85" t="s">
        <v>513</v>
      </c>
      <c r="J24" s="348"/>
      <c r="K24" s="348"/>
      <c r="L24" s="348"/>
      <c r="M24" s="348"/>
      <c r="N24" s="87"/>
      <c r="O24" s="88" t="s">
        <v>83</v>
      </c>
      <c r="P24" s="67">
        <f t="shared" ref="P24:R24" si="53">P22-+P23</f>
        <v>0</v>
      </c>
      <c r="Q24" s="67">
        <f t="shared" si="53"/>
        <v>0</v>
      </c>
      <c r="R24" s="89">
        <f t="shared" si="53"/>
        <v>0</v>
      </c>
      <c r="S24" s="89"/>
      <c r="T24" s="89">
        <f t="shared" ref="T24:V24" si="54">T22-+T23</f>
        <v>0</v>
      </c>
      <c r="U24" s="90">
        <f t="shared" si="54"/>
        <v>0</v>
      </c>
      <c r="V24" s="90">
        <f t="shared" si="54"/>
        <v>0</v>
      </c>
      <c r="W24" s="88" t="s">
        <v>83</v>
      </c>
      <c r="X24" s="90">
        <f t="shared" ref="X24:AD24" si="55">X22-+X23</f>
        <v>0</v>
      </c>
      <c r="Y24" s="90">
        <f t="shared" si="55"/>
        <v>0</v>
      </c>
      <c r="Z24" s="90">
        <f t="shared" si="55"/>
        <v>0</v>
      </c>
      <c r="AA24" s="90">
        <f t="shared" si="55"/>
        <v>0</v>
      </c>
      <c r="AB24" s="90">
        <f t="shared" si="55"/>
        <v>0</v>
      </c>
      <c r="AC24" s="90">
        <f t="shared" si="55"/>
        <v>0</v>
      </c>
      <c r="AD24" s="90">
        <f t="shared" si="55"/>
        <v>0</v>
      </c>
      <c r="AE24" s="90">
        <f t="shared" si="0"/>
        <v>0</v>
      </c>
      <c r="AF24" s="351"/>
      <c r="AH24" s="91">
        <f t="shared" si="15"/>
        <v>0</v>
      </c>
      <c r="AI24" s="92" t="s">
        <v>1156</v>
      </c>
      <c r="AJ24" s="91">
        <f t="shared" ref="AJ24:AL24" si="56">AJ22-+AJ23</f>
        <v>0</v>
      </c>
      <c r="AK24" s="91">
        <f t="shared" si="56"/>
        <v>0</v>
      </c>
      <c r="AL24" s="91">
        <f t="shared" si="56"/>
        <v>0</v>
      </c>
      <c r="AM24" s="60"/>
    </row>
    <row r="25" spans="1:39" s="58" customFormat="1" ht="16.5" hidden="1" customHeight="1" x14ac:dyDescent="0.15">
      <c r="A25" s="61" t="s">
        <v>1501</v>
      </c>
      <c r="B25" t="s">
        <v>1808</v>
      </c>
      <c r="C25" t="s">
        <v>498</v>
      </c>
      <c r="D25" s="62" t="s">
        <v>500</v>
      </c>
      <c r="E25" s="63" t="s">
        <v>1501</v>
      </c>
      <c r="F25" s="346" t="s">
        <v>1287</v>
      </c>
      <c r="G25" s="63" t="s">
        <v>502</v>
      </c>
      <c r="H25" s="63" t="s">
        <v>918</v>
      </c>
      <c r="I25" s="63" t="s">
        <v>1044</v>
      </c>
      <c r="J25" s="346"/>
      <c r="K25" s="346"/>
      <c r="L25" s="346"/>
      <c r="M25" s="346" t="s">
        <v>1711</v>
      </c>
      <c r="N25" s="65" t="s">
        <v>1712</v>
      </c>
      <c r="O25" s="66" t="s">
        <v>78</v>
      </c>
      <c r="P25" s="67">
        <v>2510560</v>
      </c>
      <c r="Q25" s="67">
        <v>0</v>
      </c>
      <c r="R25" s="67">
        <f t="shared" ref="R25" si="57">P25-Q25</f>
        <v>2510560</v>
      </c>
      <c r="S25" s="67">
        <v>0</v>
      </c>
      <c r="T25" s="67">
        <v>2510560</v>
      </c>
      <c r="U25" s="68">
        <v>0</v>
      </c>
      <c r="V25" s="69">
        <f t="shared" ref="V25:V26" si="58">P25-U25</f>
        <v>2510560</v>
      </c>
      <c r="W25" s="70" t="s">
        <v>79</v>
      </c>
      <c r="X25" s="69">
        <f t="shared" ref="X25" si="59">X26</f>
        <v>0</v>
      </c>
      <c r="Y25" s="71"/>
      <c r="Z25" s="71"/>
      <c r="AA25" s="71"/>
      <c r="AB25" s="71"/>
      <c r="AC25" s="71"/>
      <c r="AD25" s="72"/>
      <c r="AE25" s="69">
        <f t="shared" si="0"/>
        <v>0</v>
      </c>
      <c r="AF25" s="349">
        <v>0</v>
      </c>
      <c r="AH25" s="73">
        <v>2510560</v>
      </c>
      <c r="AI25" s="74" t="s">
        <v>1156</v>
      </c>
      <c r="AJ25" s="73">
        <v>0</v>
      </c>
      <c r="AK25" s="73">
        <f t="shared" ref="AK25:AK26" si="60">AL25-+AH25</f>
        <v>0</v>
      </c>
      <c r="AL25" s="73">
        <f t="shared" ref="AL25:AL26" si="61">Q25+R25</f>
        <v>2510560</v>
      </c>
      <c r="AM25" s="75"/>
    </row>
    <row r="26" spans="1:39" s="58" customFormat="1" ht="16.5" hidden="1" customHeight="1" x14ac:dyDescent="0.15">
      <c r="A26" s="61"/>
      <c r="B26" s="77" t="s">
        <v>1808</v>
      </c>
      <c r="C26" s="77" t="s">
        <v>498</v>
      </c>
      <c r="D26" s="78" t="s">
        <v>500</v>
      </c>
      <c r="E26" s="79" t="s">
        <v>1501</v>
      </c>
      <c r="F26" s="347"/>
      <c r="G26" s="79" t="s">
        <v>502</v>
      </c>
      <c r="H26" s="79" t="s">
        <v>918</v>
      </c>
      <c r="I26" s="79" t="s">
        <v>1044</v>
      </c>
      <c r="J26" s="347"/>
      <c r="K26" s="347"/>
      <c r="L26" s="347"/>
      <c r="M26" s="347"/>
      <c r="N26" s="81"/>
      <c r="O26" s="82" t="s">
        <v>81</v>
      </c>
      <c r="P26" s="67">
        <v>2510560</v>
      </c>
      <c r="Q26" s="67">
        <v>0</v>
      </c>
      <c r="R26" s="67">
        <v>2510560</v>
      </c>
      <c r="S26" s="67">
        <f t="shared" ref="S26" si="62">P26-Q26-R26</f>
        <v>0</v>
      </c>
      <c r="T26" s="67">
        <v>2510560</v>
      </c>
      <c r="U26" s="83">
        <v>0</v>
      </c>
      <c r="V26" s="69">
        <f t="shared" si="58"/>
        <v>2510560</v>
      </c>
      <c r="W26" s="70" t="s">
        <v>82</v>
      </c>
      <c r="X26" s="69">
        <v>0</v>
      </c>
      <c r="Y26" s="69">
        <v>0</v>
      </c>
      <c r="Z26" s="69">
        <v>0</v>
      </c>
      <c r="AA26" s="69">
        <v>0</v>
      </c>
      <c r="AB26" s="69">
        <v>0</v>
      </c>
      <c r="AC26" s="69">
        <v>0</v>
      </c>
      <c r="AD26" s="69">
        <v>0</v>
      </c>
      <c r="AE26" s="69">
        <f t="shared" si="0"/>
        <v>0</v>
      </c>
      <c r="AF26" s="350"/>
      <c r="AH26" s="73">
        <v>2510560</v>
      </c>
      <c r="AI26" s="74" t="s">
        <v>1156</v>
      </c>
      <c r="AJ26" s="73">
        <v>0</v>
      </c>
      <c r="AK26" s="73">
        <f t="shared" si="60"/>
        <v>0</v>
      </c>
      <c r="AL26" s="73">
        <f t="shared" si="61"/>
        <v>2510560</v>
      </c>
      <c r="AM26" s="75"/>
    </row>
    <row r="27" spans="1:39" s="58" customFormat="1" ht="16.5" hidden="1" customHeight="1" x14ac:dyDescent="0.15">
      <c r="A27" s="61"/>
      <c r="B27" s="77" t="s">
        <v>1808</v>
      </c>
      <c r="C27" s="77" t="s">
        <v>498</v>
      </c>
      <c r="D27" s="84" t="s">
        <v>500</v>
      </c>
      <c r="E27" s="85" t="s">
        <v>1501</v>
      </c>
      <c r="F27" s="348"/>
      <c r="G27" s="85" t="s">
        <v>502</v>
      </c>
      <c r="H27" s="85" t="s">
        <v>918</v>
      </c>
      <c r="I27" s="85" t="s">
        <v>1044</v>
      </c>
      <c r="J27" s="348"/>
      <c r="K27" s="348"/>
      <c r="L27" s="348"/>
      <c r="M27" s="348"/>
      <c r="N27" s="87"/>
      <c r="O27" s="88" t="s">
        <v>83</v>
      </c>
      <c r="P27" s="67">
        <f t="shared" ref="P27:R27" si="63">P25-+P26</f>
        <v>0</v>
      </c>
      <c r="Q27" s="67">
        <f t="shared" si="63"/>
        <v>0</v>
      </c>
      <c r="R27" s="89">
        <f t="shared" si="63"/>
        <v>0</v>
      </c>
      <c r="S27" s="89"/>
      <c r="T27" s="89">
        <f t="shared" ref="T27:V27" si="64">T25-+T26</f>
        <v>0</v>
      </c>
      <c r="U27" s="90">
        <f t="shared" si="64"/>
        <v>0</v>
      </c>
      <c r="V27" s="90">
        <f t="shared" si="64"/>
        <v>0</v>
      </c>
      <c r="W27" s="88" t="s">
        <v>83</v>
      </c>
      <c r="X27" s="90">
        <f t="shared" ref="X27:AD27" si="65">X25-+X26</f>
        <v>0</v>
      </c>
      <c r="Y27" s="90">
        <f t="shared" si="65"/>
        <v>0</v>
      </c>
      <c r="Z27" s="90">
        <f t="shared" si="65"/>
        <v>0</v>
      </c>
      <c r="AA27" s="90">
        <f t="shared" si="65"/>
        <v>0</v>
      </c>
      <c r="AB27" s="90">
        <f t="shared" si="65"/>
        <v>0</v>
      </c>
      <c r="AC27" s="90">
        <f t="shared" si="65"/>
        <v>0</v>
      </c>
      <c r="AD27" s="90">
        <f t="shared" si="65"/>
        <v>0</v>
      </c>
      <c r="AE27" s="90">
        <f t="shared" si="0"/>
        <v>0</v>
      </c>
      <c r="AF27" s="351"/>
      <c r="AH27" s="91">
        <f t="shared" si="15"/>
        <v>0</v>
      </c>
      <c r="AI27" s="92" t="s">
        <v>1156</v>
      </c>
      <c r="AJ27" s="91">
        <f t="shared" ref="AJ27:AL27" si="66">AJ25-+AJ26</f>
        <v>0</v>
      </c>
      <c r="AK27" s="91">
        <f t="shared" si="66"/>
        <v>0</v>
      </c>
      <c r="AL27" s="91">
        <f t="shared" si="66"/>
        <v>0</v>
      </c>
      <c r="AM27" s="60"/>
    </row>
    <row r="28" spans="1:39" s="58" customFormat="1" ht="16.5" hidden="1" customHeight="1" x14ac:dyDescent="0.15">
      <c r="A28" s="61" t="s">
        <v>1502</v>
      </c>
      <c r="B28" t="s">
        <v>1809</v>
      </c>
      <c r="C28" t="s">
        <v>503</v>
      </c>
      <c r="D28" s="62" t="s">
        <v>505</v>
      </c>
      <c r="E28" s="63" t="s">
        <v>1502</v>
      </c>
      <c r="F28" s="346" t="s">
        <v>1288</v>
      </c>
      <c r="G28" s="63" t="s">
        <v>497</v>
      </c>
      <c r="H28" s="63" t="s">
        <v>791</v>
      </c>
      <c r="I28" s="63" t="s">
        <v>881</v>
      </c>
      <c r="J28" s="346" t="s">
        <v>1721</v>
      </c>
      <c r="K28" s="346" t="s">
        <v>1722</v>
      </c>
      <c r="L28" s="346" t="s">
        <v>1723</v>
      </c>
      <c r="M28" s="346" t="s">
        <v>1711</v>
      </c>
      <c r="N28" s="65" t="s">
        <v>1712</v>
      </c>
      <c r="O28" s="66" t="s">
        <v>78</v>
      </c>
      <c r="P28" s="67">
        <v>299013260</v>
      </c>
      <c r="Q28" s="67">
        <v>156535215</v>
      </c>
      <c r="R28" s="67">
        <f t="shared" ref="R28" si="67">P28-Q28</f>
        <v>142478045</v>
      </c>
      <c r="S28" s="67">
        <v>0</v>
      </c>
      <c r="T28" s="67">
        <v>112290612</v>
      </c>
      <c r="U28" s="68">
        <v>107836319</v>
      </c>
      <c r="V28" s="69">
        <f t="shared" ref="V28:V29" si="68">P28-U28</f>
        <v>191176941</v>
      </c>
      <c r="W28" s="70" t="s">
        <v>79</v>
      </c>
      <c r="X28" s="69">
        <f t="shared" ref="X28" si="69">X29</f>
        <v>0</v>
      </c>
      <c r="Y28" s="71"/>
      <c r="Z28" s="71"/>
      <c r="AA28" s="71"/>
      <c r="AB28" s="71"/>
      <c r="AC28" s="71"/>
      <c r="AD28" s="72"/>
      <c r="AE28" s="69">
        <f t="shared" si="0"/>
        <v>0</v>
      </c>
      <c r="AF28" s="349">
        <v>0</v>
      </c>
      <c r="AH28" s="73">
        <v>229525960</v>
      </c>
      <c r="AI28" s="74" t="s">
        <v>847</v>
      </c>
      <c r="AJ28" s="73">
        <v>7918645380</v>
      </c>
      <c r="AK28" s="73">
        <f t="shared" ref="AK28:AK29" si="70">AL28-+AH28</f>
        <v>69487300</v>
      </c>
      <c r="AL28" s="73">
        <f t="shared" ref="AL28:AL29" si="71">Q28+R28</f>
        <v>299013260</v>
      </c>
      <c r="AM28" s="75"/>
    </row>
    <row r="29" spans="1:39" s="58" customFormat="1" ht="16.5" hidden="1" customHeight="1" x14ac:dyDescent="0.15">
      <c r="A29" s="61"/>
      <c r="B29" s="77" t="s">
        <v>1809</v>
      </c>
      <c r="C29" s="77" t="s">
        <v>503</v>
      </c>
      <c r="D29" s="78" t="s">
        <v>505</v>
      </c>
      <c r="E29" s="79" t="s">
        <v>1502</v>
      </c>
      <c r="F29" s="347"/>
      <c r="G29" s="79" t="s">
        <v>497</v>
      </c>
      <c r="H29" s="79" t="s">
        <v>791</v>
      </c>
      <c r="I29" s="79" t="s">
        <v>881</v>
      </c>
      <c r="J29" s="347"/>
      <c r="K29" s="347"/>
      <c r="L29" s="347"/>
      <c r="M29" s="347"/>
      <c r="N29" s="81"/>
      <c r="O29" s="82" t="s">
        <v>81</v>
      </c>
      <c r="P29" s="67">
        <v>299013260</v>
      </c>
      <c r="Q29" s="67">
        <v>156535215</v>
      </c>
      <c r="R29" s="67">
        <v>142478045</v>
      </c>
      <c r="S29" s="67">
        <f t="shared" ref="S29" si="72">P29-Q29-R29</f>
        <v>0</v>
      </c>
      <c r="T29" s="67">
        <v>112290612</v>
      </c>
      <c r="U29" s="83">
        <v>107836319</v>
      </c>
      <c r="V29" s="69">
        <f t="shared" si="68"/>
        <v>191176941</v>
      </c>
      <c r="W29" s="70" t="s">
        <v>82</v>
      </c>
      <c r="X29" s="69">
        <v>0</v>
      </c>
      <c r="Y29" s="69">
        <v>0</v>
      </c>
      <c r="Z29" s="69">
        <v>0</v>
      </c>
      <c r="AA29" s="69">
        <v>0</v>
      </c>
      <c r="AB29" s="69">
        <v>0</v>
      </c>
      <c r="AC29" s="69">
        <v>0</v>
      </c>
      <c r="AD29" s="69">
        <v>0</v>
      </c>
      <c r="AE29" s="69">
        <f t="shared" si="0"/>
        <v>0</v>
      </c>
      <c r="AF29" s="350"/>
      <c r="AH29" s="73">
        <v>229525960</v>
      </c>
      <c r="AI29" s="74" t="s">
        <v>847</v>
      </c>
      <c r="AJ29" s="73">
        <v>7918645380</v>
      </c>
      <c r="AK29" s="73">
        <f t="shared" si="70"/>
        <v>69487300</v>
      </c>
      <c r="AL29" s="73">
        <f t="shared" si="71"/>
        <v>299013260</v>
      </c>
      <c r="AM29" s="75"/>
    </row>
    <row r="30" spans="1:39" s="58" customFormat="1" ht="16.5" hidden="1" customHeight="1" x14ac:dyDescent="0.15">
      <c r="A30" s="61"/>
      <c r="B30" s="77" t="s">
        <v>1809</v>
      </c>
      <c r="C30" s="77" t="s">
        <v>503</v>
      </c>
      <c r="D30" s="84" t="s">
        <v>505</v>
      </c>
      <c r="E30" s="85" t="s">
        <v>1502</v>
      </c>
      <c r="F30" s="348"/>
      <c r="G30" s="85" t="s">
        <v>497</v>
      </c>
      <c r="H30" s="85" t="s">
        <v>791</v>
      </c>
      <c r="I30" s="85" t="s">
        <v>881</v>
      </c>
      <c r="J30" s="348"/>
      <c r="K30" s="348"/>
      <c r="L30" s="348"/>
      <c r="M30" s="348"/>
      <c r="N30" s="87"/>
      <c r="O30" s="88" t="s">
        <v>83</v>
      </c>
      <c r="P30" s="67">
        <f t="shared" ref="P30:R30" si="73">P28-+P29</f>
        <v>0</v>
      </c>
      <c r="Q30" s="67">
        <f t="shared" si="73"/>
        <v>0</v>
      </c>
      <c r="R30" s="89">
        <f t="shared" si="73"/>
        <v>0</v>
      </c>
      <c r="S30" s="89"/>
      <c r="T30" s="89">
        <f t="shared" ref="T30:V30" si="74">T28-+T29</f>
        <v>0</v>
      </c>
      <c r="U30" s="90">
        <f t="shared" si="74"/>
        <v>0</v>
      </c>
      <c r="V30" s="90">
        <f t="shared" si="74"/>
        <v>0</v>
      </c>
      <c r="W30" s="88" t="s">
        <v>83</v>
      </c>
      <c r="X30" s="90">
        <f t="shared" ref="X30:AD30" si="75">X28-+X29</f>
        <v>0</v>
      </c>
      <c r="Y30" s="90">
        <f t="shared" si="75"/>
        <v>0</v>
      </c>
      <c r="Z30" s="90">
        <f t="shared" si="75"/>
        <v>0</v>
      </c>
      <c r="AA30" s="90">
        <f t="shared" si="75"/>
        <v>0</v>
      </c>
      <c r="AB30" s="90">
        <f t="shared" si="75"/>
        <v>0</v>
      </c>
      <c r="AC30" s="90">
        <f t="shared" si="75"/>
        <v>0</v>
      </c>
      <c r="AD30" s="90">
        <f t="shared" si="75"/>
        <v>0</v>
      </c>
      <c r="AE30" s="90">
        <f t="shared" si="0"/>
        <v>0</v>
      </c>
      <c r="AF30" s="351"/>
      <c r="AH30" s="91">
        <f t="shared" si="15"/>
        <v>0</v>
      </c>
      <c r="AI30" s="92" t="s">
        <v>1156</v>
      </c>
      <c r="AJ30" s="91">
        <f t="shared" ref="AJ30:AL30" si="76">AJ28-+AJ29</f>
        <v>0</v>
      </c>
      <c r="AK30" s="91">
        <f t="shared" si="76"/>
        <v>0</v>
      </c>
      <c r="AL30" s="91">
        <f t="shared" si="76"/>
        <v>0</v>
      </c>
      <c r="AM30" s="60"/>
    </row>
    <row r="31" spans="1:39" s="58" customFormat="1" ht="16.5" hidden="1" customHeight="1" x14ac:dyDescent="0.15">
      <c r="A31" s="61" t="s">
        <v>1503</v>
      </c>
      <c r="B31" t="s">
        <v>1809</v>
      </c>
      <c r="C31" t="s">
        <v>503</v>
      </c>
      <c r="D31" s="62" t="s">
        <v>505</v>
      </c>
      <c r="E31" s="63" t="s">
        <v>1503</v>
      </c>
      <c r="F31" s="346" t="s">
        <v>1289</v>
      </c>
      <c r="G31" s="63" t="s">
        <v>497</v>
      </c>
      <c r="H31" s="63" t="s">
        <v>791</v>
      </c>
      <c r="I31" s="63" t="s">
        <v>881</v>
      </c>
      <c r="J31" s="346"/>
      <c r="K31" s="346"/>
      <c r="L31" s="346"/>
      <c r="M31" s="346" t="s">
        <v>1716</v>
      </c>
      <c r="N31" s="65" t="s">
        <v>1712</v>
      </c>
      <c r="O31" s="66" t="s">
        <v>78</v>
      </c>
      <c r="P31" s="67">
        <v>107108291</v>
      </c>
      <c r="Q31" s="67">
        <v>40734261</v>
      </c>
      <c r="R31" s="67">
        <f t="shared" ref="R31" si="77">P31-Q31</f>
        <v>66374030</v>
      </c>
      <c r="S31" s="67">
        <v>0</v>
      </c>
      <c r="T31" s="67">
        <v>107108291</v>
      </c>
      <c r="U31" s="68">
        <v>209127</v>
      </c>
      <c r="V31" s="69">
        <f t="shared" ref="V31:V32" si="78">P31-U31</f>
        <v>106899164</v>
      </c>
      <c r="W31" s="70" t="s">
        <v>79</v>
      </c>
      <c r="X31" s="69">
        <f t="shared" ref="X31" si="79">X32</f>
        <v>0</v>
      </c>
      <c r="Y31" s="71"/>
      <c r="Z31" s="71"/>
      <c r="AA31" s="71"/>
      <c r="AB31" s="71"/>
      <c r="AC31" s="71"/>
      <c r="AD31" s="72"/>
      <c r="AE31" s="69">
        <f t="shared" si="0"/>
        <v>0</v>
      </c>
      <c r="AF31" s="349">
        <v>0</v>
      </c>
      <c r="AH31" s="73">
        <v>88643164</v>
      </c>
      <c r="AI31" s="74" t="s">
        <v>847</v>
      </c>
      <c r="AJ31" s="73">
        <v>2149700097</v>
      </c>
      <c r="AK31" s="73">
        <f t="shared" ref="AK31:AK32" si="80">AL31-+AH31</f>
        <v>18465127</v>
      </c>
      <c r="AL31" s="73">
        <f t="shared" ref="AL31:AL32" si="81">Q31+R31</f>
        <v>107108291</v>
      </c>
      <c r="AM31" s="75"/>
    </row>
    <row r="32" spans="1:39" s="58" customFormat="1" ht="16.5" hidden="1" customHeight="1" x14ac:dyDescent="0.15">
      <c r="A32" s="61"/>
      <c r="B32" s="77" t="s">
        <v>1809</v>
      </c>
      <c r="C32" s="77" t="s">
        <v>503</v>
      </c>
      <c r="D32" s="78" t="s">
        <v>505</v>
      </c>
      <c r="E32" s="79" t="s">
        <v>1503</v>
      </c>
      <c r="F32" s="347"/>
      <c r="G32" s="79" t="s">
        <v>497</v>
      </c>
      <c r="H32" s="79" t="s">
        <v>791</v>
      </c>
      <c r="I32" s="79" t="s">
        <v>881</v>
      </c>
      <c r="J32" s="347"/>
      <c r="K32" s="347"/>
      <c r="L32" s="347"/>
      <c r="M32" s="347"/>
      <c r="N32" s="81"/>
      <c r="O32" s="82" t="s">
        <v>81</v>
      </c>
      <c r="P32" s="67">
        <v>107108291</v>
      </c>
      <c r="Q32" s="67">
        <v>40734261</v>
      </c>
      <c r="R32" s="67">
        <v>66374030</v>
      </c>
      <c r="S32" s="67">
        <f t="shared" ref="S32" si="82">P32-Q32-R32</f>
        <v>0</v>
      </c>
      <c r="T32" s="67">
        <v>107108291</v>
      </c>
      <c r="U32" s="83">
        <v>209127</v>
      </c>
      <c r="V32" s="69">
        <f t="shared" si="78"/>
        <v>106899164</v>
      </c>
      <c r="W32" s="70" t="s">
        <v>82</v>
      </c>
      <c r="X32" s="69">
        <v>0</v>
      </c>
      <c r="Y32" s="69">
        <v>0</v>
      </c>
      <c r="Z32" s="69">
        <v>0</v>
      </c>
      <c r="AA32" s="69">
        <v>0</v>
      </c>
      <c r="AB32" s="69">
        <v>0</v>
      </c>
      <c r="AC32" s="69">
        <v>0</v>
      </c>
      <c r="AD32" s="69">
        <v>0</v>
      </c>
      <c r="AE32" s="69">
        <f t="shared" si="0"/>
        <v>0</v>
      </c>
      <c r="AF32" s="350"/>
      <c r="AH32" s="73">
        <v>88643164</v>
      </c>
      <c r="AI32" s="74" t="s">
        <v>847</v>
      </c>
      <c r="AJ32" s="73">
        <v>2149700097</v>
      </c>
      <c r="AK32" s="73">
        <f t="shared" si="80"/>
        <v>18465127</v>
      </c>
      <c r="AL32" s="73">
        <f t="shared" si="81"/>
        <v>107108291</v>
      </c>
      <c r="AM32" s="75"/>
    </row>
    <row r="33" spans="1:39" s="58" customFormat="1" ht="16.5" hidden="1" customHeight="1" x14ac:dyDescent="0.15">
      <c r="A33" s="61"/>
      <c r="B33" s="77" t="s">
        <v>1809</v>
      </c>
      <c r="C33" s="77" t="s">
        <v>503</v>
      </c>
      <c r="D33" s="84" t="s">
        <v>505</v>
      </c>
      <c r="E33" s="85" t="s">
        <v>1503</v>
      </c>
      <c r="F33" s="348"/>
      <c r="G33" s="85" t="s">
        <v>497</v>
      </c>
      <c r="H33" s="85" t="s">
        <v>791</v>
      </c>
      <c r="I33" s="85" t="s">
        <v>881</v>
      </c>
      <c r="J33" s="348"/>
      <c r="K33" s="348"/>
      <c r="L33" s="348"/>
      <c r="M33" s="348"/>
      <c r="N33" s="87"/>
      <c r="O33" s="88" t="s">
        <v>83</v>
      </c>
      <c r="P33" s="67">
        <f t="shared" ref="P33:R33" si="83">P31-+P32</f>
        <v>0</v>
      </c>
      <c r="Q33" s="67">
        <f t="shared" si="83"/>
        <v>0</v>
      </c>
      <c r="R33" s="89">
        <f t="shared" si="83"/>
        <v>0</v>
      </c>
      <c r="S33" s="89"/>
      <c r="T33" s="89">
        <f t="shared" ref="T33:V33" si="84">T31-+T32</f>
        <v>0</v>
      </c>
      <c r="U33" s="90">
        <f t="shared" si="84"/>
        <v>0</v>
      </c>
      <c r="V33" s="90">
        <f t="shared" si="84"/>
        <v>0</v>
      </c>
      <c r="W33" s="88" t="s">
        <v>83</v>
      </c>
      <c r="X33" s="90">
        <f t="shared" ref="X33:AD33" si="85">X31-+X32</f>
        <v>0</v>
      </c>
      <c r="Y33" s="90">
        <f t="shared" si="85"/>
        <v>0</v>
      </c>
      <c r="Z33" s="90">
        <f t="shared" si="85"/>
        <v>0</v>
      </c>
      <c r="AA33" s="90">
        <f t="shared" si="85"/>
        <v>0</v>
      </c>
      <c r="AB33" s="90">
        <f t="shared" si="85"/>
        <v>0</v>
      </c>
      <c r="AC33" s="90">
        <f t="shared" si="85"/>
        <v>0</v>
      </c>
      <c r="AD33" s="90">
        <f t="shared" si="85"/>
        <v>0</v>
      </c>
      <c r="AE33" s="90">
        <f t="shared" si="0"/>
        <v>0</v>
      </c>
      <c r="AF33" s="351"/>
      <c r="AH33" s="91">
        <f t="shared" si="15"/>
        <v>0</v>
      </c>
      <c r="AI33" s="92" t="s">
        <v>1156</v>
      </c>
      <c r="AJ33" s="91">
        <f t="shared" ref="AJ33:AL33" si="86">AJ31-+AJ32</f>
        <v>0</v>
      </c>
      <c r="AK33" s="91">
        <f t="shared" si="86"/>
        <v>0</v>
      </c>
      <c r="AL33" s="91">
        <f t="shared" si="86"/>
        <v>0</v>
      </c>
      <c r="AM33" s="60"/>
    </row>
    <row r="34" spans="1:39" s="58" customFormat="1" ht="16.5" hidden="1" customHeight="1" x14ac:dyDescent="0.15">
      <c r="A34" s="61" t="s">
        <v>1504</v>
      </c>
      <c r="B34" t="s">
        <v>1809</v>
      </c>
      <c r="C34" t="s">
        <v>503</v>
      </c>
      <c r="D34" s="62" t="s">
        <v>505</v>
      </c>
      <c r="E34" s="63" t="s">
        <v>1504</v>
      </c>
      <c r="F34" s="346" t="s">
        <v>1290</v>
      </c>
      <c r="G34" s="63" t="s">
        <v>497</v>
      </c>
      <c r="H34" s="63" t="s">
        <v>791</v>
      </c>
      <c r="I34" s="63" t="s">
        <v>881</v>
      </c>
      <c r="J34" s="346" t="s">
        <v>1715</v>
      </c>
      <c r="K34" s="346" t="s">
        <v>1722</v>
      </c>
      <c r="L34" s="346" t="s">
        <v>1723</v>
      </c>
      <c r="M34" s="346" t="s">
        <v>1716</v>
      </c>
      <c r="N34" s="65" t="s">
        <v>1712</v>
      </c>
      <c r="O34" s="66" t="s">
        <v>78</v>
      </c>
      <c r="P34" s="67">
        <v>57825178</v>
      </c>
      <c r="Q34" s="67">
        <v>31485134</v>
      </c>
      <c r="R34" s="67">
        <f t="shared" ref="R34" si="87">P34-Q34</f>
        <v>26340044</v>
      </c>
      <c r="S34" s="67">
        <v>0</v>
      </c>
      <c r="T34" s="67">
        <v>26340044</v>
      </c>
      <c r="U34" s="68">
        <v>0</v>
      </c>
      <c r="V34" s="69">
        <f t="shared" ref="V34:V35" si="88">P34-U34</f>
        <v>57825178</v>
      </c>
      <c r="W34" s="70" t="s">
        <v>79</v>
      </c>
      <c r="X34" s="69">
        <f t="shared" ref="X34" si="89">X35</f>
        <v>0</v>
      </c>
      <c r="Y34" s="71"/>
      <c r="Z34" s="71"/>
      <c r="AA34" s="71"/>
      <c r="AB34" s="71"/>
      <c r="AC34" s="71"/>
      <c r="AD34" s="72"/>
      <c r="AE34" s="69">
        <f t="shared" si="0"/>
        <v>0</v>
      </c>
      <c r="AF34" s="349">
        <v>0</v>
      </c>
      <c r="AH34" s="73">
        <v>33597880</v>
      </c>
      <c r="AI34" s="74" t="s">
        <v>847</v>
      </c>
      <c r="AJ34" s="73">
        <v>2802520054</v>
      </c>
      <c r="AK34" s="73">
        <f t="shared" ref="AK34:AK35" si="90">AL34-+AH34</f>
        <v>24227298</v>
      </c>
      <c r="AL34" s="73">
        <f t="shared" ref="AL34:AL35" si="91">Q34+R34</f>
        <v>57825178</v>
      </c>
      <c r="AM34" s="75"/>
    </row>
    <row r="35" spans="1:39" s="58" customFormat="1" ht="16.5" hidden="1" customHeight="1" x14ac:dyDescent="0.15">
      <c r="A35" s="61"/>
      <c r="B35" s="77" t="s">
        <v>1809</v>
      </c>
      <c r="C35" s="77" t="s">
        <v>503</v>
      </c>
      <c r="D35" s="78" t="s">
        <v>505</v>
      </c>
      <c r="E35" s="79" t="s">
        <v>1504</v>
      </c>
      <c r="F35" s="347"/>
      <c r="G35" s="79" t="s">
        <v>497</v>
      </c>
      <c r="H35" s="79" t="s">
        <v>791</v>
      </c>
      <c r="I35" s="79" t="s">
        <v>881</v>
      </c>
      <c r="J35" s="347"/>
      <c r="K35" s="347"/>
      <c r="L35" s="347"/>
      <c r="M35" s="347"/>
      <c r="N35" s="81"/>
      <c r="O35" s="82" t="s">
        <v>81</v>
      </c>
      <c r="P35" s="67">
        <v>57825178</v>
      </c>
      <c r="Q35" s="67">
        <v>31485134</v>
      </c>
      <c r="R35" s="67">
        <v>26340044</v>
      </c>
      <c r="S35" s="67">
        <f t="shared" ref="S35" si="92">P35-Q35-R35</f>
        <v>0</v>
      </c>
      <c r="T35" s="67">
        <v>26340044</v>
      </c>
      <c r="U35" s="83">
        <v>0</v>
      </c>
      <c r="V35" s="69">
        <f t="shared" si="88"/>
        <v>57825178</v>
      </c>
      <c r="W35" s="70" t="s">
        <v>82</v>
      </c>
      <c r="X35" s="69">
        <v>0</v>
      </c>
      <c r="Y35" s="69">
        <v>0</v>
      </c>
      <c r="Z35" s="69">
        <v>0</v>
      </c>
      <c r="AA35" s="69">
        <v>0</v>
      </c>
      <c r="AB35" s="69">
        <v>0</v>
      </c>
      <c r="AC35" s="69">
        <v>0</v>
      </c>
      <c r="AD35" s="69">
        <v>0</v>
      </c>
      <c r="AE35" s="69">
        <f t="shared" si="0"/>
        <v>0</v>
      </c>
      <c r="AF35" s="350"/>
      <c r="AH35" s="73">
        <v>33597880</v>
      </c>
      <c r="AI35" s="74" t="s">
        <v>847</v>
      </c>
      <c r="AJ35" s="73">
        <v>2802520054</v>
      </c>
      <c r="AK35" s="73">
        <f t="shared" si="90"/>
        <v>24227298</v>
      </c>
      <c r="AL35" s="73">
        <f t="shared" si="91"/>
        <v>57825178</v>
      </c>
      <c r="AM35" s="75"/>
    </row>
    <row r="36" spans="1:39" s="58" customFormat="1" ht="16.5" hidden="1" customHeight="1" x14ac:dyDescent="0.15">
      <c r="A36" s="61"/>
      <c r="B36" s="77" t="s">
        <v>1809</v>
      </c>
      <c r="C36" s="77" t="s">
        <v>503</v>
      </c>
      <c r="D36" s="84" t="s">
        <v>505</v>
      </c>
      <c r="E36" s="85" t="s">
        <v>1504</v>
      </c>
      <c r="F36" s="348"/>
      <c r="G36" s="85" t="s">
        <v>497</v>
      </c>
      <c r="H36" s="85" t="s">
        <v>791</v>
      </c>
      <c r="I36" s="85" t="s">
        <v>881</v>
      </c>
      <c r="J36" s="348"/>
      <c r="K36" s="348"/>
      <c r="L36" s="348"/>
      <c r="M36" s="348"/>
      <c r="N36" s="87"/>
      <c r="O36" s="88" t="s">
        <v>83</v>
      </c>
      <c r="P36" s="67">
        <f t="shared" ref="P36:R36" si="93">P34-+P35</f>
        <v>0</v>
      </c>
      <c r="Q36" s="67">
        <f t="shared" si="93"/>
        <v>0</v>
      </c>
      <c r="R36" s="89">
        <f t="shared" si="93"/>
        <v>0</v>
      </c>
      <c r="S36" s="89"/>
      <c r="T36" s="89">
        <f t="shared" ref="T36:V36" si="94">T34-+T35</f>
        <v>0</v>
      </c>
      <c r="U36" s="90">
        <f t="shared" si="94"/>
        <v>0</v>
      </c>
      <c r="V36" s="90">
        <f t="shared" si="94"/>
        <v>0</v>
      </c>
      <c r="W36" s="88" t="s">
        <v>83</v>
      </c>
      <c r="X36" s="90">
        <f t="shared" ref="X36:AD36" si="95">X34-+X35</f>
        <v>0</v>
      </c>
      <c r="Y36" s="90">
        <f t="shared" si="95"/>
        <v>0</v>
      </c>
      <c r="Z36" s="90">
        <f t="shared" si="95"/>
        <v>0</v>
      </c>
      <c r="AA36" s="90">
        <f t="shared" si="95"/>
        <v>0</v>
      </c>
      <c r="AB36" s="90">
        <f t="shared" si="95"/>
        <v>0</v>
      </c>
      <c r="AC36" s="90">
        <f t="shared" si="95"/>
        <v>0</v>
      </c>
      <c r="AD36" s="90">
        <f t="shared" si="95"/>
        <v>0</v>
      </c>
      <c r="AE36" s="90">
        <f t="shared" si="0"/>
        <v>0</v>
      </c>
      <c r="AF36" s="351"/>
      <c r="AH36" s="91">
        <f t="shared" si="15"/>
        <v>0</v>
      </c>
      <c r="AI36" s="92" t="s">
        <v>1156</v>
      </c>
      <c r="AJ36" s="91">
        <f t="shared" ref="AJ36:AL36" si="96">AJ34-+AJ35</f>
        <v>0</v>
      </c>
      <c r="AK36" s="91">
        <f t="shared" si="96"/>
        <v>0</v>
      </c>
      <c r="AL36" s="91">
        <f t="shared" si="96"/>
        <v>0</v>
      </c>
      <c r="AM36" s="60"/>
    </row>
    <row r="37" spans="1:39" s="58" customFormat="1" ht="16.5" hidden="1" customHeight="1" x14ac:dyDescent="0.15">
      <c r="A37" s="61" t="s">
        <v>1505</v>
      </c>
      <c r="B37" t="s">
        <v>1809</v>
      </c>
      <c r="C37" t="s">
        <v>503</v>
      </c>
      <c r="D37" s="62" t="s">
        <v>505</v>
      </c>
      <c r="E37" s="63" t="s">
        <v>1505</v>
      </c>
      <c r="F37" s="346" t="s">
        <v>1291</v>
      </c>
      <c r="G37" s="63" t="s">
        <v>1794</v>
      </c>
      <c r="H37" s="63" t="s">
        <v>791</v>
      </c>
      <c r="I37" s="63" t="s">
        <v>881</v>
      </c>
      <c r="J37" s="346"/>
      <c r="K37" s="346"/>
      <c r="L37" s="346"/>
      <c r="M37" s="346" t="s">
        <v>1711</v>
      </c>
      <c r="N37" s="65" t="s">
        <v>1720</v>
      </c>
      <c r="O37" s="66" t="s">
        <v>78</v>
      </c>
      <c r="P37" s="67">
        <v>24226000</v>
      </c>
      <c r="Q37" s="67">
        <v>24226000</v>
      </c>
      <c r="R37" s="67">
        <f t="shared" ref="R37" si="97">P37-Q37</f>
        <v>0</v>
      </c>
      <c r="S37" s="67">
        <v>0</v>
      </c>
      <c r="T37" s="67">
        <v>24226000</v>
      </c>
      <c r="U37" s="68">
        <v>0</v>
      </c>
      <c r="V37" s="69">
        <f t="shared" ref="V37:V38" si="98">P37-U37</f>
        <v>24226000</v>
      </c>
      <c r="W37" s="70" t="s">
        <v>79</v>
      </c>
      <c r="X37" s="69">
        <f t="shared" ref="X37" si="99">X38</f>
        <v>0</v>
      </c>
      <c r="Y37" s="71"/>
      <c r="Z37" s="71"/>
      <c r="AA37" s="71"/>
      <c r="AB37" s="71"/>
      <c r="AC37" s="71"/>
      <c r="AD37" s="72"/>
      <c r="AE37" s="69">
        <f t="shared" si="0"/>
        <v>0</v>
      </c>
      <c r="AF37" s="349">
        <v>0</v>
      </c>
      <c r="AH37" s="73">
        <v>0</v>
      </c>
      <c r="AI37" s="74" t="s">
        <v>819</v>
      </c>
      <c r="AJ37" s="73">
        <v>200000</v>
      </c>
      <c r="AK37" s="73">
        <f t="shared" ref="AK37:AK38" si="100">AL37-+AH37</f>
        <v>24226000</v>
      </c>
      <c r="AL37" s="73">
        <f t="shared" ref="AL37:AL38" si="101">Q37+R37</f>
        <v>24226000</v>
      </c>
      <c r="AM37" s="75"/>
    </row>
    <row r="38" spans="1:39" s="58" customFormat="1" ht="16.5" hidden="1" customHeight="1" x14ac:dyDescent="0.15">
      <c r="A38" s="61"/>
      <c r="B38" s="77" t="s">
        <v>1809</v>
      </c>
      <c r="C38" s="77" t="s">
        <v>503</v>
      </c>
      <c r="D38" s="78" t="s">
        <v>505</v>
      </c>
      <c r="E38" s="79" t="s">
        <v>1505</v>
      </c>
      <c r="F38" s="347"/>
      <c r="G38" s="79" t="s">
        <v>1794</v>
      </c>
      <c r="H38" s="79" t="s">
        <v>791</v>
      </c>
      <c r="I38" s="79" t="s">
        <v>881</v>
      </c>
      <c r="J38" s="347"/>
      <c r="K38" s="347"/>
      <c r="L38" s="347"/>
      <c r="M38" s="347"/>
      <c r="N38" s="81"/>
      <c r="O38" s="82" t="s">
        <v>81</v>
      </c>
      <c r="P38" s="67">
        <v>24226000</v>
      </c>
      <c r="Q38" s="67">
        <v>24226000</v>
      </c>
      <c r="R38" s="67">
        <v>0</v>
      </c>
      <c r="S38" s="67">
        <f t="shared" ref="S38" si="102">P38-Q38-R38</f>
        <v>0</v>
      </c>
      <c r="T38" s="265">
        <v>24226000</v>
      </c>
      <c r="U38" s="83">
        <v>0</v>
      </c>
      <c r="V38" s="69">
        <f t="shared" si="98"/>
        <v>24226000</v>
      </c>
      <c r="W38" s="70" t="s">
        <v>82</v>
      </c>
      <c r="X38" s="69">
        <v>0</v>
      </c>
      <c r="Y38" s="69">
        <v>0</v>
      </c>
      <c r="Z38" s="69">
        <v>0</v>
      </c>
      <c r="AA38" s="69">
        <v>0</v>
      </c>
      <c r="AB38" s="69">
        <v>0</v>
      </c>
      <c r="AC38" s="69">
        <v>0</v>
      </c>
      <c r="AD38" s="69">
        <v>0</v>
      </c>
      <c r="AE38" s="69">
        <f t="shared" si="0"/>
        <v>0</v>
      </c>
      <c r="AF38" s="350"/>
      <c r="AH38" s="73">
        <v>0</v>
      </c>
      <c r="AI38" s="74" t="s">
        <v>819</v>
      </c>
      <c r="AJ38" s="73">
        <v>200000</v>
      </c>
      <c r="AK38" s="73">
        <f t="shared" si="100"/>
        <v>24226000</v>
      </c>
      <c r="AL38" s="73">
        <f t="shared" si="101"/>
        <v>24226000</v>
      </c>
      <c r="AM38" s="75"/>
    </row>
    <row r="39" spans="1:39" s="58" customFormat="1" ht="16.5" hidden="1" customHeight="1" x14ac:dyDescent="0.15">
      <c r="A39" s="61"/>
      <c r="B39" s="77" t="s">
        <v>1809</v>
      </c>
      <c r="C39" s="77" t="s">
        <v>503</v>
      </c>
      <c r="D39" s="84" t="s">
        <v>505</v>
      </c>
      <c r="E39" s="85" t="s">
        <v>1505</v>
      </c>
      <c r="F39" s="348"/>
      <c r="G39" s="85" t="s">
        <v>1794</v>
      </c>
      <c r="H39" s="85" t="s">
        <v>791</v>
      </c>
      <c r="I39" s="85" t="s">
        <v>881</v>
      </c>
      <c r="J39" s="348"/>
      <c r="K39" s="348"/>
      <c r="L39" s="348"/>
      <c r="M39" s="348"/>
      <c r="N39" s="87"/>
      <c r="O39" s="88" t="s">
        <v>83</v>
      </c>
      <c r="P39" s="67">
        <f t="shared" ref="P39:R39" si="103">P37-+P38</f>
        <v>0</v>
      </c>
      <c r="Q39" s="67">
        <f t="shared" si="103"/>
        <v>0</v>
      </c>
      <c r="R39" s="89">
        <f t="shared" si="103"/>
        <v>0</v>
      </c>
      <c r="S39" s="89"/>
      <c r="T39" s="89">
        <f t="shared" ref="T39:V39" si="104">T37-+T38</f>
        <v>0</v>
      </c>
      <c r="U39" s="90">
        <f t="shared" si="104"/>
        <v>0</v>
      </c>
      <c r="V39" s="90">
        <f t="shared" si="104"/>
        <v>0</v>
      </c>
      <c r="W39" s="88" t="s">
        <v>83</v>
      </c>
      <c r="X39" s="90">
        <f t="shared" ref="X39:AD39" si="105">X37-+X38</f>
        <v>0</v>
      </c>
      <c r="Y39" s="90">
        <f t="shared" si="105"/>
        <v>0</v>
      </c>
      <c r="Z39" s="90">
        <f t="shared" si="105"/>
        <v>0</v>
      </c>
      <c r="AA39" s="90">
        <f t="shared" si="105"/>
        <v>0</v>
      </c>
      <c r="AB39" s="90">
        <f t="shared" si="105"/>
        <v>0</v>
      </c>
      <c r="AC39" s="90">
        <f t="shared" si="105"/>
        <v>0</v>
      </c>
      <c r="AD39" s="90">
        <f t="shared" si="105"/>
        <v>0</v>
      </c>
      <c r="AE39" s="90">
        <f t="shared" si="0"/>
        <v>0</v>
      </c>
      <c r="AF39" s="351"/>
      <c r="AH39" s="91">
        <f t="shared" si="15"/>
        <v>0</v>
      </c>
      <c r="AI39" s="92" t="s">
        <v>1156</v>
      </c>
      <c r="AJ39" s="91">
        <f t="shared" ref="AJ39:AL39" si="106">AJ37-+AJ38</f>
        <v>0</v>
      </c>
      <c r="AK39" s="91">
        <f t="shared" si="106"/>
        <v>0</v>
      </c>
      <c r="AL39" s="91">
        <f t="shared" si="106"/>
        <v>0</v>
      </c>
      <c r="AM39" s="60"/>
    </row>
    <row r="40" spans="1:39" s="58" customFormat="1" ht="16.5" hidden="1" customHeight="1" x14ac:dyDescent="0.15">
      <c r="A40" s="61" t="s">
        <v>1506</v>
      </c>
      <c r="B40" t="s">
        <v>1809</v>
      </c>
      <c r="C40" t="s">
        <v>503</v>
      </c>
      <c r="D40" s="62" t="s">
        <v>505</v>
      </c>
      <c r="E40" s="63" t="s">
        <v>1506</v>
      </c>
      <c r="F40" s="346" t="s">
        <v>1292</v>
      </c>
      <c r="G40" s="63" t="s">
        <v>497</v>
      </c>
      <c r="H40" s="63" t="s">
        <v>791</v>
      </c>
      <c r="I40" s="63" t="s">
        <v>881</v>
      </c>
      <c r="J40" s="346" t="s">
        <v>1724</v>
      </c>
      <c r="K40" s="346" t="s">
        <v>1722</v>
      </c>
      <c r="L40" s="346" t="s">
        <v>1723</v>
      </c>
      <c r="M40" s="346" t="s">
        <v>1711</v>
      </c>
      <c r="N40" s="65" t="s">
        <v>1712</v>
      </c>
      <c r="O40" s="66" t="s">
        <v>78</v>
      </c>
      <c r="P40" s="67">
        <v>46872897</v>
      </c>
      <c r="Q40" s="67">
        <v>21592163</v>
      </c>
      <c r="R40" s="67">
        <f t="shared" ref="R40" si="107">P40-Q40</f>
        <v>25280734</v>
      </c>
      <c r="S40" s="67">
        <v>0</v>
      </c>
      <c r="T40" s="67">
        <v>33139114</v>
      </c>
      <c r="U40" s="68">
        <v>306001523</v>
      </c>
      <c r="V40" s="69">
        <f t="shared" ref="V40:V41" si="108">P40-U40</f>
        <v>-259128626</v>
      </c>
      <c r="W40" s="70" t="s">
        <v>79</v>
      </c>
      <c r="X40" s="69">
        <f t="shared" ref="X40" si="109">X41</f>
        <v>0</v>
      </c>
      <c r="Y40" s="71"/>
      <c r="Z40" s="71"/>
      <c r="AA40" s="71"/>
      <c r="AB40" s="71"/>
      <c r="AC40" s="71"/>
      <c r="AD40" s="72"/>
      <c r="AE40" s="69">
        <f t="shared" si="0"/>
        <v>0</v>
      </c>
      <c r="AF40" s="349">
        <v>0</v>
      </c>
      <c r="AH40" s="73">
        <v>35242430</v>
      </c>
      <c r="AI40" s="74" t="s">
        <v>847</v>
      </c>
      <c r="AJ40" s="73">
        <v>1349363450</v>
      </c>
      <c r="AK40" s="73">
        <f t="shared" ref="AK40:AK41" si="110">AL40-+AH40</f>
        <v>11630467</v>
      </c>
      <c r="AL40" s="73">
        <f t="shared" ref="AL40:AL41" si="111">Q40+R40</f>
        <v>46872897</v>
      </c>
      <c r="AM40" s="75"/>
    </row>
    <row r="41" spans="1:39" s="58" customFormat="1" ht="16.5" hidden="1" customHeight="1" x14ac:dyDescent="0.15">
      <c r="A41" s="61"/>
      <c r="B41" s="77" t="s">
        <v>1809</v>
      </c>
      <c r="C41" s="77" t="s">
        <v>503</v>
      </c>
      <c r="D41" s="78" t="s">
        <v>505</v>
      </c>
      <c r="E41" s="79" t="s">
        <v>1506</v>
      </c>
      <c r="F41" s="347"/>
      <c r="G41" s="79" t="s">
        <v>497</v>
      </c>
      <c r="H41" s="79" t="s">
        <v>791</v>
      </c>
      <c r="I41" s="79" t="s">
        <v>881</v>
      </c>
      <c r="J41" s="347"/>
      <c r="K41" s="347"/>
      <c r="L41" s="347"/>
      <c r="M41" s="347"/>
      <c r="N41" s="81"/>
      <c r="O41" s="82" t="s">
        <v>81</v>
      </c>
      <c r="P41" s="67">
        <v>46872897</v>
      </c>
      <c r="Q41" s="67">
        <v>21592163</v>
      </c>
      <c r="R41" s="67">
        <v>25280734</v>
      </c>
      <c r="S41" s="67">
        <f t="shared" ref="S41" si="112">P41-Q41-R41</f>
        <v>0</v>
      </c>
      <c r="T41" s="67">
        <v>33139114</v>
      </c>
      <c r="U41" s="83">
        <v>306001523</v>
      </c>
      <c r="V41" s="69">
        <f t="shared" si="108"/>
        <v>-259128626</v>
      </c>
      <c r="W41" s="70" t="s">
        <v>82</v>
      </c>
      <c r="X41" s="69">
        <v>0</v>
      </c>
      <c r="Y41" s="69">
        <v>0</v>
      </c>
      <c r="Z41" s="69">
        <v>0</v>
      </c>
      <c r="AA41" s="69">
        <v>0</v>
      </c>
      <c r="AB41" s="69">
        <v>0</v>
      </c>
      <c r="AC41" s="69">
        <v>0</v>
      </c>
      <c r="AD41" s="69">
        <v>0</v>
      </c>
      <c r="AE41" s="69">
        <f t="shared" si="0"/>
        <v>0</v>
      </c>
      <c r="AF41" s="350"/>
      <c r="AH41" s="73">
        <v>35242430</v>
      </c>
      <c r="AI41" s="74" t="s">
        <v>847</v>
      </c>
      <c r="AJ41" s="73">
        <v>1349363450</v>
      </c>
      <c r="AK41" s="73">
        <f t="shared" si="110"/>
        <v>11630467</v>
      </c>
      <c r="AL41" s="73">
        <f t="shared" si="111"/>
        <v>46872897</v>
      </c>
      <c r="AM41" s="75"/>
    </row>
    <row r="42" spans="1:39" s="58" customFormat="1" ht="16.5" hidden="1" customHeight="1" x14ac:dyDescent="0.15">
      <c r="A42" s="61"/>
      <c r="B42" s="77" t="s">
        <v>1809</v>
      </c>
      <c r="C42" s="77" t="s">
        <v>503</v>
      </c>
      <c r="D42" s="84" t="s">
        <v>505</v>
      </c>
      <c r="E42" s="85" t="s">
        <v>1506</v>
      </c>
      <c r="F42" s="348"/>
      <c r="G42" s="85" t="s">
        <v>497</v>
      </c>
      <c r="H42" s="85" t="s">
        <v>791</v>
      </c>
      <c r="I42" s="85" t="s">
        <v>881</v>
      </c>
      <c r="J42" s="348"/>
      <c r="K42" s="348"/>
      <c r="L42" s="348"/>
      <c r="M42" s="348"/>
      <c r="N42" s="87"/>
      <c r="O42" s="88" t="s">
        <v>83</v>
      </c>
      <c r="P42" s="67">
        <f t="shared" ref="P42:R42" si="113">P40-+P41</f>
        <v>0</v>
      </c>
      <c r="Q42" s="67">
        <f t="shared" si="113"/>
        <v>0</v>
      </c>
      <c r="R42" s="89">
        <f t="shared" si="113"/>
        <v>0</v>
      </c>
      <c r="S42" s="89"/>
      <c r="T42" s="89">
        <f t="shared" ref="T42:V42" si="114">T40-+T41</f>
        <v>0</v>
      </c>
      <c r="U42" s="90">
        <f t="shared" si="114"/>
        <v>0</v>
      </c>
      <c r="V42" s="90">
        <f t="shared" si="114"/>
        <v>0</v>
      </c>
      <c r="W42" s="88" t="s">
        <v>83</v>
      </c>
      <c r="X42" s="90">
        <f t="shared" ref="X42:AD42" si="115">X40-+X41</f>
        <v>0</v>
      </c>
      <c r="Y42" s="90">
        <f t="shared" si="115"/>
        <v>0</v>
      </c>
      <c r="Z42" s="90">
        <f t="shared" si="115"/>
        <v>0</v>
      </c>
      <c r="AA42" s="90">
        <f t="shared" si="115"/>
        <v>0</v>
      </c>
      <c r="AB42" s="90">
        <f t="shared" si="115"/>
        <v>0</v>
      </c>
      <c r="AC42" s="90">
        <f t="shared" si="115"/>
        <v>0</v>
      </c>
      <c r="AD42" s="90">
        <f t="shared" si="115"/>
        <v>0</v>
      </c>
      <c r="AE42" s="90">
        <f t="shared" si="0"/>
        <v>0</v>
      </c>
      <c r="AF42" s="351"/>
      <c r="AH42" s="91">
        <f t="shared" si="15"/>
        <v>0</v>
      </c>
      <c r="AI42" s="92" t="s">
        <v>1156</v>
      </c>
      <c r="AJ42" s="91">
        <f t="shared" ref="AJ42:AL42" si="116">AJ40-+AJ41</f>
        <v>0</v>
      </c>
      <c r="AK42" s="91">
        <f t="shared" si="116"/>
        <v>0</v>
      </c>
      <c r="AL42" s="91">
        <f t="shared" si="116"/>
        <v>0</v>
      </c>
      <c r="AM42" s="60"/>
    </row>
    <row r="43" spans="1:39" s="58" customFormat="1" ht="16.5" hidden="1" customHeight="1" x14ac:dyDescent="0.15">
      <c r="A43" s="61" t="s">
        <v>1507</v>
      </c>
      <c r="B43" t="s">
        <v>1809</v>
      </c>
      <c r="C43" t="s">
        <v>503</v>
      </c>
      <c r="D43" s="62" t="s">
        <v>505</v>
      </c>
      <c r="E43" s="63" t="s">
        <v>1507</v>
      </c>
      <c r="F43" s="346" t="s">
        <v>1293</v>
      </c>
      <c r="G43" s="63" t="s">
        <v>1794</v>
      </c>
      <c r="H43" s="63" t="s">
        <v>918</v>
      </c>
      <c r="I43" s="63" t="s">
        <v>1044</v>
      </c>
      <c r="J43" s="346"/>
      <c r="K43" s="346"/>
      <c r="L43" s="346"/>
      <c r="M43" s="346" t="s">
        <v>1711</v>
      </c>
      <c r="N43" s="65" t="s">
        <v>1720</v>
      </c>
      <c r="O43" s="66" t="s">
        <v>78</v>
      </c>
      <c r="P43" s="67">
        <v>10030000</v>
      </c>
      <c r="Q43" s="67">
        <v>10030000</v>
      </c>
      <c r="R43" s="67">
        <f t="shared" ref="R43" si="117">P43-Q43</f>
        <v>0</v>
      </c>
      <c r="S43" s="67">
        <v>0</v>
      </c>
      <c r="T43" s="67">
        <v>10030000</v>
      </c>
      <c r="U43" s="68">
        <v>0</v>
      </c>
      <c r="V43" s="69">
        <f t="shared" ref="V43:V44" si="118">P43-U43</f>
        <v>10030000</v>
      </c>
      <c r="W43" s="70" t="s">
        <v>79</v>
      </c>
      <c r="X43" s="69">
        <f t="shared" ref="X43" si="119">X44</f>
        <v>0</v>
      </c>
      <c r="Y43" s="71"/>
      <c r="Z43" s="71"/>
      <c r="AA43" s="71"/>
      <c r="AB43" s="71"/>
      <c r="AC43" s="71"/>
      <c r="AD43" s="72"/>
      <c r="AE43" s="69">
        <f t="shared" si="0"/>
        <v>0</v>
      </c>
      <c r="AF43" s="349">
        <v>0</v>
      </c>
      <c r="AH43" s="73">
        <v>10030000</v>
      </c>
      <c r="AI43" s="74" t="s">
        <v>1156</v>
      </c>
      <c r="AJ43" s="73">
        <v>0</v>
      </c>
      <c r="AK43" s="73">
        <f t="shared" ref="AK43:AK44" si="120">AL43-+AH43</f>
        <v>0</v>
      </c>
      <c r="AL43" s="73">
        <f t="shared" ref="AL43:AL44" si="121">Q43+R43</f>
        <v>10030000</v>
      </c>
      <c r="AM43" s="75"/>
    </row>
    <row r="44" spans="1:39" s="58" customFormat="1" ht="16.5" hidden="1" customHeight="1" x14ac:dyDescent="0.15">
      <c r="A44" s="61"/>
      <c r="B44" s="77" t="s">
        <v>1809</v>
      </c>
      <c r="C44" s="77" t="s">
        <v>503</v>
      </c>
      <c r="D44" s="78" t="s">
        <v>505</v>
      </c>
      <c r="E44" s="79" t="s">
        <v>1507</v>
      </c>
      <c r="F44" s="347"/>
      <c r="G44" s="79" t="s">
        <v>1794</v>
      </c>
      <c r="H44" s="79" t="s">
        <v>918</v>
      </c>
      <c r="I44" s="79" t="s">
        <v>1044</v>
      </c>
      <c r="J44" s="347"/>
      <c r="K44" s="347"/>
      <c r="L44" s="347"/>
      <c r="M44" s="347"/>
      <c r="N44" s="81"/>
      <c r="O44" s="82" t="s">
        <v>81</v>
      </c>
      <c r="P44" s="67">
        <v>10030000</v>
      </c>
      <c r="Q44" s="67">
        <v>10030000</v>
      </c>
      <c r="R44" s="67">
        <v>0</v>
      </c>
      <c r="S44" s="67">
        <f t="shared" ref="S44" si="122">P44-Q44-R44</f>
        <v>0</v>
      </c>
      <c r="T44" s="265">
        <v>10030000</v>
      </c>
      <c r="U44" s="83">
        <v>0</v>
      </c>
      <c r="V44" s="69">
        <f t="shared" si="118"/>
        <v>10030000</v>
      </c>
      <c r="W44" s="70" t="s">
        <v>82</v>
      </c>
      <c r="X44" s="69">
        <v>0</v>
      </c>
      <c r="Y44" s="69">
        <v>0</v>
      </c>
      <c r="Z44" s="69">
        <v>0</v>
      </c>
      <c r="AA44" s="69">
        <v>0</v>
      </c>
      <c r="AB44" s="69">
        <v>0</v>
      </c>
      <c r="AC44" s="69">
        <v>0</v>
      </c>
      <c r="AD44" s="69">
        <v>0</v>
      </c>
      <c r="AE44" s="69">
        <f t="shared" si="0"/>
        <v>0</v>
      </c>
      <c r="AF44" s="350"/>
      <c r="AH44" s="73">
        <v>10030000</v>
      </c>
      <c r="AI44" s="74" t="s">
        <v>1156</v>
      </c>
      <c r="AJ44" s="73">
        <v>0</v>
      </c>
      <c r="AK44" s="73">
        <f t="shared" si="120"/>
        <v>0</v>
      </c>
      <c r="AL44" s="73">
        <f t="shared" si="121"/>
        <v>10030000</v>
      </c>
      <c r="AM44" s="75"/>
    </row>
    <row r="45" spans="1:39" s="58" customFormat="1" ht="16.5" hidden="1" customHeight="1" x14ac:dyDescent="0.15">
      <c r="A45" s="61"/>
      <c r="B45" s="77" t="s">
        <v>1809</v>
      </c>
      <c r="C45" s="77" t="s">
        <v>503</v>
      </c>
      <c r="D45" s="84" t="s">
        <v>505</v>
      </c>
      <c r="E45" s="85" t="s">
        <v>1507</v>
      </c>
      <c r="F45" s="348"/>
      <c r="G45" s="85" t="s">
        <v>1794</v>
      </c>
      <c r="H45" s="85" t="s">
        <v>918</v>
      </c>
      <c r="I45" s="85" t="s">
        <v>1044</v>
      </c>
      <c r="J45" s="348"/>
      <c r="K45" s="348"/>
      <c r="L45" s="348"/>
      <c r="M45" s="348"/>
      <c r="N45" s="87"/>
      <c r="O45" s="88" t="s">
        <v>83</v>
      </c>
      <c r="P45" s="67">
        <f t="shared" ref="P45:R45" si="123">P43-+P44</f>
        <v>0</v>
      </c>
      <c r="Q45" s="67">
        <f t="shared" si="123"/>
        <v>0</v>
      </c>
      <c r="R45" s="89">
        <f t="shared" si="123"/>
        <v>0</v>
      </c>
      <c r="S45" s="89"/>
      <c r="T45" s="89">
        <f t="shared" ref="T45:V45" si="124">T43-+T44</f>
        <v>0</v>
      </c>
      <c r="U45" s="90">
        <f t="shared" si="124"/>
        <v>0</v>
      </c>
      <c r="V45" s="90">
        <f t="shared" si="124"/>
        <v>0</v>
      </c>
      <c r="W45" s="88" t="s">
        <v>83</v>
      </c>
      <c r="X45" s="90">
        <f t="shared" ref="X45:AD45" si="125">X43-+X44</f>
        <v>0</v>
      </c>
      <c r="Y45" s="90">
        <f t="shared" si="125"/>
        <v>0</v>
      </c>
      <c r="Z45" s="90">
        <f t="shared" si="125"/>
        <v>0</v>
      </c>
      <c r="AA45" s="90">
        <f t="shared" si="125"/>
        <v>0</v>
      </c>
      <c r="AB45" s="90">
        <f t="shared" si="125"/>
        <v>0</v>
      </c>
      <c r="AC45" s="90">
        <f t="shared" si="125"/>
        <v>0</v>
      </c>
      <c r="AD45" s="90">
        <f t="shared" si="125"/>
        <v>0</v>
      </c>
      <c r="AE45" s="90">
        <f t="shared" si="0"/>
        <v>0</v>
      </c>
      <c r="AF45" s="351"/>
      <c r="AH45" s="91">
        <f t="shared" si="15"/>
        <v>0</v>
      </c>
      <c r="AI45" s="92" t="s">
        <v>1156</v>
      </c>
      <c r="AJ45" s="91">
        <f t="shared" ref="AJ45:AL45" si="126">AJ43-+AJ44</f>
        <v>0</v>
      </c>
      <c r="AK45" s="91">
        <f t="shared" si="126"/>
        <v>0</v>
      </c>
      <c r="AL45" s="91">
        <f t="shared" si="126"/>
        <v>0</v>
      </c>
      <c r="AM45" s="60"/>
    </row>
    <row r="46" spans="1:39" s="58" customFormat="1" ht="16.5" hidden="1" customHeight="1" x14ac:dyDescent="0.15">
      <c r="A46" s="61" t="s">
        <v>1508</v>
      </c>
      <c r="B46" t="s">
        <v>1809</v>
      </c>
      <c r="C46" t="s">
        <v>503</v>
      </c>
      <c r="D46" s="62" t="s">
        <v>505</v>
      </c>
      <c r="E46" s="63" t="s">
        <v>1508</v>
      </c>
      <c r="F46" s="346" t="s">
        <v>1294</v>
      </c>
      <c r="G46" s="63" t="s">
        <v>497</v>
      </c>
      <c r="H46" s="63" t="s">
        <v>918</v>
      </c>
      <c r="I46" s="63" t="s">
        <v>1002</v>
      </c>
      <c r="J46" s="346" t="s">
        <v>1725</v>
      </c>
      <c r="K46" s="346" t="s">
        <v>1722</v>
      </c>
      <c r="L46" s="346" t="s">
        <v>1723</v>
      </c>
      <c r="M46" s="346" t="s">
        <v>1714</v>
      </c>
      <c r="N46" s="65" t="s">
        <v>1712</v>
      </c>
      <c r="O46" s="66" t="s">
        <v>78</v>
      </c>
      <c r="P46" s="67">
        <v>5831154</v>
      </c>
      <c r="Q46" s="67">
        <v>5831154</v>
      </c>
      <c r="R46" s="67">
        <f t="shared" ref="R46" si="127">P46-Q46</f>
        <v>0</v>
      </c>
      <c r="S46" s="67">
        <v>0</v>
      </c>
      <c r="T46" s="67">
        <v>5831154</v>
      </c>
      <c r="U46" s="68">
        <v>0</v>
      </c>
      <c r="V46" s="69">
        <f t="shared" ref="V46:V47" si="128">P46-U46</f>
        <v>5831154</v>
      </c>
      <c r="W46" s="70" t="s">
        <v>79</v>
      </c>
      <c r="X46" s="69">
        <f t="shared" ref="X46" si="129">X47</f>
        <v>0</v>
      </c>
      <c r="Y46" s="71"/>
      <c r="Z46" s="71"/>
      <c r="AA46" s="71"/>
      <c r="AB46" s="71"/>
      <c r="AC46" s="71"/>
      <c r="AD46" s="72"/>
      <c r="AE46" s="69">
        <f t="shared" si="0"/>
        <v>0</v>
      </c>
      <c r="AF46" s="349">
        <v>0</v>
      </c>
      <c r="AH46" s="73">
        <v>4137870</v>
      </c>
      <c r="AI46" s="74" t="s">
        <v>847</v>
      </c>
      <c r="AJ46" s="73">
        <v>189830002</v>
      </c>
      <c r="AK46" s="73">
        <f t="shared" ref="AK46:AK47" si="130">AL46-+AH46</f>
        <v>1693284</v>
      </c>
      <c r="AL46" s="73">
        <f t="shared" ref="AL46:AL47" si="131">Q46+R46</f>
        <v>5831154</v>
      </c>
      <c r="AM46" s="75"/>
    </row>
    <row r="47" spans="1:39" s="58" customFormat="1" ht="16.5" hidden="1" customHeight="1" x14ac:dyDescent="0.15">
      <c r="A47" s="61"/>
      <c r="B47" s="77" t="s">
        <v>1809</v>
      </c>
      <c r="C47" s="77" t="s">
        <v>503</v>
      </c>
      <c r="D47" s="78" t="s">
        <v>505</v>
      </c>
      <c r="E47" s="79" t="s">
        <v>1508</v>
      </c>
      <c r="F47" s="347"/>
      <c r="G47" s="79" t="s">
        <v>497</v>
      </c>
      <c r="H47" s="79" t="s">
        <v>918</v>
      </c>
      <c r="I47" s="79" t="s">
        <v>1002</v>
      </c>
      <c r="J47" s="347"/>
      <c r="K47" s="347"/>
      <c r="L47" s="347"/>
      <c r="M47" s="347"/>
      <c r="N47" s="81"/>
      <c r="O47" s="82" t="s">
        <v>81</v>
      </c>
      <c r="P47" s="67">
        <v>5831154</v>
      </c>
      <c r="Q47" s="67">
        <v>5831154</v>
      </c>
      <c r="R47" s="67">
        <v>0</v>
      </c>
      <c r="S47" s="67">
        <f t="shared" ref="S47" si="132">P47-Q47-R47</f>
        <v>0</v>
      </c>
      <c r="T47" s="67">
        <v>5831154</v>
      </c>
      <c r="U47" s="83">
        <v>0</v>
      </c>
      <c r="V47" s="69">
        <f t="shared" si="128"/>
        <v>5831154</v>
      </c>
      <c r="W47" s="70" t="s">
        <v>82</v>
      </c>
      <c r="X47" s="69">
        <v>0</v>
      </c>
      <c r="Y47" s="69">
        <v>0</v>
      </c>
      <c r="Z47" s="69">
        <v>0</v>
      </c>
      <c r="AA47" s="69">
        <v>0</v>
      </c>
      <c r="AB47" s="69">
        <v>0</v>
      </c>
      <c r="AC47" s="69">
        <v>0</v>
      </c>
      <c r="AD47" s="69">
        <v>0</v>
      </c>
      <c r="AE47" s="69">
        <f t="shared" si="0"/>
        <v>0</v>
      </c>
      <c r="AF47" s="350"/>
      <c r="AH47" s="73">
        <v>4137870</v>
      </c>
      <c r="AI47" s="74" t="s">
        <v>847</v>
      </c>
      <c r="AJ47" s="73">
        <v>189830002</v>
      </c>
      <c r="AK47" s="73">
        <f t="shared" si="130"/>
        <v>1693284</v>
      </c>
      <c r="AL47" s="73">
        <f t="shared" si="131"/>
        <v>5831154</v>
      </c>
      <c r="AM47" s="75"/>
    </row>
    <row r="48" spans="1:39" s="58" customFormat="1" ht="16.5" hidden="1" customHeight="1" x14ac:dyDescent="0.15">
      <c r="A48" s="61"/>
      <c r="B48" s="77" t="s">
        <v>1809</v>
      </c>
      <c r="C48" s="77" t="s">
        <v>503</v>
      </c>
      <c r="D48" s="84" t="s">
        <v>505</v>
      </c>
      <c r="E48" s="85" t="s">
        <v>1508</v>
      </c>
      <c r="F48" s="348"/>
      <c r="G48" s="85" t="s">
        <v>497</v>
      </c>
      <c r="H48" s="85" t="s">
        <v>918</v>
      </c>
      <c r="I48" s="85" t="s">
        <v>1002</v>
      </c>
      <c r="J48" s="348"/>
      <c r="K48" s="348"/>
      <c r="L48" s="348"/>
      <c r="M48" s="348"/>
      <c r="N48" s="87"/>
      <c r="O48" s="88" t="s">
        <v>83</v>
      </c>
      <c r="P48" s="67">
        <f t="shared" ref="P48:R48" si="133">P46-+P47</f>
        <v>0</v>
      </c>
      <c r="Q48" s="67">
        <f t="shared" si="133"/>
        <v>0</v>
      </c>
      <c r="R48" s="89">
        <f t="shared" si="133"/>
        <v>0</v>
      </c>
      <c r="S48" s="89"/>
      <c r="T48" s="89">
        <f t="shared" ref="T48:V48" si="134">T46-+T47</f>
        <v>0</v>
      </c>
      <c r="U48" s="90">
        <f t="shared" si="134"/>
        <v>0</v>
      </c>
      <c r="V48" s="90">
        <f t="shared" si="134"/>
        <v>0</v>
      </c>
      <c r="W48" s="88" t="s">
        <v>83</v>
      </c>
      <c r="X48" s="90">
        <f t="shared" ref="X48:AD48" si="135">X46-+X47</f>
        <v>0</v>
      </c>
      <c r="Y48" s="90">
        <f t="shared" si="135"/>
        <v>0</v>
      </c>
      <c r="Z48" s="90">
        <f t="shared" si="135"/>
        <v>0</v>
      </c>
      <c r="AA48" s="90">
        <f t="shared" si="135"/>
        <v>0</v>
      </c>
      <c r="AB48" s="90">
        <f t="shared" si="135"/>
        <v>0</v>
      </c>
      <c r="AC48" s="90">
        <f t="shared" si="135"/>
        <v>0</v>
      </c>
      <c r="AD48" s="90">
        <f t="shared" si="135"/>
        <v>0</v>
      </c>
      <c r="AE48" s="90">
        <f t="shared" si="0"/>
        <v>0</v>
      </c>
      <c r="AF48" s="351"/>
      <c r="AH48" s="91">
        <f t="shared" si="15"/>
        <v>0</v>
      </c>
      <c r="AI48" s="92" t="s">
        <v>1156</v>
      </c>
      <c r="AJ48" s="91">
        <f t="shared" ref="AJ48:AL48" si="136">AJ46-+AJ47</f>
        <v>0</v>
      </c>
      <c r="AK48" s="91">
        <f t="shared" si="136"/>
        <v>0</v>
      </c>
      <c r="AL48" s="91">
        <f t="shared" si="136"/>
        <v>0</v>
      </c>
      <c r="AM48" s="60"/>
    </row>
    <row r="49" spans="1:39" s="58" customFormat="1" ht="16.5" hidden="1" customHeight="1" x14ac:dyDescent="0.15">
      <c r="A49" s="61" t="s">
        <v>1509</v>
      </c>
      <c r="B49" t="s">
        <v>1809</v>
      </c>
      <c r="C49" t="s">
        <v>503</v>
      </c>
      <c r="D49" s="62" t="s">
        <v>505</v>
      </c>
      <c r="E49" s="63" t="s">
        <v>1509</v>
      </c>
      <c r="F49" s="346" t="s">
        <v>1295</v>
      </c>
      <c r="G49" s="63" t="s">
        <v>1794</v>
      </c>
      <c r="H49" s="63" t="s">
        <v>791</v>
      </c>
      <c r="I49" s="63" t="s">
        <v>881</v>
      </c>
      <c r="J49" s="346" t="s">
        <v>1726</v>
      </c>
      <c r="K49" s="346" t="s">
        <v>1709</v>
      </c>
      <c r="L49" s="346" t="s">
        <v>1723</v>
      </c>
      <c r="M49" s="346" t="s">
        <v>1711</v>
      </c>
      <c r="N49" s="65" t="s">
        <v>1720</v>
      </c>
      <c r="O49" s="66" t="s">
        <v>78</v>
      </c>
      <c r="P49" s="67">
        <v>17246821</v>
      </c>
      <c r="Q49" s="67">
        <v>5724671</v>
      </c>
      <c r="R49" s="67">
        <f t="shared" ref="R49" si="137">P49-Q49</f>
        <v>11522150</v>
      </c>
      <c r="S49" s="67">
        <v>0</v>
      </c>
      <c r="T49" s="67">
        <v>0</v>
      </c>
      <c r="U49" s="68">
        <v>0</v>
      </c>
      <c r="V49" s="69">
        <f t="shared" ref="V49:V50" si="138">P49-U49</f>
        <v>17246821</v>
      </c>
      <c r="W49" s="70" t="s">
        <v>79</v>
      </c>
      <c r="X49" s="69">
        <f t="shared" ref="X49" si="139">X50</f>
        <v>0</v>
      </c>
      <c r="Y49" s="71"/>
      <c r="Z49" s="71"/>
      <c r="AA49" s="71"/>
      <c r="AB49" s="71"/>
      <c r="AC49" s="71"/>
      <c r="AD49" s="72"/>
      <c r="AE49" s="69">
        <f t="shared" si="0"/>
        <v>0</v>
      </c>
      <c r="AF49" s="349">
        <v>0</v>
      </c>
      <c r="AH49" s="73">
        <v>0</v>
      </c>
      <c r="AI49" s="74" t="s">
        <v>819</v>
      </c>
      <c r="AJ49" s="73">
        <v>145748</v>
      </c>
      <c r="AK49" s="73">
        <f t="shared" ref="AK49:AK50" si="140">AL49-+AH49</f>
        <v>17246821</v>
      </c>
      <c r="AL49" s="73">
        <f t="shared" ref="AL49:AL50" si="141">Q49+R49</f>
        <v>17246821</v>
      </c>
      <c r="AM49" s="75"/>
    </row>
    <row r="50" spans="1:39" s="58" customFormat="1" ht="16.5" hidden="1" customHeight="1" x14ac:dyDescent="0.15">
      <c r="A50" s="61"/>
      <c r="B50" s="77" t="s">
        <v>1809</v>
      </c>
      <c r="C50" s="77" t="s">
        <v>503</v>
      </c>
      <c r="D50" s="78" t="s">
        <v>505</v>
      </c>
      <c r="E50" s="79" t="s">
        <v>1509</v>
      </c>
      <c r="F50" s="347"/>
      <c r="G50" s="79" t="s">
        <v>1794</v>
      </c>
      <c r="H50" s="79" t="s">
        <v>791</v>
      </c>
      <c r="I50" s="79" t="s">
        <v>881</v>
      </c>
      <c r="J50" s="347"/>
      <c r="K50" s="347"/>
      <c r="L50" s="347"/>
      <c r="M50" s="347"/>
      <c r="N50" s="81"/>
      <c r="O50" s="82" t="s">
        <v>81</v>
      </c>
      <c r="P50" s="67">
        <v>17246821</v>
      </c>
      <c r="Q50" s="67">
        <v>5724671</v>
      </c>
      <c r="R50" s="67">
        <v>11522150</v>
      </c>
      <c r="S50" s="67">
        <f t="shared" ref="S50" si="142">P50-Q50-R50</f>
        <v>0</v>
      </c>
      <c r="T50" s="67">
        <v>0</v>
      </c>
      <c r="U50" s="83">
        <v>0</v>
      </c>
      <c r="V50" s="69">
        <f t="shared" si="138"/>
        <v>17246821</v>
      </c>
      <c r="W50" s="70" t="s">
        <v>82</v>
      </c>
      <c r="X50" s="69">
        <v>0</v>
      </c>
      <c r="Y50" s="69">
        <v>0</v>
      </c>
      <c r="Z50" s="69">
        <v>0</v>
      </c>
      <c r="AA50" s="69">
        <v>0</v>
      </c>
      <c r="AB50" s="69">
        <v>0</v>
      </c>
      <c r="AC50" s="69">
        <v>0</v>
      </c>
      <c r="AD50" s="69">
        <v>0</v>
      </c>
      <c r="AE50" s="69">
        <f t="shared" si="0"/>
        <v>0</v>
      </c>
      <c r="AF50" s="350"/>
      <c r="AH50" s="73">
        <v>0</v>
      </c>
      <c r="AI50" s="74" t="s">
        <v>819</v>
      </c>
      <c r="AJ50" s="73">
        <v>145748</v>
      </c>
      <c r="AK50" s="73">
        <f t="shared" si="140"/>
        <v>17246821</v>
      </c>
      <c r="AL50" s="73">
        <f t="shared" si="141"/>
        <v>17246821</v>
      </c>
      <c r="AM50" s="75"/>
    </row>
    <row r="51" spans="1:39" s="58" customFormat="1" ht="16.5" hidden="1" customHeight="1" x14ac:dyDescent="0.15">
      <c r="A51" s="61"/>
      <c r="B51" s="77" t="s">
        <v>1809</v>
      </c>
      <c r="C51" s="77" t="s">
        <v>503</v>
      </c>
      <c r="D51" s="84" t="s">
        <v>505</v>
      </c>
      <c r="E51" s="85" t="s">
        <v>1509</v>
      </c>
      <c r="F51" s="348"/>
      <c r="G51" s="85" t="s">
        <v>1794</v>
      </c>
      <c r="H51" s="85" t="s">
        <v>791</v>
      </c>
      <c r="I51" s="85" t="s">
        <v>881</v>
      </c>
      <c r="J51" s="348"/>
      <c r="K51" s="348"/>
      <c r="L51" s="348"/>
      <c r="M51" s="348"/>
      <c r="N51" s="87"/>
      <c r="O51" s="88" t="s">
        <v>83</v>
      </c>
      <c r="P51" s="67">
        <f t="shared" ref="P51:R51" si="143">P49-+P50</f>
        <v>0</v>
      </c>
      <c r="Q51" s="67">
        <f t="shared" si="143"/>
        <v>0</v>
      </c>
      <c r="R51" s="89">
        <f t="shared" si="143"/>
        <v>0</v>
      </c>
      <c r="S51" s="89"/>
      <c r="T51" s="89">
        <f t="shared" ref="T51:V51" si="144">T49-+T50</f>
        <v>0</v>
      </c>
      <c r="U51" s="90">
        <f t="shared" si="144"/>
        <v>0</v>
      </c>
      <c r="V51" s="90">
        <f t="shared" si="144"/>
        <v>0</v>
      </c>
      <c r="W51" s="88" t="s">
        <v>83</v>
      </c>
      <c r="X51" s="90">
        <f t="shared" ref="X51:AD51" si="145">X49-+X50</f>
        <v>0</v>
      </c>
      <c r="Y51" s="90">
        <f t="shared" si="145"/>
        <v>0</v>
      </c>
      <c r="Z51" s="90">
        <f t="shared" si="145"/>
        <v>0</v>
      </c>
      <c r="AA51" s="90">
        <f t="shared" si="145"/>
        <v>0</v>
      </c>
      <c r="AB51" s="90">
        <f t="shared" si="145"/>
        <v>0</v>
      </c>
      <c r="AC51" s="90">
        <f t="shared" si="145"/>
        <v>0</v>
      </c>
      <c r="AD51" s="90">
        <f t="shared" si="145"/>
        <v>0</v>
      </c>
      <c r="AE51" s="90">
        <f t="shared" si="0"/>
        <v>0</v>
      </c>
      <c r="AF51" s="351"/>
      <c r="AH51" s="91">
        <f t="shared" si="15"/>
        <v>0</v>
      </c>
      <c r="AI51" s="92" t="s">
        <v>1156</v>
      </c>
      <c r="AJ51" s="91">
        <f t="shared" ref="AJ51:AL51" si="146">AJ49-+AJ50</f>
        <v>0</v>
      </c>
      <c r="AK51" s="91">
        <f t="shared" si="146"/>
        <v>0</v>
      </c>
      <c r="AL51" s="91">
        <f t="shared" si="146"/>
        <v>0</v>
      </c>
      <c r="AM51" s="60"/>
    </row>
    <row r="52" spans="1:39" s="58" customFormat="1" ht="16.5" hidden="1" customHeight="1" x14ac:dyDescent="0.15">
      <c r="A52" s="61" t="s">
        <v>1510</v>
      </c>
      <c r="B52" t="s">
        <v>1809</v>
      </c>
      <c r="C52" t="s">
        <v>503</v>
      </c>
      <c r="D52" s="62" t="s">
        <v>505</v>
      </c>
      <c r="E52" s="63" t="s">
        <v>1510</v>
      </c>
      <c r="F52" s="346" t="s">
        <v>1296</v>
      </c>
      <c r="G52" s="63" t="s">
        <v>497</v>
      </c>
      <c r="H52" s="63" t="s">
        <v>791</v>
      </c>
      <c r="I52" s="63" t="s">
        <v>513</v>
      </c>
      <c r="J52" s="346" t="s">
        <v>1727</v>
      </c>
      <c r="K52" s="346" t="s">
        <v>1722</v>
      </c>
      <c r="L52" s="346" t="s">
        <v>1723</v>
      </c>
      <c r="M52" s="346" t="s">
        <v>1716</v>
      </c>
      <c r="N52" s="65" t="s">
        <v>1712</v>
      </c>
      <c r="O52" s="66" t="s">
        <v>78</v>
      </c>
      <c r="P52" s="67">
        <v>81925665</v>
      </c>
      <c r="Q52" s="67">
        <v>0</v>
      </c>
      <c r="R52" s="67">
        <f t="shared" ref="R52" si="147">P52-Q52</f>
        <v>81925665</v>
      </c>
      <c r="S52" s="67">
        <v>0</v>
      </c>
      <c r="T52" s="67">
        <v>81925665</v>
      </c>
      <c r="U52" s="68">
        <v>1</v>
      </c>
      <c r="V52" s="69">
        <f t="shared" ref="V52:V53" si="148">P52-U52</f>
        <v>81925664</v>
      </c>
      <c r="W52" s="70" t="s">
        <v>79</v>
      </c>
      <c r="X52" s="69">
        <f t="shared" ref="X52" si="149">X53</f>
        <v>0</v>
      </c>
      <c r="Y52" s="71"/>
      <c r="Z52" s="71"/>
      <c r="AA52" s="71"/>
      <c r="AB52" s="71"/>
      <c r="AC52" s="71"/>
      <c r="AD52" s="72"/>
      <c r="AE52" s="69">
        <f t="shared" si="0"/>
        <v>0</v>
      </c>
      <c r="AF52" s="349">
        <v>0</v>
      </c>
      <c r="AH52" s="73">
        <v>57372806</v>
      </c>
      <c r="AI52" s="74" t="s">
        <v>847</v>
      </c>
      <c r="AJ52" s="73">
        <v>2922590430</v>
      </c>
      <c r="AK52" s="73">
        <f t="shared" ref="AK52:AK53" si="150">AL52-+AH52</f>
        <v>24552859</v>
      </c>
      <c r="AL52" s="73">
        <f t="shared" ref="AL52:AL53" si="151">Q52+R52</f>
        <v>81925665</v>
      </c>
      <c r="AM52" s="75"/>
    </row>
    <row r="53" spans="1:39" s="58" customFormat="1" ht="16.5" hidden="1" customHeight="1" x14ac:dyDescent="0.15">
      <c r="A53" s="61"/>
      <c r="B53" s="77" t="s">
        <v>1809</v>
      </c>
      <c r="C53" s="77" t="s">
        <v>503</v>
      </c>
      <c r="D53" s="78" t="s">
        <v>505</v>
      </c>
      <c r="E53" s="79" t="s">
        <v>1510</v>
      </c>
      <c r="F53" s="347"/>
      <c r="G53" s="79" t="s">
        <v>497</v>
      </c>
      <c r="H53" s="79" t="s">
        <v>791</v>
      </c>
      <c r="I53" s="79" t="s">
        <v>513</v>
      </c>
      <c r="J53" s="347"/>
      <c r="K53" s="347"/>
      <c r="L53" s="347"/>
      <c r="M53" s="347"/>
      <c r="N53" s="81"/>
      <c r="O53" s="82" t="s">
        <v>81</v>
      </c>
      <c r="P53" s="67">
        <v>81925665</v>
      </c>
      <c r="Q53" s="67">
        <v>0</v>
      </c>
      <c r="R53" s="67">
        <v>81925665</v>
      </c>
      <c r="S53" s="67">
        <f t="shared" ref="S53" si="152">P53-Q53-R53</f>
        <v>0</v>
      </c>
      <c r="T53" s="67">
        <v>81925665</v>
      </c>
      <c r="U53" s="83">
        <v>1</v>
      </c>
      <c r="V53" s="69">
        <f t="shared" si="148"/>
        <v>81925664</v>
      </c>
      <c r="W53" s="70" t="s">
        <v>82</v>
      </c>
      <c r="X53" s="69">
        <v>0</v>
      </c>
      <c r="Y53" s="69">
        <v>0</v>
      </c>
      <c r="Z53" s="69">
        <v>0</v>
      </c>
      <c r="AA53" s="69">
        <v>0</v>
      </c>
      <c r="AB53" s="69">
        <v>0</v>
      </c>
      <c r="AC53" s="69">
        <v>0</v>
      </c>
      <c r="AD53" s="69">
        <v>0</v>
      </c>
      <c r="AE53" s="69">
        <f t="shared" si="0"/>
        <v>0</v>
      </c>
      <c r="AF53" s="350"/>
      <c r="AH53" s="73">
        <v>57372806</v>
      </c>
      <c r="AI53" s="74" t="s">
        <v>847</v>
      </c>
      <c r="AJ53" s="73">
        <v>2922590430</v>
      </c>
      <c r="AK53" s="73">
        <f t="shared" si="150"/>
        <v>24552859</v>
      </c>
      <c r="AL53" s="73">
        <f t="shared" si="151"/>
        <v>81925665</v>
      </c>
      <c r="AM53" s="75"/>
    </row>
    <row r="54" spans="1:39" s="58" customFormat="1" ht="16.5" hidden="1" customHeight="1" x14ac:dyDescent="0.15">
      <c r="A54" s="61"/>
      <c r="B54" s="77" t="s">
        <v>1809</v>
      </c>
      <c r="C54" s="77" t="s">
        <v>503</v>
      </c>
      <c r="D54" s="84" t="s">
        <v>505</v>
      </c>
      <c r="E54" s="85" t="s">
        <v>1510</v>
      </c>
      <c r="F54" s="348"/>
      <c r="G54" s="85" t="s">
        <v>497</v>
      </c>
      <c r="H54" s="85" t="s">
        <v>791</v>
      </c>
      <c r="I54" s="85" t="s">
        <v>513</v>
      </c>
      <c r="J54" s="348"/>
      <c r="K54" s="348"/>
      <c r="L54" s="348"/>
      <c r="M54" s="348"/>
      <c r="N54" s="87"/>
      <c r="O54" s="88" t="s">
        <v>83</v>
      </c>
      <c r="P54" s="67">
        <f t="shared" ref="P54:R54" si="153">P52-+P53</f>
        <v>0</v>
      </c>
      <c r="Q54" s="67">
        <f t="shared" si="153"/>
        <v>0</v>
      </c>
      <c r="R54" s="89">
        <f t="shared" si="153"/>
        <v>0</v>
      </c>
      <c r="S54" s="89"/>
      <c r="T54" s="89">
        <f t="shared" ref="T54:V54" si="154">T52-+T53</f>
        <v>0</v>
      </c>
      <c r="U54" s="90">
        <f t="shared" si="154"/>
        <v>0</v>
      </c>
      <c r="V54" s="90">
        <f t="shared" si="154"/>
        <v>0</v>
      </c>
      <c r="W54" s="88" t="s">
        <v>83</v>
      </c>
      <c r="X54" s="90">
        <f t="shared" ref="X54:AD54" si="155">X52-+X53</f>
        <v>0</v>
      </c>
      <c r="Y54" s="90">
        <f t="shared" si="155"/>
        <v>0</v>
      </c>
      <c r="Z54" s="90">
        <f t="shared" si="155"/>
        <v>0</v>
      </c>
      <c r="AA54" s="90">
        <f t="shared" si="155"/>
        <v>0</v>
      </c>
      <c r="AB54" s="90">
        <f t="shared" si="155"/>
        <v>0</v>
      </c>
      <c r="AC54" s="90">
        <f t="shared" si="155"/>
        <v>0</v>
      </c>
      <c r="AD54" s="90">
        <f t="shared" si="155"/>
        <v>0</v>
      </c>
      <c r="AE54" s="90">
        <f t="shared" si="0"/>
        <v>0</v>
      </c>
      <c r="AF54" s="351"/>
      <c r="AH54" s="91">
        <f t="shared" si="15"/>
        <v>0</v>
      </c>
      <c r="AI54" s="92" t="s">
        <v>1156</v>
      </c>
      <c r="AJ54" s="91">
        <f t="shared" ref="AJ54:AL54" si="156">AJ52-+AJ53</f>
        <v>0</v>
      </c>
      <c r="AK54" s="91">
        <f t="shared" si="156"/>
        <v>0</v>
      </c>
      <c r="AL54" s="91">
        <f t="shared" si="156"/>
        <v>0</v>
      </c>
      <c r="AM54" s="60"/>
    </row>
    <row r="55" spans="1:39" s="58" customFormat="1" ht="16.5" hidden="1" customHeight="1" x14ac:dyDescent="0.15">
      <c r="A55" s="61" t="s">
        <v>1511</v>
      </c>
      <c r="B55" t="s">
        <v>1809</v>
      </c>
      <c r="C55" t="s">
        <v>503</v>
      </c>
      <c r="D55" s="62" t="s">
        <v>505</v>
      </c>
      <c r="E55" s="63" t="s">
        <v>1511</v>
      </c>
      <c r="F55" s="346" t="s">
        <v>1297</v>
      </c>
      <c r="G55" s="63" t="s">
        <v>1794</v>
      </c>
      <c r="H55" s="63" t="s">
        <v>791</v>
      </c>
      <c r="I55" s="63" t="s">
        <v>881</v>
      </c>
      <c r="J55" s="346"/>
      <c r="K55" s="346"/>
      <c r="L55" s="346"/>
      <c r="M55" s="346" t="s">
        <v>1711</v>
      </c>
      <c r="N55" s="65" t="s">
        <v>1720</v>
      </c>
      <c r="O55" s="66" t="s">
        <v>78</v>
      </c>
      <c r="P55" s="67">
        <v>47799791</v>
      </c>
      <c r="Q55" s="67">
        <v>0</v>
      </c>
      <c r="R55" s="67">
        <f t="shared" ref="R55" si="157">P55-Q55</f>
        <v>47799791</v>
      </c>
      <c r="S55" s="67">
        <v>0</v>
      </c>
      <c r="T55" s="67">
        <v>0</v>
      </c>
      <c r="U55" s="68">
        <v>0</v>
      </c>
      <c r="V55" s="69">
        <f t="shared" ref="V55:V56" si="158">P55-U55</f>
        <v>47799791</v>
      </c>
      <c r="W55" s="70" t="s">
        <v>79</v>
      </c>
      <c r="X55" s="69">
        <f t="shared" ref="X55" si="159">X56</f>
        <v>0</v>
      </c>
      <c r="Y55" s="71"/>
      <c r="Z55" s="71"/>
      <c r="AA55" s="71"/>
      <c r="AB55" s="71"/>
      <c r="AC55" s="71"/>
      <c r="AD55" s="72"/>
      <c r="AE55" s="69">
        <f t="shared" si="0"/>
        <v>0</v>
      </c>
      <c r="AF55" s="349">
        <v>0</v>
      </c>
      <c r="AH55" s="73">
        <v>0</v>
      </c>
      <c r="AI55" s="74" t="s">
        <v>819</v>
      </c>
      <c r="AJ55" s="73">
        <v>430125</v>
      </c>
      <c r="AK55" s="73">
        <f t="shared" ref="AK55:AK56" si="160">AL55-+AH55</f>
        <v>47799791</v>
      </c>
      <c r="AL55" s="73">
        <f t="shared" ref="AL55:AL56" si="161">Q55+R55</f>
        <v>47799791</v>
      </c>
      <c r="AM55" s="75"/>
    </row>
    <row r="56" spans="1:39" s="58" customFormat="1" ht="16.5" hidden="1" customHeight="1" x14ac:dyDescent="0.15">
      <c r="A56" s="61"/>
      <c r="B56" s="77" t="s">
        <v>1809</v>
      </c>
      <c r="C56" s="77" t="s">
        <v>503</v>
      </c>
      <c r="D56" s="78" t="s">
        <v>505</v>
      </c>
      <c r="E56" s="79" t="s">
        <v>1511</v>
      </c>
      <c r="F56" s="347"/>
      <c r="G56" s="79" t="s">
        <v>1794</v>
      </c>
      <c r="H56" s="79" t="s">
        <v>791</v>
      </c>
      <c r="I56" s="79" t="s">
        <v>881</v>
      </c>
      <c r="J56" s="347"/>
      <c r="K56" s="347"/>
      <c r="L56" s="347"/>
      <c r="M56" s="347"/>
      <c r="N56" s="81"/>
      <c r="O56" s="82" t="s">
        <v>81</v>
      </c>
      <c r="P56" s="67">
        <v>47799791</v>
      </c>
      <c r="Q56" s="67">
        <v>0</v>
      </c>
      <c r="R56" s="67">
        <v>47799791</v>
      </c>
      <c r="S56" s="67">
        <f t="shared" ref="S56" si="162">P56-Q56-R56</f>
        <v>0</v>
      </c>
      <c r="T56" s="67">
        <v>0</v>
      </c>
      <c r="U56" s="83">
        <v>0</v>
      </c>
      <c r="V56" s="69">
        <f t="shared" si="158"/>
        <v>47799791</v>
      </c>
      <c r="W56" s="70" t="s">
        <v>82</v>
      </c>
      <c r="X56" s="69">
        <v>0</v>
      </c>
      <c r="Y56" s="69">
        <v>0</v>
      </c>
      <c r="Z56" s="69">
        <v>0</v>
      </c>
      <c r="AA56" s="69">
        <v>0</v>
      </c>
      <c r="AB56" s="69">
        <v>0</v>
      </c>
      <c r="AC56" s="69">
        <v>0</v>
      </c>
      <c r="AD56" s="69">
        <v>0</v>
      </c>
      <c r="AE56" s="69">
        <f t="shared" si="0"/>
        <v>0</v>
      </c>
      <c r="AF56" s="350"/>
      <c r="AH56" s="73">
        <v>0</v>
      </c>
      <c r="AI56" s="74" t="s">
        <v>819</v>
      </c>
      <c r="AJ56" s="73">
        <v>430125</v>
      </c>
      <c r="AK56" s="73">
        <f t="shared" si="160"/>
        <v>47799791</v>
      </c>
      <c r="AL56" s="73">
        <f t="shared" si="161"/>
        <v>47799791</v>
      </c>
      <c r="AM56" s="75"/>
    </row>
    <row r="57" spans="1:39" s="58" customFormat="1" ht="16.5" hidden="1" customHeight="1" x14ac:dyDescent="0.15">
      <c r="A57" s="61"/>
      <c r="B57" s="77" t="s">
        <v>1809</v>
      </c>
      <c r="C57" s="77" t="s">
        <v>503</v>
      </c>
      <c r="D57" s="84" t="s">
        <v>505</v>
      </c>
      <c r="E57" s="85" t="s">
        <v>1511</v>
      </c>
      <c r="F57" s="348"/>
      <c r="G57" s="85" t="s">
        <v>1794</v>
      </c>
      <c r="H57" s="85" t="s">
        <v>791</v>
      </c>
      <c r="I57" s="85" t="s">
        <v>881</v>
      </c>
      <c r="J57" s="348"/>
      <c r="K57" s="348"/>
      <c r="L57" s="348"/>
      <c r="M57" s="348"/>
      <c r="N57" s="87"/>
      <c r="O57" s="88" t="s">
        <v>83</v>
      </c>
      <c r="P57" s="67">
        <f t="shared" ref="P57:R57" si="163">P55-+P56</f>
        <v>0</v>
      </c>
      <c r="Q57" s="67">
        <f t="shared" si="163"/>
        <v>0</v>
      </c>
      <c r="R57" s="89">
        <f t="shared" si="163"/>
        <v>0</v>
      </c>
      <c r="S57" s="89"/>
      <c r="T57" s="89">
        <f t="shared" ref="T57:V57" si="164">T55-+T56</f>
        <v>0</v>
      </c>
      <c r="U57" s="90">
        <f t="shared" si="164"/>
        <v>0</v>
      </c>
      <c r="V57" s="90">
        <f t="shared" si="164"/>
        <v>0</v>
      </c>
      <c r="W57" s="88" t="s">
        <v>83</v>
      </c>
      <c r="X57" s="90">
        <f t="shared" ref="X57:AD57" si="165">X55-+X56</f>
        <v>0</v>
      </c>
      <c r="Y57" s="90">
        <f t="shared" si="165"/>
        <v>0</v>
      </c>
      <c r="Z57" s="90">
        <f t="shared" si="165"/>
        <v>0</v>
      </c>
      <c r="AA57" s="90">
        <f t="shared" si="165"/>
        <v>0</v>
      </c>
      <c r="AB57" s="90">
        <f t="shared" si="165"/>
        <v>0</v>
      </c>
      <c r="AC57" s="90">
        <f t="shared" si="165"/>
        <v>0</v>
      </c>
      <c r="AD57" s="90">
        <f t="shared" si="165"/>
        <v>0</v>
      </c>
      <c r="AE57" s="90">
        <f t="shared" si="0"/>
        <v>0</v>
      </c>
      <c r="AF57" s="351"/>
      <c r="AH57" s="91">
        <f t="shared" si="15"/>
        <v>0</v>
      </c>
      <c r="AI57" s="92" t="s">
        <v>1156</v>
      </c>
      <c r="AJ57" s="91">
        <f t="shared" ref="AJ57:AL57" si="166">AJ55-+AJ56</f>
        <v>0</v>
      </c>
      <c r="AK57" s="91">
        <f t="shared" si="166"/>
        <v>0</v>
      </c>
      <c r="AL57" s="91">
        <f t="shared" si="166"/>
        <v>0</v>
      </c>
      <c r="AM57" s="60"/>
    </row>
    <row r="58" spans="1:39" s="58" customFormat="1" ht="16.5" customHeight="1" x14ac:dyDescent="0.15">
      <c r="A58" s="61" t="s">
        <v>1512</v>
      </c>
      <c r="B58" t="s">
        <v>1809</v>
      </c>
      <c r="C58" t="s">
        <v>503</v>
      </c>
      <c r="D58" s="62" t="s">
        <v>505</v>
      </c>
      <c r="E58" s="63" t="s">
        <v>1512</v>
      </c>
      <c r="F58" s="346" t="s">
        <v>1298</v>
      </c>
      <c r="G58" s="63" t="s">
        <v>502</v>
      </c>
      <c r="H58" s="63" t="s">
        <v>918</v>
      </c>
      <c r="I58" s="63" t="s">
        <v>919</v>
      </c>
      <c r="J58" s="346"/>
      <c r="K58" s="346"/>
      <c r="L58" s="346"/>
      <c r="M58" s="346" t="s">
        <v>1711</v>
      </c>
      <c r="N58" s="65" t="s">
        <v>1712</v>
      </c>
      <c r="O58" s="66" t="s">
        <v>78</v>
      </c>
      <c r="P58" s="67">
        <v>39215880</v>
      </c>
      <c r="Q58" s="67">
        <v>0</v>
      </c>
      <c r="R58" s="67">
        <f t="shared" ref="R58" si="167">P58-Q58</f>
        <v>39215880</v>
      </c>
      <c r="S58" s="67">
        <v>0</v>
      </c>
      <c r="T58" s="67">
        <v>0</v>
      </c>
      <c r="U58" s="68">
        <v>109457000</v>
      </c>
      <c r="V58" s="69">
        <f t="shared" ref="V58:V59" si="168">P58-U58</f>
        <v>-70241120</v>
      </c>
      <c r="W58" s="70" t="s">
        <v>79</v>
      </c>
      <c r="X58" s="69">
        <f t="shared" ref="X58" si="169">X59</f>
        <v>35294292</v>
      </c>
      <c r="Y58" s="71"/>
      <c r="Z58" s="71"/>
      <c r="AA58" s="71"/>
      <c r="AB58" s="71"/>
      <c r="AC58" s="71"/>
      <c r="AD58" s="72"/>
      <c r="AE58" s="69">
        <f t="shared" si="0"/>
        <v>35294292</v>
      </c>
      <c r="AF58" s="349" t="s">
        <v>1791</v>
      </c>
      <c r="AH58" s="73">
        <v>39215880</v>
      </c>
      <c r="AI58" s="74" t="s">
        <v>1156</v>
      </c>
      <c r="AJ58" s="73">
        <v>0</v>
      </c>
      <c r="AK58" s="73">
        <f t="shared" ref="AK58:AK59" si="170">AL58-+AH58</f>
        <v>0</v>
      </c>
      <c r="AL58" s="73">
        <f t="shared" ref="AL58:AL59" si="171">Q58+R58</f>
        <v>39215880</v>
      </c>
      <c r="AM58" s="75"/>
    </row>
    <row r="59" spans="1:39" s="58" customFormat="1" ht="16.5" customHeight="1" x14ac:dyDescent="0.15">
      <c r="A59" s="61"/>
      <c r="B59" s="77" t="s">
        <v>1809</v>
      </c>
      <c r="C59" s="77" t="s">
        <v>503</v>
      </c>
      <c r="D59" s="78" t="s">
        <v>505</v>
      </c>
      <c r="E59" s="79" t="s">
        <v>1512</v>
      </c>
      <c r="F59" s="347"/>
      <c r="G59" s="79" t="s">
        <v>502</v>
      </c>
      <c r="H59" s="79" t="s">
        <v>918</v>
      </c>
      <c r="I59" s="79" t="s">
        <v>919</v>
      </c>
      <c r="J59" s="347"/>
      <c r="K59" s="347"/>
      <c r="L59" s="347"/>
      <c r="M59" s="347"/>
      <c r="N59" s="81"/>
      <c r="O59" s="82" t="s">
        <v>81</v>
      </c>
      <c r="P59" s="67">
        <v>3921588</v>
      </c>
      <c r="Q59" s="67">
        <v>0</v>
      </c>
      <c r="R59" s="67">
        <v>3921588</v>
      </c>
      <c r="S59" s="67">
        <f t="shared" ref="S59" si="172">P59-Q59-R59</f>
        <v>0</v>
      </c>
      <c r="T59" s="67">
        <v>0</v>
      </c>
      <c r="U59" s="83">
        <v>94016100</v>
      </c>
      <c r="V59" s="69">
        <f t="shared" si="168"/>
        <v>-90094512</v>
      </c>
      <c r="W59" s="70" t="s">
        <v>82</v>
      </c>
      <c r="X59" s="69">
        <v>35294292</v>
      </c>
      <c r="Y59" s="69">
        <v>0</v>
      </c>
      <c r="Z59" s="69">
        <v>0</v>
      </c>
      <c r="AA59" s="69">
        <v>0</v>
      </c>
      <c r="AB59" s="69">
        <v>0</v>
      </c>
      <c r="AC59" s="69">
        <v>0</v>
      </c>
      <c r="AD59" s="69">
        <v>0</v>
      </c>
      <c r="AE59" s="69">
        <f t="shared" si="0"/>
        <v>35294292</v>
      </c>
      <c r="AF59" s="350"/>
      <c r="AH59" s="73">
        <v>3921588</v>
      </c>
      <c r="AI59" s="74" t="s">
        <v>1156</v>
      </c>
      <c r="AJ59" s="73">
        <v>0</v>
      </c>
      <c r="AK59" s="73">
        <f t="shared" si="170"/>
        <v>0</v>
      </c>
      <c r="AL59" s="73">
        <f t="shared" si="171"/>
        <v>3921588</v>
      </c>
      <c r="AM59" s="75"/>
    </row>
    <row r="60" spans="1:39" s="58" customFormat="1" ht="16.5" customHeight="1" x14ac:dyDescent="0.15">
      <c r="A60" s="61"/>
      <c r="B60" s="77" t="s">
        <v>1809</v>
      </c>
      <c r="C60" s="77" t="s">
        <v>503</v>
      </c>
      <c r="D60" s="84" t="s">
        <v>505</v>
      </c>
      <c r="E60" s="85" t="s">
        <v>1512</v>
      </c>
      <c r="F60" s="348"/>
      <c r="G60" s="85" t="s">
        <v>502</v>
      </c>
      <c r="H60" s="85" t="s">
        <v>918</v>
      </c>
      <c r="I60" s="85" t="s">
        <v>919</v>
      </c>
      <c r="J60" s="348"/>
      <c r="K60" s="348"/>
      <c r="L60" s="348"/>
      <c r="M60" s="348"/>
      <c r="N60" s="87"/>
      <c r="O60" s="88" t="s">
        <v>83</v>
      </c>
      <c r="P60" s="67">
        <f t="shared" ref="P60:R60" si="173">P58-+P59</f>
        <v>35294292</v>
      </c>
      <c r="Q60" s="67">
        <f t="shared" si="173"/>
        <v>0</v>
      </c>
      <c r="R60" s="89">
        <f t="shared" si="173"/>
        <v>35294292</v>
      </c>
      <c r="S60" s="89"/>
      <c r="T60" s="89">
        <f t="shared" ref="T60:V60" si="174">T58-+T59</f>
        <v>0</v>
      </c>
      <c r="U60" s="90">
        <f t="shared" si="174"/>
        <v>15440900</v>
      </c>
      <c r="V60" s="90">
        <f t="shared" si="174"/>
        <v>19853392</v>
      </c>
      <c r="W60" s="88" t="s">
        <v>83</v>
      </c>
      <c r="X60" s="90">
        <f t="shared" ref="X60:AD60" si="175">X58-+X59</f>
        <v>0</v>
      </c>
      <c r="Y60" s="90">
        <f t="shared" si="175"/>
        <v>0</v>
      </c>
      <c r="Z60" s="90">
        <f t="shared" si="175"/>
        <v>0</v>
      </c>
      <c r="AA60" s="90">
        <f t="shared" si="175"/>
        <v>0</v>
      </c>
      <c r="AB60" s="90">
        <f t="shared" si="175"/>
        <v>0</v>
      </c>
      <c r="AC60" s="90">
        <f t="shared" si="175"/>
        <v>0</v>
      </c>
      <c r="AD60" s="90">
        <f t="shared" si="175"/>
        <v>0</v>
      </c>
      <c r="AE60" s="90">
        <f t="shared" si="0"/>
        <v>0</v>
      </c>
      <c r="AF60" s="351"/>
      <c r="AH60" s="91">
        <f t="shared" si="15"/>
        <v>35294292</v>
      </c>
      <c r="AI60" s="92" t="s">
        <v>1156</v>
      </c>
      <c r="AJ60" s="91">
        <f t="shared" ref="AJ60:AL60" si="176">AJ58-+AJ59</f>
        <v>0</v>
      </c>
      <c r="AK60" s="91">
        <f t="shared" si="176"/>
        <v>0</v>
      </c>
      <c r="AL60" s="91">
        <f t="shared" si="176"/>
        <v>35294292</v>
      </c>
      <c r="AM60" s="60"/>
    </row>
    <row r="61" spans="1:39" s="58" customFormat="1" ht="16.5" hidden="1" customHeight="1" x14ac:dyDescent="0.15">
      <c r="A61" s="61" t="s">
        <v>1513</v>
      </c>
      <c r="B61" t="s">
        <v>1809</v>
      </c>
      <c r="C61" t="s">
        <v>503</v>
      </c>
      <c r="D61" s="62" t="s">
        <v>505</v>
      </c>
      <c r="E61" s="63" t="s">
        <v>1513</v>
      </c>
      <c r="F61" s="346" t="s">
        <v>1299</v>
      </c>
      <c r="G61" s="63" t="s">
        <v>1794</v>
      </c>
      <c r="H61" s="63" t="s">
        <v>791</v>
      </c>
      <c r="I61" s="63" t="s">
        <v>881</v>
      </c>
      <c r="J61" s="346"/>
      <c r="K61" s="346"/>
      <c r="L61" s="346"/>
      <c r="M61" s="346" t="s">
        <v>1711</v>
      </c>
      <c r="N61" s="65" t="s">
        <v>1720</v>
      </c>
      <c r="O61" s="66" t="s">
        <v>78</v>
      </c>
      <c r="P61" s="67">
        <v>37561940</v>
      </c>
      <c r="Q61" s="67">
        <v>0</v>
      </c>
      <c r="R61" s="67">
        <f t="shared" ref="R61" si="177">P61-Q61</f>
        <v>37561940</v>
      </c>
      <c r="S61" s="67">
        <v>0</v>
      </c>
      <c r="T61" s="67">
        <v>0</v>
      </c>
      <c r="U61" s="68">
        <v>0</v>
      </c>
      <c r="V61" s="69">
        <f t="shared" ref="V61:V62" si="178">P61-U61</f>
        <v>37561940</v>
      </c>
      <c r="W61" s="70" t="s">
        <v>79</v>
      </c>
      <c r="X61" s="69">
        <f t="shared" ref="X61" si="179">X62</f>
        <v>0</v>
      </c>
      <c r="Y61" s="71"/>
      <c r="Z61" s="71"/>
      <c r="AA61" s="71"/>
      <c r="AB61" s="71"/>
      <c r="AC61" s="71"/>
      <c r="AD61" s="72"/>
      <c r="AE61" s="69">
        <f t="shared" si="0"/>
        <v>0</v>
      </c>
      <c r="AF61" s="349">
        <v>0</v>
      </c>
      <c r="AH61" s="73">
        <v>0</v>
      </c>
      <c r="AI61" s="74" t="s">
        <v>819</v>
      </c>
      <c r="AJ61" s="73">
        <v>338000</v>
      </c>
      <c r="AK61" s="73">
        <f t="shared" ref="AK61:AK62" si="180">AL61-+AH61</f>
        <v>37561940</v>
      </c>
      <c r="AL61" s="73">
        <f t="shared" ref="AL61:AL62" si="181">Q61+R61</f>
        <v>37561940</v>
      </c>
      <c r="AM61" s="75"/>
    </row>
    <row r="62" spans="1:39" s="58" customFormat="1" ht="16.5" hidden="1" customHeight="1" x14ac:dyDescent="0.15">
      <c r="A62" s="61"/>
      <c r="B62" s="77" t="s">
        <v>1809</v>
      </c>
      <c r="C62" s="77" t="s">
        <v>503</v>
      </c>
      <c r="D62" s="78" t="s">
        <v>505</v>
      </c>
      <c r="E62" s="79" t="s">
        <v>1513</v>
      </c>
      <c r="F62" s="347"/>
      <c r="G62" s="79" t="s">
        <v>1794</v>
      </c>
      <c r="H62" s="79" t="s">
        <v>791</v>
      </c>
      <c r="I62" s="79" t="s">
        <v>881</v>
      </c>
      <c r="J62" s="347"/>
      <c r="K62" s="347"/>
      <c r="L62" s="347"/>
      <c r="M62" s="347"/>
      <c r="N62" s="81"/>
      <c r="O62" s="82" t="s">
        <v>81</v>
      </c>
      <c r="P62" s="67">
        <v>37561940</v>
      </c>
      <c r="Q62" s="67">
        <v>0</v>
      </c>
      <c r="R62" s="67">
        <v>37561940</v>
      </c>
      <c r="S62" s="67">
        <f t="shared" ref="S62" si="182">P62-Q62-R62</f>
        <v>0</v>
      </c>
      <c r="T62" s="67">
        <v>0</v>
      </c>
      <c r="U62" s="83">
        <v>0</v>
      </c>
      <c r="V62" s="69">
        <f t="shared" si="178"/>
        <v>37561940</v>
      </c>
      <c r="W62" s="70" t="s">
        <v>82</v>
      </c>
      <c r="X62" s="69">
        <v>0</v>
      </c>
      <c r="Y62" s="69">
        <v>0</v>
      </c>
      <c r="Z62" s="69">
        <v>0</v>
      </c>
      <c r="AA62" s="69">
        <v>0</v>
      </c>
      <c r="AB62" s="69">
        <v>0</v>
      </c>
      <c r="AC62" s="69">
        <v>0</v>
      </c>
      <c r="AD62" s="69">
        <v>0</v>
      </c>
      <c r="AE62" s="69">
        <f t="shared" si="0"/>
        <v>0</v>
      </c>
      <c r="AF62" s="350"/>
      <c r="AH62" s="73">
        <v>0</v>
      </c>
      <c r="AI62" s="74" t="s">
        <v>819</v>
      </c>
      <c r="AJ62" s="73">
        <v>338000</v>
      </c>
      <c r="AK62" s="73">
        <f t="shared" si="180"/>
        <v>37561940</v>
      </c>
      <c r="AL62" s="73">
        <f t="shared" si="181"/>
        <v>37561940</v>
      </c>
      <c r="AM62" s="75"/>
    </row>
    <row r="63" spans="1:39" s="58" customFormat="1" ht="16.5" hidden="1" customHeight="1" x14ac:dyDescent="0.15">
      <c r="A63" s="61"/>
      <c r="B63" s="77" t="s">
        <v>1809</v>
      </c>
      <c r="C63" s="77" t="s">
        <v>503</v>
      </c>
      <c r="D63" s="84" t="s">
        <v>505</v>
      </c>
      <c r="E63" s="85" t="s">
        <v>1513</v>
      </c>
      <c r="F63" s="348"/>
      <c r="G63" s="85" t="s">
        <v>1794</v>
      </c>
      <c r="H63" s="85" t="s">
        <v>791</v>
      </c>
      <c r="I63" s="85" t="s">
        <v>881</v>
      </c>
      <c r="J63" s="348"/>
      <c r="K63" s="348"/>
      <c r="L63" s="348"/>
      <c r="M63" s="348"/>
      <c r="N63" s="87"/>
      <c r="O63" s="88" t="s">
        <v>83</v>
      </c>
      <c r="P63" s="67">
        <f t="shared" ref="P63:R63" si="183">P61-+P62</f>
        <v>0</v>
      </c>
      <c r="Q63" s="67">
        <f t="shared" si="183"/>
        <v>0</v>
      </c>
      <c r="R63" s="89">
        <f t="shared" si="183"/>
        <v>0</v>
      </c>
      <c r="S63" s="89"/>
      <c r="T63" s="89">
        <f t="shared" ref="T63:V63" si="184">T61-+T62</f>
        <v>0</v>
      </c>
      <c r="U63" s="90">
        <f t="shared" si="184"/>
        <v>0</v>
      </c>
      <c r="V63" s="90">
        <f t="shared" si="184"/>
        <v>0</v>
      </c>
      <c r="W63" s="88" t="s">
        <v>83</v>
      </c>
      <c r="X63" s="90">
        <f t="shared" ref="X63:AD63" si="185">X61-+X62</f>
        <v>0</v>
      </c>
      <c r="Y63" s="90">
        <f t="shared" si="185"/>
        <v>0</v>
      </c>
      <c r="Z63" s="90">
        <f t="shared" si="185"/>
        <v>0</v>
      </c>
      <c r="AA63" s="90">
        <f t="shared" si="185"/>
        <v>0</v>
      </c>
      <c r="AB63" s="90">
        <f t="shared" si="185"/>
        <v>0</v>
      </c>
      <c r="AC63" s="90">
        <f t="shared" si="185"/>
        <v>0</v>
      </c>
      <c r="AD63" s="90">
        <f t="shared" si="185"/>
        <v>0</v>
      </c>
      <c r="AE63" s="90">
        <f t="shared" si="0"/>
        <v>0</v>
      </c>
      <c r="AF63" s="351"/>
      <c r="AH63" s="91">
        <f t="shared" si="15"/>
        <v>0</v>
      </c>
      <c r="AI63" s="92" t="s">
        <v>1156</v>
      </c>
      <c r="AJ63" s="91">
        <f t="shared" ref="AJ63:AL63" si="186">AJ61-+AJ62</f>
        <v>0</v>
      </c>
      <c r="AK63" s="91">
        <f t="shared" si="186"/>
        <v>0</v>
      </c>
      <c r="AL63" s="91">
        <f t="shared" si="186"/>
        <v>0</v>
      </c>
      <c r="AM63" s="60"/>
    </row>
    <row r="64" spans="1:39" s="58" customFormat="1" ht="16.5" hidden="1" customHeight="1" x14ac:dyDescent="0.15">
      <c r="A64" s="61" t="s">
        <v>1514</v>
      </c>
      <c r="B64" t="s">
        <v>1809</v>
      </c>
      <c r="C64" t="s">
        <v>503</v>
      </c>
      <c r="D64" s="62" t="s">
        <v>505</v>
      </c>
      <c r="E64" s="63" t="s">
        <v>1514</v>
      </c>
      <c r="F64" s="346" t="s">
        <v>1300</v>
      </c>
      <c r="G64" s="63" t="s">
        <v>1794</v>
      </c>
      <c r="H64" s="63" t="s">
        <v>918</v>
      </c>
      <c r="I64" s="63" t="s">
        <v>1002</v>
      </c>
      <c r="J64" s="346" t="s">
        <v>1728</v>
      </c>
      <c r="K64" s="346" t="s">
        <v>1709</v>
      </c>
      <c r="L64" s="346" t="s">
        <v>1723</v>
      </c>
      <c r="M64" s="346" t="s">
        <v>1711</v>
      </c>
      <c r="N64" s="65" t="s">
        <v>1712</v>
      </c>
      <c r="O64" s="66" t="s">
        <v>78</v>
      </c>
      <c r="P64" s="67">
        <v>31225753</v>
      </c>
      <c r="Q64" s="67">
        <v>0</v>
      </c>
      <c r="R64" s="67">
        <f t="shared" ref="R64" si="187">P64-Q64</f>
        <v>31225753</v>
      </c>
      <c r="S64" s="67">
        <v>0</v>
      </c>
      <c r="T64" s="67">
        <v>19843059</v>
      </c>
      <c r="U64" s="68">
        <v>0</v>
      </c>
      <c r="V64" s="69">
        <f t="shared" ref="V64:V65" si="188">P64-U64</f>
        <v>31225753</v>
      </c>
      <c r="W64" s="70" t="s">
        <v>79</v>
      </c>
      <c r="X64" s="69">
        <f t="shared" ref="X64" si="189">X65</f>
        <v>-489155</v>
      </c>
      <c r="Y64" s="71"/>
      <c r="Z64" s="71"/>
      <c r="AA64" s="71"/>
      <c r="AB64" s="71"/>
      <c r="AC64" s="71"/>
      <c r="AD64" s="72"/>
      <c r="AE64" s="69">
        <f t="shared" si="0"/>
        <v>-489155</v>
      </c>
      <c r="AF64" s="349">
        <v>0</v>
      </c>
      <c r="AH64" s="73">
        <v>0</v>
      </c>
      <c r="AI64" s="74" t="s">
        <v>819</v>
      </c>
      <c r="AJ64" s="73">
        <v>279477.58</v>
      </c>
      <c r="AK64" s="73">
        <f t="shared" ref="AK64:AK65" si="190">AL64-+AH64</f>
        <v>31225753</v>
      </c>
      <c r="AL64" s="73">
        <f t="shared" ref="AL64:AL65" si="191">Q64+R64</f>
        <v>31225753</v>
      </c>
      <c r="AM64" s="75"/>
    </row>
    <row r="65" spans="1:39" s="58" customFormat="1" ht="16.5" hidden="1" customHeight="1" x14ac:dyDescent="0.15">
      <c r="A65" s="61"/>
      <c r="B65" s="77" t="s">
        <v>1809</v>
      </c>
      <c r="C65" s="77" t="s">
        <v>503</v>
      </c>
      <c r="D65" s="78" t="s">
        <v>505</v>
      </c>
      <c r="E65" s="79" t="s">
        <v>1514</v>
      </c>
      <c r="F65" s="347"/>
      <c r="G65" s="79" t="s">
        <v>1794</v>
      </c>
      <c r="H65" s="79" t="s">
        <v>918</v>
      </c>
      <c r="I65" s="79" t="s">
        <v>1002</v>
      </c>
      <c r="J65" s="347"/>
      <c r="K65" s="347"/>
      <c r="L65" s="347"/>
      <c r="M65" s="347"/>
      <c r="N65" s="81"/>
      <c r="O65" s="82" t="s">
        <v>81</v>
      </c>
      <c r="P65" s="67">
        <v>31714908</v>
      </c>
      <c r="Q65" s="67">
        <v>0</v>
      </c>
      <c r="R65" s="67">
        <v>31714908</v>
      </c>
      <c r="S65" s="67">
        <f t="shared" ref="S65" si="192">P65-Q65-R65</f>
        <v>0</v>
      </c>
      <c r="T65" s="67">
        <v>7766765</v>
      </c>
      <c r="U65" s="83">
        <v>0</v>
      </c>
      <c r="V65" s="69">
        <f t="shared" si="188"/>
        <v>31714908</v>
      </c>
      <c r="W65" s="70" t="s">
        <v>82</v>
      </c>
      <c r="X65" s="69">
        <v>-489155</v>
      </c>
      <c r="Y65" s="69">
        <v>0</v>
      </c>
      <c r="Z65" s="69">
        <v>0</v>
      </c>
      <c r="AA65" s="69">
        <v>0</v>
      </c>
      <c r="AB65" s="69">
        <v>0</v>
      </c>
      <c r="AC65" s="69">
        <v>0</v>
      </c>
      <c r="AD65" s="69">
        <v>0</v>
      </c>
      <c r="AE65" s="69">
        <f t="shared" si="0"/>
        <v>-489155</v>
      </c>
      <c r="AF65" s="350"/>
      <c r="AH65" s="73">
        <v>0</v>
      </c>
      <c r="AI65" s="74" t="s">
        <v>819</v>
      </c>
      <c r="AJ65" s="73">
        <v>283866</v>
      </c>
      <c r="AK65" s="73">
        <f t="shared" si="190"/>
        <v>31714908</v>
      </c>
      <c r="AL65" s="73">
        <f t="shared" si="191"/>
        <v>31714908</v>
      </c>
      <c r="AM65" s="75"/>
    </row>
    <row r="66" spans="1:39" s="58" customFormat="1" ht="16.5" hidden="1" customHeight="1" x14ac:dyDescent="0.15">
      <c r="A66" s="61"/>
      <c r="B66" s="77" t="s">
        <v>1809</v>
      </c>
      <c r="C66" s="77" t="s">
        <v>503</v>
      </c>
      <c r="D66" s="84" t="s">
        <v>505</v>
      </c>
      <c r="E66" s="85" t="s">
        <v>1514</v>
      </c>
      <c r="F66" s="348"/>
      <c r="G66" s="85" t="s">
        <v>1794</v>
      </c>
      <c r="H66" s="85" t="s">
        <v>918</v>
      </c>
      <c r="I66" s="85" t="s">
        <v>1002</v>
      </c>
      <c r="J66" s="348"/>
      <c r="K66" s="348"/>
      <c r="L66" s="348"/>
      <c r="M66" s="348"/>
      <c r="N66" s="87"/>
      <c r="O66" s="88" t="s">
        <v>83</v>
      </c>
      <c r="P66" s="67">
        <f t="shared" ref="P66:R66" si="193">P64-+P65</f>
        <v>-489155</v>
      </c>
      <c r="Q66" s="67">
        <f t="shared" si="193"/>
        <v>0</v>
      </c>
      <c r="R66" s="89">
        <f t="shared" si="193"/>
        <v>-489155</v>
      </c>
      <c r="S66" s="89"/>
      <c r="T66" s="89">
        <f t="shared" ref="T66:V66" si="194">T64-+T65</f>
        <v>12076294</v>
      </c>
      <c r="U66" s="90">
        <f t="shared" si="194"/>
        <v>0</v>
      </c>
      <c r="V66" s="90">
        <f t="shared" si="194"/>
        <v>-489155</v>
      </c>
      <c r="W66" s="88" t="s">
        <v>83</v>
      </c>
      <c r="X66" s="90">
        <f t="shared" ref="X66:AD66" si="195">X64-+X65</f>
        <v>0</v>
      </c>
      <c r="Y66" s="90">
        <f t="shared" si="195"/>
        <v>0</v>
      </c>
      <c r="Z66" s="90">
        <f t="shared" si="195"/>
        <v>0</v>
      </c>
      <c r="AA66" s="90">
        <f t="shared" si="195"/>
        <v>0</v>
      </c>
      <c r="AB66" s="90">
        <f t="shared" si="195"/>
        <v>0</v>
      </c>
      <c r="AC66" s="90">
        <f t="shared" si="195"/>
        <v>0</v>
      </c>
      <c r="AD66" s="90">
        <f t="shared" si="195"/>
        <v>0</v>
      </c>
      <c r="AE66" s="90">
        <f t="shared" si="0"/>
        <v>0</v>
      </c>
      <c r="AF66" s="351"/>
      <c r="AH66" s="91">
        <f t="shared" si="15"/>
        <v>0</v>
      </c>
      <c r="AI66" s="92">
        <v>0</v>
      </c>
      <c r="AJ66" s="91">
        <f t="shared" ref="AJ66:AL66" si="196">AJ64-+AJ65</f>
        <v>-4388.4199999999837</v>
      </c>
      <c r="AK66" s="91">
        <f t="shared" si="196"/>
        <v>-489155</v>
      </c>
      <c r="AL66" s="91">
        <f t="shared" si="196"/>
        <v>-489155</v>
      </c>
      <c r="AM66" s="60"/>
    </row>
    <row r="67" spans="1:39" s="58" customFormat="1" ht="16.5" hidden="1" customHeight="1" x14ac:dyDescent="0.15">
      <c r="A67" s="61" t="s">
        <v>1515</v>
      </c>
      <c r="B67" t="s">
        <v>1809</v>
      </c>
      <c r="C67" t="s">
        <v>503</v>
      </c>
      <c r="D67" s="62" t="s">
        <v>505</v>
      </c>
      <c r="E67" s="63" t="s">
        <v>1515</v>
      </c>
      <c r="F67" s="346" t="s">
        <v>1301</v>
      </c>
      <c r="G67" s="63" t="s">
        <v>1794</v>
      </c>
      <c r="H67" s="63" t="s">
        <v>918</v>
      </c>
      <c r="I67" s="63" t="s">
        <v>1044</v>
      </c>
      <c r="J67" s="346"/>
      <c r="K67" s="346"/>
      <c r="L67" s="346"/>
      <c r="M67" s="346" t="s">
        <v>1711</v>
      </c>
      <c r="N67" s="65" t="s">
        <v>1720</v>
      </c>
      <c r="O67" s="66" t="s">
        <v>78</v>
      </c>
      <c r="P67" s="67">
        <v>27000173</v>
      </c>
      <c r="Q67" s="67">
        <v>0</v>
      </c>
      <c r="R67" s="67">
        <f t="shared" ref="R67" si="197">P67-Q67</f>
        <v>27000173</v>
      </c>
      <c r="S67" s="67">
        <v>0</v>
      </c>
      <c r="T67" s="67">
        <v>0</v>
      </c>
      <c r="U67" s="68">
        <v>0</v>
      </c>
      <c r="V67" s="69">
        <f t="shared" ref="V67:V68" si="198">P67-U67</f>
        <v>27000173</v>
      </c>
      <c r="W67" s="70" t="s">
        <v>79</v>
      </c>
      <c r="X67" s="69">
        <f t="shared" ref="X67" si="199">X68</f>
        <v>0</v>
      </c>
      <c r="Y67" s="71"/>
      <c r="Z67" s="71"/>
      <c r="AA67" s="71"/>
      <c r="AB67" s="71"/>
      <c r="AC67" s="71"/>
      <c r="AD67" s="72"/>
      <c r="AE67" s="69">
        <f t="shared" si="0"/>
        <v>0</v>
      </c>
      <c r="AF67" s="349">
        <v>0</v>
      </c>
      <c r="AH67" s="73">
        <v>0</v>
      </c>
      <c r="AI67" s="74" t="s">
        <v>819</v>
      </c>
      <c r="AJ67" s="73">
        <v>242960.25</v>
      </c>
      <c r="AK67" s="73">
        <f t="shared" ref="AK67:AK68" si="200">AL67-+AH67</f>
        <v>27000173</v>
      </c>
      <c r="AL67" s="73">
        <f t="shared" ref="AL67:AL68" si="201">Q67+R67</f>
        <v>27000173</v>
      </c>
      <c r="AM67" s="75"/>
    </row>
    <row r="68" spans="1:39" s="58" customFormat="1" ht="16.5" hidden="1" customHeight="1" x14ac:dyDescent="0.15">
      <c r="A68" s="61"/>
      <c r="B68" s="77" t="s">
        <v>1809</v>
      </c>
      <c r="C68" s="77" t="s">
        <v>503</v>
      </c>
      <c r="D68" s="78" t="s">
        <v>505</v>
      </c>
      <c r="E68" s="79" t="s">
        <v>1515</v>
      </c>
      <c r="F68" s="347"/>
      <c r="G68" s="79" t="s">
        <v>1794</v>
      </c>
      <c r="H68" s="79" t="s">
        <v>918</v>
      </c>
      <c r="I68" s="79" t="s">
        <v>1044</v>
      </c>
      <c r="J68" s="347"/>
      <c r="K68" s="347"/>
      <c r="L68" s="347"/>
      <c r="M68" s="347"/>
      <c r="N68" s="81"/>
      <c r="O68" s="82" t="s">
        <v>81</v>
      </c>
      <c r="P68" s="67">
        <v>27000173</v>
      </c>
      <c r="Q68" s="67">
        <v>0</v>
      </c>
      <c r="R68" s="67">
        <v>27000173</v>
      </c>
      <c r="S68" s="67">
        <f t="shared" ref="S68" si="202">P68-Q68-R68</f>
        <v>0</v>
      </c>
      <c r="T68" s="67">
        <v>0</v>
      </c>
      <c r="U68" s="83">
        <v>0</v>
      </c>
      <c r="V68" s="69">
        <f t="shared" si="198"/>
        <v>27000173</v>
      </c>
      <c r="W68" s="70" t="s">
        <v>82</v>
      </c>
      <c r="X68" s="69">
        <v>0</v>
      </c>
      <c r="Y68" s="69">
        <v>0</v>
      </c>
      <c r="Z68" s="69">
        <v>0</v>
      </c>
      <c r="AA68" s="69">
        <v>0</v>
      </c>
      <c r="AB68" s="69">
        <v>0</v>
      </c>
      <c r="AC68" s="69">
        <v>0</v>
      </c>
      <c r="AD68" s="69">
        <v>0</v>
      </c>
      <c r="AE68" s="69">
        <f t="shared" si="0"/>
        <v>0</v>
      </c>
      <c r="AF68" s="350"/>
      <c r="AH68" s="73">
        <v>0</v>
      </c>
      <c r="AI68" s="74" t="s">
        <v>819</v>
      </c>
      <c r="AJ68" s="73">
        <v>242960.25</v>
      </c>
      <c r="AK68" s="73">
        <f t="shared" si="200"/>
        <v>27000173</v>
      </c>
      <c r="AL68" s="73">
        <f t="shared" si="201"/>
        <v>27000173</v>
      </c>
      <c r="AM68" s="75"/>
    </row>
    <row r="69" spans="1:39" s="58" customFormat="1" ht="16.5" hidden="1" customHeight="1" x14ac:dyDescent="0.15">
      <c r="A69" s="61"/>
      <c r="B69" s="77" t="s">
        <v>1809</v>
      </c>
      <c r="C69" s="77" t="s">
        <v>503</v>
      </c>
      <c r="D69" s="84" t="s">
        <v>505</v>
      </c>
      <c r="E69" s="85" t="s">
        <v>1515</v>
      </c>
      <c r="F69" s="348"/>
      <c r="G69" s="85" t="s">
        <v>1794</v>
      </c>
      <c r="H69" s="85" t="s">
        <v>918</v>
      </c>
      <c r="I69" s="85" t="s">
        <v>1044</v>
      </c>
      <c r="J69" s="348"/>
      <c r="K69" s="348"/>
      <c r="L69" s="348"/>
      <c r="M69" s="348"/>
      <c r="N69" s="87"/>
      <c r="O69" s="88" t="s">
        <v>83</v>
      </c>
      <c r="P69" s="67">
        <f t="shared" ref="P69:R69" si="203">P67-+P68</f>
        <v>0</v>
      </c>
      <c r="Q69" s="67">
        <f t="shared" si="203"/>
        <v>0</v>
      </c>
      <c r="R69" s="89">
        <f t="shared" si="203"/>
        <v>0</v>
      </c>
      <c r="S69" s="89"/>
      <c r="T69" s="89">
        <f t="shared" ref="T69:V69" si="204">T67-+T68</f>
        <v>0</v>
      </c>
      <c r="U69" s="90">
        <f t="shared" si="204"/>
        <v>0</v>
      </c>
      <c r="V69" s="90">
        <f t="shared" si="204"/>
        <v>0</v>
      </c>
      <c r="W69" s="88" t="s">
        <v>83</v>
      </c>
      <c r="X69" s="90">
        <f t="shared" ref="X69:AD69" si="205">X67-+X68</f>
        <v>0</v>
      </c>
      <c r="Y69" s="90">
        <f t="shared" si="205"/>
        <v>0</v>
      </c>
      <c r="Z69" s="90">
        <f t="shared" si="205"/>
        <v>0</v>
      </c>
      <c r="AA69" s="90">
        <f t="shared" si="205"/>
        <v>0</v>
      </c>
      <c r="AB69" s="90">
        <f t="shared" si="205"/>
        <v>0</v>
      </c>
      <c r="AC69" s="90">
        <f t="shared" si="205"/>
        <v>0</v>
      </c>
      <c r="AD69" s="90">
        <f t="shared" si="205"/>
        <v>0</v>
      </c>
      <c r="AE69" s="90">
        <f t="shared" si="0"/>
        <v>0</v>
      </c>
      <c r="AF69" s="351"/>
      <c r="AH69" s="91">
        <f t="shared" si="15"/>
        <v>0</v>
      </c>
      <c r="AI69" s="92" t="s">
        <v>1156</v>
      </c>
      <c r="AJ69" s="91">
        <f t="shared" ref="AJ69:AL69" si="206">AJ67-+AJ68</f>
        <v>0</v>
      </c>
      <c r="AK69" s="91">
        <f t="shared" si="206"/>
        <v>0</v>
      </c>
      <c r="AL69" s="91">
        <f t="shared" si="206"/>
        <v>0</v>
      </c>
      <c r="AM69" s="60"/>
    </row>
    <row r="70" spans="1:39" s="58" customFormat="1" ht="16.5" customHeight="1" x14ac:dyDescent="0.15">
      <c r="A70" s="61" t="s">
        <v>1516</v>
      </c>
      <c r="B70" t="s">
        <v>1809</v>
      </c>
      <c r="C70" t="s">
        <v>503</v>
      </c>
      <c r="D70" s="62" t="s">
        <v>505</v>
      </c>
      <c r="E70" s="63" t="s">
        <v>1516</v>
      </c>
      <c r="F70" s="346" t="s">
        <v>1302</v>
      </c>
      <c r="G70" s="63" t="s">
        <v>1794</v>
      </c>
      <c r="H70" s="63" t="s">
        <v>918</v>
      </c>
      <c r="I70" s="63" t="s">
        <v>919</v>
      </c>
      <c r="J70" s="346"/>
      <c r="K70" s="346"/>
      <c r="L70" s="346"/>
      <c r="M70" s="346" t="s">
        <v>1711</v>
      </c>
      <c r="N70" s="65" t="s">
        <v>1712</v>
      </c>
      <c r="O70" s="66" t="s">
        <v>78</v>
      </c>
      <c r="P70" s="67">
        <v>18197016</v>
      </c>
      <c r="Q70" s="67">
        <v>0</v>
      </c>
      <c r="R70" s="67">
        <f t="shared" ref="R70" si="207">P70-Q70</f>
        <v>18197016</v>
      </c>
      <c r="S70" s="67">
        <v>0</v>
      </c>
      <c r="T70" s="67">
        <v>18197016</v>
      </c>
      <c r="U70" s="68">
        <v>0</v>
      </c>
      <c r="V70" s="69">
        <f t="shared" ref="V70:V71" si="208">P70-U70</f>
        <v>18197016</v>
      </c>
      <c r="W70" s="70" t="s">
        <v>79</v>
      </c>
      <c r="X70" s="69">
        <f t="shared" ref="X70" si="209">X71</f>
        <v>0</v>
      </c>
      <c r="Y70" s="71"/>
      <c r="Z70" s="71"/>
      <c r="AA70" s="71"/>
      <c r="AB70" s="71"/>
      <c r="AC70" s="71"/>
      <c r="AD70" s="72"/>
      <c r="AE70" s="69">
        <f t="shared" si="0"/>
        <v>0</v>
      </c>
      <c r="AF70" s="349">
        <v>0</v>
      </c>
      <c r="AH70" s="73">
        <v>18197016</v>
      </c>
      <c r="AI70" s="74" t="s">
        <v>1156</v>
      </c>
      <c r="AJ70" s="73">
        <v>0</v>
      </c>
      <c r="AK70" s="73">
        <f t="shared" ref="AK70:AK71" si="210">AL70-+AH70</f>
        <v>0</v>
      </c>
      <c r="AL70" s="73">
        <f t="shared" ref="AL70:AL71" si="211">Q70+R70</f>
        <v>18197016</v>
      </c>
      <c r="AM70" s="75"/>
    </row>
    <row r="71" spans="1:39" s="58" customFormat="1" ht="16.5" customHeight="1" x14ac:dyDescent="0.15">
      <c r="A71" s="61"/>
      <c r="B71" s="77" t="s">
        <v>1809</v>
      </c>
      <c r="C71" s="77" t="s">
        <v>503</v>
      </c>
      <c r="D71" s="78" t="s">
        <v>505</v>
      </c>
      <c r="E71" s="79" t="s">
        <v>1516</v>
      </c>
      <c r="F71" s="347"/>
      <c r="G71" s="79" t="s">
        <v>1794</v>
      </c>
      <c r="H71" s="79" t="s">
        <v>918</v>
      </c>
      <c r="I71" s="79" t="s">
        <v>919</v>
      </c>
      <c r="J71" s="347"/>
      <c r="K71" s="347"/>
      <c r="L71" s="347"/>
      <c r="M71" s="347"/>
      <c r="N71" s="81"/>
      <c r="O71" s="82" t="s">
        <v>81</v>
      </c>
      <c r="P71" s="67">
        <v>18197016</v>
      </c>
      <c r="Q71" s="67">
        <v>0</v>
      </c>
      <c r="R71" s="67">
        <v>18197016</v>
      </c>
      <c r="S71" s="67">
        <f t="shared" ref="S71" si="212">P71-Q71-R71</f>
        <v>0</v>
      </c>
      <c r="T71" s="67">
        <v>18197016</v>
      </c>
      <c r="U71" s="83">
        <v>0</v>
      </c>
      <c r="V71" s="69">
        <f t="shared" si="208"/>
        <v>18197016</v>
      </c>
      <c r="W71" s="70" t="s">
        <v>82</v>
      </c>
      <c r="X71" s="69">
        <v>0</v>
      </c>
      <c r="Y71" s="69">
        <v>0</v>
      </c>
      <c r="Z71" s="69">
        <v>0</v>
      </c>
      <c r="AA71" s="69">
        <v>0</v>
      </c>
      <c r="AB71" s="69">
        <v>0</v>
      </c>
      <c r="AC71" s="69">
        <v>0</v>
      </c>
      <c r="AD71" s="69">
        <v>0</v>
      </c>
      <c r="AE71" s="69">
        <f t="shared" ref="AE71:AE134" si="213">SUM(X71:AD71)</f>
        <v>0</v>
      </c>
      <c r="AF71" s="350"/>
      <c r="AH71" s="73">
        <v>18197016</v>
      </c>
      <c r="AI71" s="74" t="s">
        <v>1156</v>
      </c>
      <c r="AJ71" s="73">
        <v>0</v>
      </c>
      <c r="AK71" s="73">
        <f t="shared" si="210"/>
        <v>0</v>
      </c>
      <c r="AL71" s="73">
        <f t="shared" si="211"/>
        <v>18197016</v>
      </c>
      <c r="AM71" s="75"/>
    </row>
    <row r="72" spans="1:39" s="58" customFormat="1" ht="16.5" customHeight="1" x14ac:dyDescent="0.15">
      <c r="A72" s="61"/>
      <c r="B72" s="77" t="s">
        <v>1809</v>
      </c>
      <c r="C72" s="77" t="s">
        <v>503</v>
      </c>
      <c r="D72" s="84" t="s">
        <v>505</v>
      </c>
      <c r="E72" s="85" t="s">
        <v>1516</v>
      </c>
      <c r="F72" s="348"/>
      <c r="G72" s="85" t="s">
        <v>1794</v>
      </c>
      <c r="H72" s="85" t="s">
        <v>918</v>
      </c>
      <c r="I72" s="85" t="s">
        <v>919</v>
      </c>
      <c r="J72" s="348"/>
      <c r="K72" s="348"/>
      <c r="L72" s="348"/>
      <c r="M72" s="348"/>
      <c r="N72" s="87"/>
      <c r="O72" s="88" t="s">
        <v>83</v>
      </c>
      <c r="P72" s="67">
        <f t="shared" ref="P72:R72" si="214">P70-+P71</f>
        <v>0</v>
      </c>
      <c r="Q72" s="67">
        <f t="shared" si="214"/>
        <v>0</v>
      </c>
      <c r="R72" s="89">
        <f t="shared" si="214"/>
        <v>0</v>
      </c>
      <c r="S72" s="89"/>
      <c r="T72" s="89">
        <f t="shared" ref="T72:V72" si="215">T70-+T71</f>
        <v>0</v>
      </c>
      <c r="U72" s="90">
        <f t="shared" si="215"/>
        <v>0</v>
      </c>
      <c r="V72" s="90">
        <f t="shared" si="215"/>
        <v>0</v>
      </c>
      <c r="W72" s="88" t="s">
        <v>83</v>
      </c>
      <c r="X72" s="90">
        <f t="shared" ref="X72:AD72" si="216">X70-+X71</f>
        <v>0</v>
      </c>
      <c r="Y72" s="90">
        <f t="shared" si="216"/>
        <v>0</v>
      </c>
      <c r="Z72" s="90">
        <f t="shared" si="216"/>
        <v>0</v>
      </c>
      <c r="AA72" s="90">
        <f t="shared" si="216"/>
        <v>0</v>
      </c>
      <c r="AB72" s="90">
        <f t="shared" si="216"/>
        <v>0</v>
      </c>
      <c r="AC72" s="90">
        <f t="shared" si="216"/>
        <v>0</v>
      </c>
      <c r="AD72" s="90">
        <f t="shared" si="216"/>
        <v>0</v>
      </c>
      <c r="AE72" s="90">
        <f t="shared" si="213"/>
        <v>0</v>
      </c>
      <c r="AF72" s="351"/>
      <c r="AH72" s="91">
        <f t="shared" si="15"/>
        <v>0</v>
      </c>
      <c r="AI72" s="92" t="s">
        <v>1156</v>
      </c>
      <c r="AJ72" s="91">
        <f t="shared" ref="AJ72:AL72" si="217">AJ70-+AJ71</f>
        <v>0</v>
      </c>
      <c r="AK72" s="91">
        <f t="shared" si="217"/>
        <v>0</v>
      </c>
      <c r="AL72" s="91">
        <f t="shared" si="217"/>
        <v>0</v>
      </c>
      <c r="AM72" s="60"/>
    </row>
    <row r="73" spans="1:39" s="58" customFormat="1" ht="16.5" customHeight="1" x14ac:dyDescent="0.15">
      <c r="A73" s="61" t="s">
        <v>1517</v>
      </c>
      <c r="B73" t="s">
        <v>1809</v>
      </c>
      <c r="C73" t="s">
        <v>503</v>
      </c>
      <c r="D73" s="62" t="s">
        <v>505</v>
      </c>
      <c r="E73" s="63" t="s">
        <v>1517</v>
      </c>
      <c r="F73" s="346" t="s">
        <v>1303</v>
      </c>
      <c r="G73" s="63" t="s">
        <v>1794</v>
      </c>
      <c r="H73" s="63" t="s">
        <v>918</v>
      </c>
      <c r="I73" s="63" t="s">
        <v>919</v>
      </c>
      <c r="J73" s="346" t="s">
        <v>1729</v>
      </c>
      <c r="K73" s="346" t="s">
        <v>1709</v>
      </c>
      <c r="L73" s="346" t="s">
        <v>1723</v>
      </c>
      <c r="M73" s="346" t="s">
        <v>1711</v>
      </c>
      <c r="N73" s="65" t="s">
        <v>1720</v>
      </c>
      <c r="O73" s="66" t="s">
        <v>78</v>
      </c>
      <c r="P73" s="67">
        <v>14605785</v>
      </c>
      <c r="Q73" s="67">
        <v>0</v>
      </c>
      <c r="R73" s="67">
        <f t="shared" ref="R73" si="218">P73-Q73</f>
        <v>14605785</v>
      </c>
      <c r="S73" s="67">
        <v>0</v>
      </c>
      <c r="T73" s="67">
        <v>14605785</v>
      </c>
      <c r="U73" s="68">
        <v>7631915</v>
      </c>
      <c r="V73" s="69">
        <f t="shared" ref="V73:V74" si="219">P73-U73</f>
        <v>6973870</v>
      </c>
      <c r="W73" s="70" t="s">
        <v>79</v>
      </c>
      <c r="X73" s="69">
        <f t="shared" ref="X73" si="220">X74</f>
        <v>0</v>
      </c>
      <c r="Y73" s="71"/>
      <c r="Z73" s="71"/>
      <c r="AA73" s="71"/>
      <c r="AB73" s="71"/>
      <c r="AC73" s="71"/>
      <c r="AD73" s="72"/>
      <c r="AE73" s="69">
        <f t="shared" si="213"/>
        <v>0</v>
      </c>
      <c r="AF73" s="349">
        <v>0</v>
      </c>
      <c r="AH73" s="73">
        <v>14605785</v>
      </c>
      <c r="AI73" s="74" t="s">
        <v>1156</v>
      </c>
      <c r="AJ73" s="73">
        <v>0</v>
      </c>
      <c r="AK73" s="73">
        <f t="shared" ref="AK73:AK74" si="221">AL73-+AH73</f>
        <v>0</v>
      </c>
      <c r="AL73" s="73">
        <f t="shared" ref="AL73:AL74" si="222">Q73+R73</f>
        <v>14605785</v>
      </c>
      <c r="AM73" s="75"/>
    </row>
    <row r="74" spans="1:39" s="58" customFormat="1" ht="16.5" customHeight="1" x14ac:dyDescent="0.15">
      <c r="A74" s="61"/>
      <c r="B74" s="77" t="s">
        <v>1809</v>
      </c>
      <c r="C74" s="77" t="s">
        <v>503</v>
      </c>
      <c r="D74" s="78" t="s">
        <v>505</v>
      </c>
      <c r="E74" s="79" t="s">
        <v>1517</v>
      </c>
      <c r="F74" s="347"/>
      <c r="G74" s="79" t="s">
        <v>1794</v>
      </c>
      <c r="H74" s="79" t="s">
        <v>918</v>
      </c>
      <c r="I74" s="79" t="s">
        <v>919</v>
      </c>
      <c r="J74" s="347"/>
      <c r="K74" s="347"/>
      <c r="L74" s="347"/>
      <c r="M74" s="347"/>
      <c r="N74" s="81"/>
      <c r="O74" s="82" t="s">
        <v>81</v>
      </c>
      <c r="P74" s="67">
        <v>14605785</v>
      </c>
      <c r="Q74" s="67">
        <v>0</v>
      </c>
      <c r="R74" s="67">
        <v>14605785</v>
      </c>
      <c r="S74" s="67">
        <f t="shared" ref="S74" si="223">P74-Q74-R74</f>
        <v>0</v>
      </c>
      <c r="T74" s="265">
        <v>14605785</v>
      </c>
      <c r="U74" s="83">
        <v>7631915</v>
      </c>
      <c r="V74" s="69">
        <f t="shared" si="219"/>
        <v>6973870</v>
      </c>
      <c r="W74" s="70" t="s">
        <v>82</v>
      </c>
      <c r="X74" s="69">
        <v>0</v>
      </c>
      <c r="Y74" s="69">
        <v>0</v>
      </c>
      <c r="Z74" s="69">
        <v>0</v>
      </c>
      <c r="AA74" s="69">
        <v>0</v>
      </c>
      <c r="AB74" s="69">
        <v>0</v>
      </c>
      <c r="AC74" s="69">
        <v>0</v>
      </c>
      <c r="AD74" s="69">
        <v>0</v>
      </c>
      <c r="AE74" s="69">
        <f t="shared" si="213"/>
        <v>0</v>
      </c>
      <c r="AF74" s="350"/>
      <c r="AH74" s="73">
        <v>14605785</v>
      </c>
      <c r="AI74" s="74" t="s">
        <v>1156</v>
      </c>
      <c r="AJ74" s="73">
        <v>0</v>
      </c>
      <c r="AK74" s="73">
        <f t="shared" si="221"/>
        <v>0</v>
      </c>
      <c r="AL74" s="73">
        <f t="shared" si="222"/>
        <v>14605785</v>
      </c>
      <c r="AM74" s="75"/>
    </row>
    <row r="75" spans="1:39" s="58" customFormat="1" ht="16.5" customHeight="1" x14ac:dyDescent="0.15">
      <c r="A75" s="61"/>
      <c r="B75" s="77" t="s">
        <v>1809</v>
      </c>
      <c r="C75" s="77" t="s">
        <v>503</v>
      </c>
      <c r="D75" s="84" t="s">
        <v>505</v>
      </c>
      <c r="E75" s="85" t="s">
        <v>1517</v>
      </c>
      <c r="F75" s="348"/>
      <c r="G75" s="85" t="s">
        <v>1794</v>
      </c>
      <c r="H75" s="85" t="s">
        <v>918</v>
      </c>
      <c r="I75" s="85" t="s">
        <v>919</v>
      </c>
      <c r="J75" s="348"/>
      <c r="K75" s="348"/>
      <c r="L75" s="348"/>
      <c r="M75" s="348"/>
      <c r="N75" s="87"/>
      <c r="O75" s="88" t="s">
        <v>83</v>
      </c>
      <c r="P75" s="67">
        <f t="shared" ref="P75:R75" si="224">P73-+P74</f>
        <v>0</v>
      </c>
      <c r="Q75" s="67">
        <f t="shared" si="224"/>
        <v>0</v>
      </c>
      <c r="R75" s="89">
        <f t="shared" si="224"/>
        <v>0</v>
      </c>
      <c r="S75" s="89"/>
      <c r="T75" s="89">
        <f t="shared" ref="T75:V75" si="225">T73-+T74</f>
        <v>0</v>
      </c>
      <c r="U75" s="90">
        <f t="shared" si="225"/>
        <v>0</v>
      </c>
      <c r="V75" s="90">
        <f t="shared" si="225"/>
        <v>0</v>
      </c>
      <c r="W75" s="88" t="s">
        <v>83</v>
      </c>
      <c r="X75" s="90">
        <f t="shared" ref="X75:AD75" si="226">X73-+X74</f>
        <v>0</v>
      </c>
      <c r="Y75" s="90">
        <f t="shared" si="226"/>
        <v>0</v>
      </c>
      <c r="Z75" s="90">
        <f t="shared" si="226"/>
        <v>0</v>
      </c>
      <c r="AA75" s="90">
        <f t="shared" si="226"/>
        <v>0</v>
      </c>
      <c r="AB75" s="90">
        <f t="shared" si="226"/>
        <v>0</v>
      </c>
      <c r="AC75" s="90">
        <f t="shared" si="226"/>
        <v>0</v>
      </c>
      <c r="AD75" s="90">
        <f t="shared" si="226"/>
        <v>0</v>
      </c>
      <c r="AE75" s="90">
        <f t="shared" si="213"/>
        <v>0</v>
      </c>
      <c r="AF75" s="351"/>
      <c r="AH75" s="91">
        <f t="shared" si="15"/>
        <v>0</v>
      </c>
      <c r="AI75" s="92" t="s">
        <v>1156</v>
      </c>
      <c r="AJ75" s="91">
        <f t="shared" ref="AJ75:AL75" si="227">AJ73-+AJ74</f>
        <v>0</v>
      </c>
      <c r="AK75" s="91">
        <f t="shared" si="227"/>
        <v>0</v>
      </c>
      <c r="AL75" s="91">
        <f t="shared" si="227"/>
        <v>0</v>
      </c>
      <c r="AM75" s="60"/>
    </row>
    <row r="76" spans="1:39" s="58" customFormat="1" ht="16.5" customHeight="1" x14ac:dyDescent="0.15">
      <c r="A76" s="61" t="s">
        <v>1518</v>
      </c>
      <c r="B76" t="s">
        <v>1809</v>
      </c>
      <c r="C76" t="s">
        <v>503</v>
      </c>
      <c r="D76" s="62" t="s">
        <v>505</v>
      </c>
      <c r="E76" s="63" t="s">
        <v>1518</v>
      </c>
      <c r="F76" s="346" t="s">
        <v>1304</v>
      </c>
      <c r="G76" s="63" t="s">
        <v>1794</v>
      </c>
      <c r="H76" s="63" t="s">
        <v>918</v>
      </c>
      <c r="I76" s="63" t="s">
        <v>919</v>
      </c>
      <c r="J76" s="346" t="s">
        <v>1729</v>
      </c>
      <c r="K76" s="346" t="s">
        <v>1709</v>
      </c>
      <c r="L76" s="346" t="s">
        <v>1723</v>
      </c>
      <c r="M76" s="346" t="s">
        <v>1711</v>
      </c>
      <c r="N76" s="65" t="s">
        <v>1720</v>
      </c>
      <c r="O76" s="66" t="s">
        <v>78</v>
      </c>
      <c r="P76" s="67">
        <v>12933973</v>
      </c>
      <c r="Q76" s="67">
        <v>0</v>
      </c>
      <c r="R76" s="67">
        <f t="shared" ref="R76" si="228">P76-Q76</f>
        <v>12933973</v>
      </c>
      <c r="S76" s="67">
        <v>0</v>
      </c>
      <c r="T76" s="67">
        <v>12933973</v>
      </c>
      <c r="U76" s="68">
        <v>4322973</v>
      </c>
      <c r="V76" s="69">
        <f t="shared" ref="V76:V77" si="229">P76-U76</f>
        <v>8611000</v>
      </c>
      <c r="W76" s="70" t="s">
        <v>79</v>
      </c>
      <c r="X76" s="69">
        <f t="shared" ref="X76" si="230">X77</f>
        <v>0</v>
      </c>
      <c r="Y76" s="71"/>
      <c r="Z76" s="71"/>
      <c r="AA76" s="71"/>
      <c r="AB76" s="71"/>
      <c r="AC76" s="71"/>
      <c r="AD76" s="72"/>
      <c r="AE76" s="69">
        <f t="shared" si="213"/>
        <v>0</v>
      </c>
      <c r="AF76" s="349">
        <v>0</v>
      </c>
      <c r="AH76" s="73">
        <v>12933973</v>
      </c>
      <c r="AI76" s="74" t="s">
        <v>1156</v>
      </c>
      <c r="AJ76" s="73">
        <v>0</v>
      </c>
      <c r="AK76" s="73">
        <f t="shared" ref="AK76:AK77" si="231">AL76-+AH76</f>
        <v>0</v>
      </c>
      <c r="AL76" s="73">
        <f t="shared" ref="AL76:AL77" si="232">Q76+R76</f>
        <v>12933973</v>
      </c>
      <c r="AM76" s="75"/>
    </row>
    <row r="77" spans="1:39" s="58" customFormat="1" ht="16.5" customHeight="1" x14ac:dyDescent="0.15">
      <c r="A77" s="61"/>
      <c r="B77" s="77" t="s">
        <v>1809</v>
      </c>
      <c r="C77" s="77" t="s">
        <v>503</v>
      </c>
      <c r="D77" s="78" t="s">
        <v>505</v>
      </c>
      <c r="E77" s="79" t="s">
        <v>1518</v>
      </c>
      <c r="F77" s="347"/>
      <c r="G77" s="79" t="s">
        <v>1794</v>
      </c>
      <c r="H77" s="79" t="s">
        <v>918</v>
      </c>
      <c r="I77" s="79" t="s">
        <v>919</v>
      </c>
      <c r="J77" s="347"/>
      <c r="K77" s="347"/>
      <c r="L77" s="347"/>
      <c r="M77" s="347"/>
      <c r="N77" s="81"/>
      <c r="O77" s="82" t="s">
        <v>81</v>
      </c>
      <c r="P77" s="67">
        <v>12933973</v>
      </c>
      <c r="Q77" s="67">
        <v>0</v>
      </c>
      <c r="R77" s="67">
        <v>12933973</v>
      </c>
      <c r="S77" s="67">
        <f t="shared" ref="S77" si="233">P77-Q77-R77</f>
        <v>0</v>
      </c>
      <c r="T77" s="265">
        <v>12933973</v>
      </c>
      <c r="U77" s="83">
        <v>4322973</v>
      </c>
      <c r="V77" s="69">
        <f t="shared" si="229"/>
        <v>8611000</v>
      </c>
      <c r="W77" s="70" t="s">
        <v>82</v>
      </c>
      <c r="X77" s="69">
        <v>0</v>
      </c>
      <c r="Y77" s="69">
        <v>0</v>
      </c>
      <c r="Z77" s="69">
        <v>0</v>
      </c>
      <c r="AA77" s="69">
        <v>0</v>
      </c>
      <c r="AB77" s="69">
        <v>0</v>
      </c>
      <c r="AC77" s="69">
        <v>0</v>
      </c>
      <c r="AD77" s="69">
        <v>0</v>
      </c>
      <c r="AE77" s="69">
        <f t="shared" si="213"/>
        <v>0</v>
      </c>
      <c r="AF77" s="350"/>
      <c r="AH77" s="73">
        <v>12933973</v>
      </c>
      <c r="AI77" s="74" t="s">
        <v>1156</v>
      </c>
      <c r="AJ77" s="73">
        <v>0</v>
      </c>
      <c r="AK77" s="73">
        <f t="shared" si="231"/>
        <v>0</v>
      </c>
      <c r="AL77" s="73">
        <f t="shared" si="232"/>
        <v>12933973</v>
      </c>
      <c r="AM77" s="75"/>
    </row>
    <row r="78" spans="1:39" s="58" customFormat="1" ht="16.5" customHeight="1" x14ac:dyDescent="0.15">
      <c r="A78" s="61"/>
      <c r="B78" s="77" t="s">
        <v>1809</v>
      </c>
      <c r="C78" s="77" t="s">
        <v>503</v>
      </c>
      <c r="D78" s="84" t="s">
        <v>505</v>
      </c>
      <c r="E78" s="85" t="s">
        <v>1518</v>
      </c>
      <c r="F78" s="348"/>
      <c r="G78" s="85" t="s">
        <v>1794</v>
      </c>
      <c r="H78" s="85" t="s">
        <v>918</v>
      </c>
      <c r="I78" s="85" t="s">
        <v>919</v>
      </c>
      <c r="J78" s="348"/>
      <c r="K78" s="348"/>
      <c r="L78" s="348"/>
      <c r="M78" s="348"/>
      <c r="N78" s="87"/>
      <c r="O78" s="88" t="s">
        <v>83</v>
      </c>
      <c r="P78" s="67">
        <f t="shared" ref="P78:R78" si="234">P76-+P77</f>
        <v>0</v>
      </c>
      <c r="Q78" s="67">
        <f t="shared" si="234"/>
        <v>0</v>
      </c>
      <c r="R78" s="89">
        <f t="shared" si="234"/>
        <v>0</v>
      </c>
      <c r="S78" s="89"/>
      <c r="T78" s="89">
        <f t="shared" ref="T78:V78" si="235">T76-+T77</f>
        <v>0</v>
      </c>
      <c r="U78" s="90">
        <f t="shared" si="235"/>
        <v>0</v>
      </c>
      <c r="V78" s="90">
        <f t="shared" si="235"/>
        <v>0</v>
      </c>
      <c r="W78" s="88" t="s">
        <v>83</v>
      </c>
      <c r="X78" s="90">
        <f t="shared" ref="X78:AD78" si="236">X76-+X77</f>
        <v>0</v>
      </c>
      <c r="Y78" s="90">
        <f t="shared" si="236"/>
        <v>0</v>
      </c>
      <c r="Z78" s="90">
        <f t="shared" si="236"/>
        <v>0</v>
      </c>
      <c r="AA78" s="90">
        <f t="shared" si="236"/>
        <v>0</v>
      </c>
      <c r="AB78" s="90">
        <f t="shared" si="236"/>
        <v>0</v>
      </c>
      <c r="AC78" s="90">
        <f t="shared" si="236"/>
        <v>0</v>
      </c>
      <c r="AD78" s="90">
        <f t="shared" si="236"/>
        <v>0</v>
      </c>
      <c r="AE78" s="90">
        <f t="shared" si="213"/>
        <v>0</v>
      </c>
      <c r="AF78" s="351"/>
      <c r="AH78" s="91">
        <f t="shared" ref="AH78:AH141" si="237">AH76-+AH77</f>
        <v>0</v>
      </c>
      <c r="AI78" s="92" t="s">
        <v>1156</v>
      </c>
      <c r="AJ78" s="91">
        <f t="shared" ref="AJ78:AL78" si="238">AJ76-+AJ77</f>
        <v>0</v>
      </c>
      <c r="AK78" s="91">
        <f t="shared" si="238"/>
        <v>0</v>
      </c>
      <c r="AL78" s="91">
        <f t="shared" si="238"/>
        <v>0</v>
      </c>
      <c r="AM78" s="60"/>
    </row>
    <row r="79" spans="1:39" s="58" customFormat="1" ht="16.5" hidden="1" customHeight="1" x14ac:dyDescent="0.15">
      <c r="A79" s="61" t="s">
        <v>1519</v>
      </c>
      <c r="B79" t="s">
        <v>1809</v>
      </c>
      <c r="C79" t="s">
        <v>503</v>
      </c>
      <c r="D79" s="62" t="s">
        <v>505</v>
      </c>
      <c r="E79" s="63" t="s">
        <v>1519</v>
      </c>
      <c r="F79" s="346" t="s">
        <v>1305</v>
      </c>
      <c r="G79" s="63" t="s">
        <v>497</v>
      </c>
      <c r="H79" s="63" t="s">
        <v>791</v>
      </c>
      <c r="I79" s="63" t="s">
        <v>881</v>
      </c>
      <c r="J79" s="346"/>
      <c r="K79" s="346"/>
      <c r="L79" s="346"/>
      <c r="M79" s="346" t="s">
        <v>1716</v>
      </c>
      <c r="N79" s="65" t="s">
        <v>1712</v>
      </c>
      <c r="O79" s="66" t="s">
        <v>78</v>
      </c>
      <c r="P79" s="67">
        <v>5415208</v>
      </c>
      <c r="Q79" s="67">
        <v>0</v>
      </c>
      <c r="R79" s="67">
        <f t="shared" ref="R79" si="239">P79-Q79</f>
        <v>5415208</v>
      </c>
      <c r="S79" s="67">
        <v>0</v>
      </c>
      <c r="T79" s="67">
        <v>4943480</v>
      </c>
      <c r="U79" s="68">
        <v>0</v>
      </c>
      <c r="V79" s="69">
        <f t="shared" ref="V79:V80" si="240">P79-U79</f>
        <v>5415208</v>
      </c>
      <c r="W79" s="70" t="s">
        <v>79</v>
      </c>
      <c r="X79" s="69">
        <f t="shared" ref="X79" si="241">X80</f>
        <v>-309</v>
      </c>
      <c r="Y79" s="71"/>
      <c r="Z79" s="71"/>
      <c r="AA79" s="71"/>
      <c r="AB79" s="71"/>
      <c r="AC79" s="71"/>
      <c r="AD79" s="72"/>
      <c r="AE79" s="69">
        <f t="shared" si="213"/>
        <v>-309</v>
      </c>
      <c r="AF79" s="349">
        <v>0</v>
      </c>
      <c r="AH79" s="73">
        <v>4798270</v>
      </c>
      <c r="AI79" s="74" t="s">
        <v>847</v>
      </c>
      <c r="AJ79" s="73">
        <v>72380500</v>
      </c>
      <c r="AK79" s="73">
        <f t="shared" ref="AK79:AK80" si="242">AL79-+AH79</f>
        <v>616938</v>
      </c>
      <c r="AL79" s="73">
        <f t="shared" ref="AL79:AL80" si="243">Q79+R79</f>
        <v>5415208</v>
      </c>
      <c r="AM79" s="75"/>
    </row>
    <row r="80" spans="1:39" s="58" customFormat="1" ht="16.5" hidden="1" customHeight="1" x14ac:dyDescent="0.15">
      <c r="A80" s="61"/>
      <c r="B80" s="77" t="s">
        <v>1809</v>
      </c>
      <c r="C80" s="77" t="s">
        <v>503</v>
      </c>
      <c r="D80" s="78" t="s">
        <v>505</v>
      </c>
      <c r="E80" s="79" t="s">
        <v>1519</v>
      </c>
      <c r="F80" s="347"/>
      <c r="G80" s="79" t="s">
        <v>497</v>
      </c>
      <c r="H80" s="79" t="s">
        <v>791</v>
      </c>
      <c r="I80" s="79" t="s">
        <v>881</v>
      </c>
      <c r="J80" s="347"/>
      <c r="K80" s="347"/>
      <c r="L80" s="347"/>
      <c r="M80" s="347"/>
      <c r="N80" s="81"/>
      <c r="O80" s="82" t="s">
        <v>81</v>
      </c>
      <c r="P80" s="67">
        <v>5415517</v>
      </c>
      <c r="Q80" s="67">
        <v>0</v>
      </c>
      <c r="R80" s="67">
        <v>5415517</v>
      </c>
      <c r="S80" s="67">
        <f t="shared" ref="S80" si="244">P80-Q80-R80</f>
        <v>0</v>
      </c>
      <c r="T80" s="67">
        <v>4943789</v>
      </c>
      <c r="U80" s="83">
        <v>0</v>
      </c>
      <c r="V80" s="69">
        <f t="shared" si="240"/>
        <v>5415517</v>
      </c>
      <c r="W80" s="70" t="s">
        <v>82</v>
      </c>
      <c r="X80" s="69">
        <v>-309</v>
      </c>
      <c r="Y80" s="69">
        <v>0</v>
      </c>
      <c r="Z80" s="69">
        <v>0</v>
      </c>
      <c r="AA80" s="69">
        <v>0</v>
      </c>
      <c r="AB80" s="69">
        <v>0</v>
      </c>
      <c r="AC80" s="69">
        <v>0</v>
      </c>
      <c r="AD80" s="69">
        <v>0</v>
      </c>
      <c r="AE80" s="69">
        <f t="shared" si="213"/>
        <v>-309</v>
      </c>
      <c r="AF80" s="350"/>
      <c r="AH80" s="73">
        <v>4798579</v>
      </c>
      <c r="AI80" s="74" t="s">
        <v>847</v>
      </c>
      <c r="AJ80" s="73">
        <v>72380500</v>
      </c>
      <c r="AK80" s="73">
        <f t="shared" si="242"/>
        <v>616938</v>
      </c>
      <c r="AL80" s="73">
        <f t="shared" si="243"/>
        <v>5415517</v>
      </c>
      <c r="AM80" s="75"/>
    </row>
    <row r="81" spans="1:39" s="58" customFormat="1" ht="16.5" hidden="1" customHeight="1" x14ac:dyDescent="0.15">
      <c r="A81" s="61"/>
      <c r="B81" s="77" t="s">
        <v>1809</v>
      </c>
      <c r="C81" s="77" t="s">
        <v>503</v>
      </c>
      <c r="D81" s="84" t="s">
        <v>505</v>
      </c>
      <c r="E81" s="85" t="s">
        <v>1519</v>
      </c>
      <c r="F81" s="348"/>
      <c r="G81" s="85" t="s">
        <v>497</v>
      </c>
      <c r="H81" s="85" t="s">
        <v>791</v>
      </c>
      <c r="I81" s="85" t="s">
        <v>881</v>
      </c>
      <c r="J81" s="348"/>
      <c r="K81" s="348"/>
      <c r="L81" s="348"/>
      <c r="M81" s="348"/>
      <c r="N81" s="87"/>
      <c r="O81" s="88" t="s">
        <v>83</v>
      </c>
      <c r="P81" s="67">
        <f t="shared" ref="P81:R81" si="245">P79-+P80</f>
        <v>-309</v>
      </c>
      <c r="Q81" s="67">
        <f t="shared" si="245"/>
        <v>0</v>
      </c>
      <c r="R81" s="89">
        <f t="shared" si="245"/>
        <v>-309</v>
      </c>
      <c r="S81" s="89"/>
      <c r="T81" s="89">
        <f t="shared" ref="T81:V81" si="246">T79-+T80</f>
        <v>-309</v>
      </c>
      <c r="U81" s="90">
        <f t="shared" si="246"/>
        <v>0</v>
      </c>
      <c r="V81" s="90">
        <f t="shared" si="246"/>
        <v>-309</v>
      </c>
      <c r="W81" s="88" t="s">
        <v>83</v>
      </c>
      <c r="X81" s="90">
        <f t="shared" ref="X81:AD81" si="247">X79-+X80</f>
        <v>0</v>
      </c>
      <c r="Y81" s="90">
        <f t="shared" si="247"/>
        <v>0</v>
      </c>
      <c r="Z81" s="90">
        <f t="shared" si="247"/>
        <v>0</v>
      </c>
      <c r="AA81" s="90">
        <f t="shared" si="247"/>
        <v>0</v>
      </c>
      <c r="AB81" s="90">
        <f t="shared" si="247"/>
        <v>0</v>
      </c>
      <c r="AC81" s="90">
        <f t="shared" si="247"/>
        <v>0</v>
      </c>
      <c r="AD81" s="90">
        <f t="shared" si="247"/>
        <v>0</v>
      </c>
      <c r="AE81" s="90">
        <f t="shared" si="213"/>
        <v>0</v>
      </c>
      <c r="AF81" s="351"/>
      <c r="AH81" s="91">
        <f t="shared" si="237"/>
        <v>-309</v>
      </c>
      <c r="AI81" s="92" t="s">
        <v>1156</v>
      </c>
      <c r="AJ81" s="91">
        <f t="shared" ref="AJ81:AL81" si="248">AJ79-+AJ80</f>
        <v>0</v>
      </c>
      <c r="AK81" s="91">
        <f t="shared" si="248"/>
        <v>0</v>
      </c>
      <c r="AL81" s="91">
        <f t="shared" si="248"/>
        <v>-309</v>
      </c>
      <c r="AM81" s="60"/>
    </row>
    <row r="82" spans="1:39" s="58" customFormat="1" ht="16.5" hidden="1" customHeight="1" x14ac:dyDescent="0.15">
      <c r="A82" s="61" t="s">
        <v>1520</v>
      </c>
      <c r="B82" t="s">
        <v>1809</v>
      </c>
      <c r="C82" t="s">
        <v>503</v>
      </c>
      <c r="D82" s="62" t="s">
        <v>505</v>
      </c>
      <c r="E82" s="63" t="s">
        <v>1520</v>
      </c>
      <c r="F82" s="346" t="s">
        <v>1306</v>
      </c>
      <c r="G82" s="63" t="s">
        <v>1794</v>
      </c>
      <c r="H82" s="63" t="s">
        <v>791</v>
      </c>
      <c r="I82" s="63" t="s">
        <v>881</v>
      </c>
      <c r="J82" s="346"/>
      <c r="K82" s="346"/>
      <c r="L82" s="346"/>
      <c r="M82" s="346" t="s">
        <v>1711</v>
      </c>
      <c r="N82" s="65" t="s">
        <v>1720</v>
      </c>
      <c r="O82" s="66" t="s">
        <v>78</v>
      </c>
      <c r="P82" s="67">
        <v>4116513</v>
      </c>
      <c r="Q82" s="67">
        <v>0</v>
      </c>
      <c r="R82" s="67">
        <f t="shared" ref="R82" si="249">P82-Q82</f>
        <v>4116513</v>
      </c>
      <c r="S82" s="67">
        <v>0</v>
      </c>
      <c r="T82" s="67">
        <v>0</v>
      </c>
      <c r="U82" s="68">
        <v>0</v>
      </c>
      <c r="V82" s="69">
        <f t="shared" ref="V82:V83" si="250">P82-U82</f>
        <v>4116513</v>
      </c>
      <c r="W82" s="70" t="s">
        <v>79</v>
      </c>
      <c r="X82" s="69">
        <f t="shared" ref="X82" si="251">X83</f>
        <v>0</v>
      </c>
      <c r="Y82" s="71"/>
      <c r="Z82" s="71"/>
      <c r="AA82" s="71"/>
      <c r="AB82" s="71"/>
      <c r="AC82" s="71"/>
      <c r="AD82" s="72"/>
      <c r="AE82" s="69">
        <f t="shared" si="213"/>
        <v>0</v>
      </c>
      <c r="AF82" s="349">
        <v>0</v>
      </c>
      <c r="AH82" s="73">
        <v>0</v>
      </c>
      <c r="AI82" s="74" t="s">
        <v>1792</v>
      </c>
      <c r="AJ82" s="73">
        <v>16635365</v>
      </c>
      <c r="AK82" s="73">
        <f t="shared" ref="AK82:AK83" si="252">AL82-+AH82</f>
        <v>4116513</v>
      </c>
      <c r="AL82" s="73">
        <f t="shared" ref="AL82:AL83" si="253">Q82+R82</f>
        <v>4116513</v>
      </c>
      <c r="AM82" s="75" t="s">
        <v>84</v>
      </c>
    </row>
    <row r="83" spans="1:39" s="58" customFormat="1" ht="16.5" hidden="1" customHeight="1" x14ac:dyDescent="0.15">
      <c r="A83" s="61"/>
      <c r="B83" s="77" t="s">
        <v>1809</v>
      </c>
      <c r="C83" s="77" t="s">
        <v>503</v>
      </c>
      <c r="D83" s="78" t="s">
        <v>505</v>
      </c>
      <c r="E83" s="79" t="s">
        <v>1520</v>
      </c>
      <c r="F83" s="347"/>
      <c r="G83" s="79" t="s">
        <v>1794</v>
      </c>
      <c r="H83" s="79" t="s">
        <v>791</v>
      </c>
      <c r="I83" s="79" t="s">
        <v>881</v>
      </c>
      <c r="J83" s="347"/>
      <c r="K83" s="347"/>
      <c r="L83" s="347"/>
      <c r="M83" s="347"/>
      <c r="N83" s="81"/>
      <c r="O83" s="82" t="s">
        <v>81</v>
      </c>
      <c r="P83" s="67">
        <v>4116513</v>
      </c>
      <c r="Q83" s="67">
        <v>0</v>
      </c>
      <c r="R83" s="67">
        <v>4116513</v>
      </c>
      <c r="S83" s="67">
        <f t="shared" ref="S83" si="254">P83-Q83-R83</f>
        <v>0</v>
      </c>
      <c r="T83" s="67">
        <v>0</v>
      </c>
      <c r="U83" s="83">
        <v>0</v>
      </c>
      <c r="V83" s="69">
        <f t="shared" si="250"/>
        <v>4116513</v>
      </c>
      <c r="W83" s="70" t="s">
        <v>82</v>
      </c>
      <c r="X83" s="69">
        <v>0</v>
      </c>
      <c r="Y83" s="69">
        <v>0</v>
      </c>
      <c r="Z83" s="69">
        <v>0</v>
      </c>
      <c r="AA83" s="69">
        <v>0</v>
      </c>
      <c r="AB83" s="69">
        <v>0</v>
      </c>
      <c r="AC83" s="69">
        <v>0</v>
      </c>
      <c r="AD83" s="69">
        <v>0</v>
      </c>
      <c r="AE83" s="69">
        <f t="shared" si="213"/>
        <v>0</v>
      </c>
      <c r="AF83" s="350"/>
      <c r="AH83" s="73">
        <v>0</v>
      </c>
      <c r="AI83" s="74" t="s">
        <v>1792</v>
      </c>
      <c r="AJ83" s="73">
        <v>16635365</v>
      </c>
      <c r="AK83" s="73">
        <f t="shared" si="252"/>
        <v>4116513</v>
      </c>
      <c r="AL83" s="73">
        <f t="shared" si="253"/>
        <v>4116513</v>
      </c>
      <c r="AM83" s="75" t="s">
        <v>84</v>
      </c>
    </row>
    <row r="84" spans="1:39" s="58" customFormat="1" ht="16.5" hidden="1" customHeight="1" x14ac:dyDescent="0.15">
      <c r="A84" s="61"/>
      <c r="B84" s="77" t="s">
        <v>1809</v>
      </c>
      <c r="C84" s="77" t="s">
        <v>503</v>
      </c>
      <c r="D84" s="84" t="s">
        <v>505</v>
      </c>
      <c r="E84" s="85" t="s">
        <v>1520</v>
      </c>
      <c r="F84" s="348"/>
      <c r="G84" s="85" t="s">
        <v>1794</v>
      </c>
      <c r="H84" s="85" t="s">
        <v>791</v>
      </c>
      <c r="I84" s="85" t="s">
        <v>881</v>
      </c>
      <c r="J84" s="348"/>
      <c r="K84" s="348"/>
      <c r="L84" s="348"/>
      <c r="M84" s="348"/>
      <c r="N84" s="87"/>
      <c r="O84" s="88" t="s">
        <v>83</v>
      </c>
      <c r="P84" s="67">
        <f t="shared" ref="P84:R84" si="255">P82-+P83</f>
        <v>0</v>
      </c>
      <c r="Q84" s="67">
        <f t="shared" si="255"/>
        <v>0</v>
      </c>
      <c r="R84" s="89">
        <f t="shared" si="255"/>
        <v>0</v>
      </c>
      <c r="S84" s="89"/>
      <c r="T84" s="89">
        <f t="shared" ref="T84:V84" si="256">T82-+T83</f>
        <v>0</v>
      </c>
      <c r="U84" s="90">
        <f t="shared" si="256"/>
        <v>0</v>
      </c>
      <c r="V84" s="90">
        <f t="shared" si="256"/>
        <v>0</v>
      </c>
      <c r="W84" s="88" t="s">
        <v>83</v>
      </c>
      <c r="X84" s="90">
        <f t="shared" ref="X84:AD84" si="257">X82-+X83</f>
        <v>0</v>
      </c>
      <c r="Y84" s="90">
        <f t="shared" si="257"/>
        <v>0</v>
      </c>
      <c r="Z84" s="90">
        <f t="shared" si="257"/>
        <v>0</v>
      </c>
      <c r="AA84" s="90">
        <f t="shared" si="257"/>
        <v>0</v>
      </c>
      <c r="AB84" s="90">
        <f t="shared" si="257"/>
        <v>0</v>
      </c>
      <c r="AC84" s="90">
        <f t="shared" si="257"/>
        <v>0</v>
      </c>
      <c r="AD84" s="90">
        <f t="shared" si="257"/>
        <v>0</v>
      </c>
      <c r="AE84" s="90">
        <f t="shared" si="213"/>
        <v>0</v>
      </c>
      <c r="AF84" s="351"/>
      <c r="AH84" s="91">
        <f t="shared" si="237"/>
        <v>0</v>
      </c>
      <c r="AI84" s="92" t="s">
        <v>1156</v>
      </c>
      <c r="AJ84" s="91">
        <f t="shared" ref="AJ84:AL84" si="258">AJ82-+AJ83</f>
        <v>0</v>
      </c>
      <c r="AK84" s="91">
        <f t="shared" si="258"/>
        <v>0</v>
      </c>
      <c r="AL84" s="91">
        <f t="shared" si="258"/>
        <v>0</v>
      </c>
      <c r="AM84" s="60"/>
    </row>
    <row r="85" spans="1:39" s="58" customFormat="1" ht="16.5" hidden="1" customHeight="1" x14ac:dyDescent="0.15">
      <c r="A85" s="61" t="s">
        <v>1521</v>
      </c>
      <c r="B85" t="s">
        <v>509</v>
      </c>
      <c r="C85" t="s">
        <v>508</v>
      </c>
      <c r="D85" s="62" t="s">
        <v>510</v>
      </c>
      <c r="E85" s="63" t="s">
        <v>1521</v>
      </c>
      <c r="F85" s="346" t="s">
        <v>1307</v>
      </c>
      <c r="G85" s="63" t="s">
        <v>497</v>
      </c>
      <c r="H85" s="63" t="s">
        <v>1076</v>
      </c>
      <c r="I85" s="63" t="s">
        <v>1077</v>
      </c>
      <c r="J85" s="346" t="s">
        <v>1730</v>
      </c>
      <c r="K85" s="346" t="s">
        <v>1709</v>
      </c>
      <c r="L85" s="346" t="s">
        <v>1731</v>
      </c>
      <c r="M85" s="346" t="s">
        <v>1714</v>
      </c>
      <c r="N85" s="65" t="s">
        <v>1712</v>
      </c>
      <c r="O85" s="66" t="s">
        <v>78</v>
      </c>
      <c r="P85" s="67">
        <v>161727629</v>
      </c>
      <c r="Q85" s="67">
        <v>36587231</v>
      </c>
      <c r="R85" s="67">
        <f t="shared" ref="R85" si="259">P85-Q85</f>
        <v>125140398</v>
      </c>
      <c r="S85" s="67">
        <v>0</v>
      </c>
      <c r="T85" s="67">
        <v>65822981</v>
      </c>
      <c r="U85" s="68">
        <v>0</v>
      </c>
      <c r="V85" s="69">
        <f t="shared" ref="V85:V86" si="260">P85-U85</f>
        <v>161727629</v>
      </c>
      <c r="W85" s="70" t="s">
        <v>79</v>
      </c>
      <c r="X85" s="69">
        <f t="shared" ref="X85" si="261">X86</f>
        <v>36809648</v>
      </c>
      <c r="Y85" s="71"/>
      <c r="Z85" s="71"/>
      <c r="AA85" s="71"/>
      <c r="AB85" s="71"/>
      <c r="AC85" s="71"/>
      <c r="AD85" s="72"/>
      <c r="AE85" s="69">
        <f t="shared" si="213"/>
        <v>36809648</v>
      </c>
      <c r="AF85" s="349">
        <v>0</v>
      </c>
      <c r="AH85" s="73">
        <v>140221620</v>
      </c>
      <c r="AI85" s="74" t="s">
        <v>796</v>
      </c>
      <c r="AJ85" s="73">
        <v>12458157</v>
      </c>
      <c r="AK85" s="73">
        <f t="shared" ref="AK85:AK86" si="262">AL85-+AH85</f>
        <v>21506009</v>
      </c>
      <c r="AL85" s="73">
        <f t="shared" ref="AL85:AL86" si="263">Q85+R85</f>
        <v>161727629</v>
      </c>
      <c r="AM85" s="75"/>
    </row>
    <row r="86" spans="1:39" s="58" customFormat="1" ht="16.5" hidden="1" customHeight="1" x14ac:dyDescent="0.15">
      <c r="A86" s="61"/>
      <c r="B86" s="77" t="s">
        <v>509</v>
      </c>
      <c r="C86" s="77" t="s">
        <v>508</v>
      </c>
      <c r="D86" s="78" t="s">
        <v>510</v>
      </c>
      <c r="E86" s="79" t="s">
        <v>1521</v>
      </c>
      <c r="F86" s="347"/>
      <c r="G86" s="79" t="s">
        <v>497</v>
      </c>
      <c r="H86" s="79" t="s">
        <v>1076</v>
      </c>
      <c r="I86" s="79" t="s">
        <v>1077</v>
      </c>
      <c r="J86" s="347"/>
      <c r="K86" s="347"/>
      <c r="L86" s="347"/>
      <c r="M86" s="347"/>
      <c r="N86" s="81"/>
      <c r="O86" s="82" t="s">
        <v>81</v>
      </c>
      <c r="P86" s="67">
        <v>124917981</v>
      </c>
      <c r="Q86" s="67">
        <v>19046242</v>
      </c>
      <c r="R86" s="67">
        <v>105871739</v>
      </c>
      <c r="S86" s="67">
        <f t="shared" ref="S86" si="264">P86-Q86-R86</f>
        <v>0</v>
      </c>
      <c r="T86" s="67">
        <v>65822981</v>
      </c>
      <c r="U86" s="83">
        <v>0</v>
      </c>
      <c r="V86" s="69">
        <f t="shared" si="260"/>
        <v>124917981</v>
      </c>
      <c r="W86" s="70" t="s">
        <v>82</v>
      </c>
      <c r="X86" s="69">
        <v>36809648</v>
      </c>
      <c r="Y86" s="69">
        <v>0</v>
      </c>
      <c r="Z86" s="69">
        <v>0</v>
      </c>
      <c r="AA86" s="69">
        <v>0</v>
      </c>
      <c r="AB86" s="69">
        <v>0</v>
      </c>
      <c r="AC86" s="69">
        <v>0</v>
      </c>
      <c r="AD86" s="69">
        <v>0</v>
      </c>
      <c r="AE86" s="69">
        <f t="shared" si="213"/>
        <v>36809648</v>
      </c>
      <c r="AF86" s="350"/>
      <c r="AH86" s="73">
        <v>103411972</v>
      </c>
      <c r="AI86" s="74" t="s">
        <v>796</v>
      </c>
      <c r="AJ86" s="73">
        <v>12458157</v>
      </c>
      <c r="AK86" s="73">
        <f t="shared" si="262"/>
        <v>21506009</v>
      </c>
      <c r="AL86" s="73">
        <f t="shared" si="263"/>
        <v>124917981</v>
      </c>
      <c r="AM86" s="75"/>
    </row>
    <row r="87" spans="1:39" s="58" customFormat="1" ht="16.5" hidden="1" customHeight="1" x14ac:dyDescent="0.15">
      <c r="A87" s="61"/>
      <c r="B87" s="77" t="s">
        <v>509</v>
      </c>
      <c r="C87" s="77" t="s">
        <v>508</v>
      </c>
      <c r="D87" s="84" t="s">
        <v>510</v>
      </c>
      <c r="E87" s="85" t="s">
        <v>1521</v>
      </c>
      <c r="F87" s="348"/>
      <c r="G87" s="85" t="s">
        <v>497</v>
      </c>
      <c r="H87" s="85" t="s">
        <v>1076</v>
      </c>
      <c r="I87" s="85" t="s">
        <v>1077</v>
      </c>
      <c r="J87" s="348"/>
      <c r="K87" s="348"/>
      <c r="L87" s="348"/>
      <c r="M87" s="348"/>
      <c r="N87" s="87"/>
      <c r="O87" s="88" t="s">
        <v>83</v>
      </c>
      <c r="P87" s="67">
        <f t="shared" ref="P87:R87" si="265">P85-+P86</f>
        <v>36809648</v>
      </c>
      <c r="Q87" s="67">
        <f t="shared" si="265"/>
        <v>17540989</v>
      </c>
      <c r="R87" s="89">
        <f t="shared" si="265"/>
        <v>19268659</v>
      </c>
      <c r="S87" s="89"/>
      <c r="T87" s="89">
        <f t="shared" ref="T87:V87" si="266">T85-+T86</f>
        <v>0</v>
      </c>
      <c r="U87" s="90">
        <f t="shared" si="266"/>
        <v>0</v>
      </c>
      <c r="V87" s="90">
        <f t="shared" si="266"/>
        <v>36809648</v>
      </c>
      <c r="W87" s="88" t="s">
        <v>83</v>
      </c>
      <c r="X87" s="90">
        <f t="shared" ref="X87:AD87" si="267">X85-+X86</f>
        <v>0</v>
      </c>
      <c r="Y87" s="90">
        <f t="shared" si="267"/>
        <v>0</v>
      </c>
      <c r="Z87" s="90">
        <f t="shared" si="267"/>
        <v>0</v>
      </c>
      <c r="AA87" s="90">
        <f t="shared" si="267"/>
        <v>0</v>
      </c>
      <c r="AB87" s="90">
        <f t="shared" si="267"/>
        <v>0</v>
      </c>
      <c r="AC87" s="90">
        <f t="shared" si="267"/>
        <v>0</v>
      </c>
      <c r="AD87" s="90">
        <f t="shared" si="267"/>
        <v>0</v>
      </c>
      <c r="AE87" s="90">
        <f t="shared" si="213"/>
        <v>0</v>
      </c>
      <c r="AF87" s="351"/>
      <c r="AH87" s="91">
        <f t="shared" si="237"/>
        <v>36809648</v>
      </c>
      <c r="AI87" s="92" t="s">
        <v>1156</v>
      </c>
      <c r="AJ87" s="91">
        <f t="shared" ref="AJ87:AL87" si="268">AJ85-+AJ86</f>
        <v>0</v>
      </c>
      <c r="AK87" s="91">
        <f t="shared" si="268"/>
        <v>0</v>
      </c>
      <c r="AL87" s="91">
        <f t="shared" si="268"/>
        <v>36809648</v>
      </c>
      <c r="AM87" s="60"/>
    </row>
    <row r="88" spans="1:39" s="58" customFormat="1" ht="16.5" hidden="1" customHeight="1" x14ac:dyDescent="0.15">
      <c r="A88" s="61" t="s">
        <v>1522</v>
      </c>
      <c r="B88" t="s">
        <v>509</v>
      </c>
      <c r="C88" t="s">
        <v>508</v>
      </c>
      <c r="D88" s="62" t="s">
        <v>510</v>
      </c>
      <c r="E88" s="63" t="s">
        <v>1522</v>
      </c>
      <c r="F88" s="346" t="s">
        <v>1308</v>
      </c>
      <c r="G88" s="63" t="s">
        <v>497</v>
      </c>
      <c r="H88" s="63" t="s">
        <v>1076</v>
      </c>
      <c r="I88" s="63" t="s">
        <v>1077</v>
      </c>
      <c r="J88" s="346" t="s">
        <v>1732</v>
      </c>
      <c r="K88" s="346" t="s">
        <v>1709</v>
      </c>
      <c r="L88" s="346" t="s">
        <v>1731</v>
      </c>
      <c r="M88" s="346" t="s">
        <v>1714</v>
      </c>
      <c r="N88" s="65" t="s">
        <v>1712</v>
      </c>
      <c r="O88" s="66" t="s">
        <v>78</v>
      </c>
      <c r="P88" s="67">
        <v>24760415</v>
      </c>
      <c r="Q88" s="67">
        <v>16460189</v>
      </c>
      <c r="R88" s="67">
        <f t="shared" ref="R88" si="269">P88-Q88</f>
        <v>8300226</v>
      </c>
      <c r="S88" s="67">
        <v>0</v>
      </c>
      <c r="T88" s="67">
        <v>20540317</v>
      </c>
      <c r="U88" s="68">
        <v>0</v>
      </c>
      <c r="V88" s="69">
        <f t="shared" ref="V88:V89" si="270">P88-U88</f>
        <v>24760415</v>
      </c>
      <c r="W88" s="70" t="s">
        <v>79</v>
      </c>
      <c r="X88" s="69">
        <f t="shared" ref="X88" si="271">X89</f>
        <v>0</v>
      </c>
      <c r="Y88" s="71"/>
      <c r="Z88" s="71"/>
      <c r="AA88" s="71"/>
      <c r="AB88" s="71"/>
      <c r="AC88" s="71"/>
      <c r="AD88" s="72"/>
      <c r="AE88" s="69">
        <f t="shared" si="213"/>
        <v>0</v>
      </c>
      <c r="AF88" s="349">
        <v>0</v>
      </c>
      <c r="AH88" s="73">
        <v>23387610</v>
      </c>
      <c r="AI88" s="74" t="s">
        <v>796</v>
      </c>
      <c r="AJ88" s="73">
        <v>772587</v>
      </c>
      <c r="AK88" s="73">
        <f t="shared" ref="AK88:AK89" si="272">AL88-+AH88</f>
        <v>1372805</v>
      </c>
      <c r="AL88" s="73">
        <f t="shared" ref="AL88:AL89" si="273">Q88+R88</f>
        <v>24760415</v>
      </c>
      <c r="AM88" s="75"/>
    </row>
    <row r="89" spans="1:39" s="58" customFormat="1" ht="16.5" hidden="1" customHeight="1" x14ac:dyDescent="0.15">
      <c r="A89" s="61"/>
      <c r="B89" s="77" t="s">
        <v>509</v>
      </c>
      <c r="C89" s="77" t="s">
        <v>508</v>
      </c>
      <c r="D89" s="78" t="s">
        <v>510</v>
      </c>
      <c r="E89" s="79" t="s">
        <v>1522</v>
      </c>
      <c r="F89" s="347"/>
      <c r="G89" s="79" t="s">
        <v>497</v>
      </c>
      <c r="H89" s="79" t="s">
        <v>1076</v>
      </c>
      <c r="I89" s="79" t="s">
        <v>1077</v>
      </c>
      <c r="J89" s="347"/>
      <c r="K89" s="347"/>
      <c r="L89" s="347"/>
      <c r="M89" s="347"/>
      <c r="N89" s="81"/>
      <c r="O89" s="82" t="s">
        <v>81</v>
      </c>
      <c r="P89" s="67">
        <v>24760415</v>
      </c>
      <c r="Q89" s="67">
        <v>16460189</v>
      </c>
      <c r="R89" s="67">
        <v>8300226</v>
      </c>
      <c r="S89" s="67">
        <f t="shared" ref="S89" si="274">P89-Q89-R89</f>
        <v>0</v>
      </c>
      <c r="T89" s="67">
        <v>20540317</v>
      </c>
      <c r="U89" s="83">
        <v>0</v>
      </c>
      <c r="V89" s="69">
        <f t="shared" si="270"/>
        <v>24760415</v>
      </c>
      <c r="W89" s="70" t="s">
        <v>82</v>
      </c>
      <c r="X89" s="69">
        <v>0</v>
      </c>
      <c r="Y89" s="69">
        <v>0</v>
      </c>
      <c r="Z89" s="69">
        <v>0</v>
      </c>
      <c r="AA89" s="69">
        <v>0</v>
      </c>
      <c r="AB89" s="69">
        <v>0</v>
      </c>
      <c r="AC89" s="69">
        <v>0</v>
      </c>
      <c r="AD89" s="69">
        <v>0</v>
      </c>
      <c r="AE89" s="69">
        <f t="shared" si="213"/>
        <v>0</v>
      </c>
      <c r="AF89" s="350"/>
      <c r="AH89" s="73">
        <v>23387610</v>
      </c>
      <c r="AI89" s="74" t="s">
        <v>796</v>
      </c>
      <c r="AJ89" s="73">
        <v>772587</v>
      </c>
      <c r="AK89" s="73">
        <f t="shared" si="272"/>
        <v>1372805</v>
      </c>
      <c r="AL89" s="73">
        <f t="shared" si="273"/>
        <v>24760415</v>
      </c>
      <c r="AM89" s="75"/>
    </row>
    <row r="90" spans="1:39" s="58" customFormat="1" ht="16.5" hidden="1" customHeight="1" x14ac:dyDescent="0.15">
      <c r="A90" s="61"/>
      <c r="B90" s="77" t="s">
        <v>509</v>
      </c>
      <c r="C90" s="77" t="s">
        <v>508</v>
      </c>
      <c r="D90" s="84" t="s">
        <v>510</v>
      </c>
      <c r="E90" s="85" t="s">
        <v>1522</v>
      </c>
      <c r="F90" s="348"/>
      <c r="G90" s="85" t="s">
        <v>497</v>
      </c>
      <c r="H90" s="85" t="s">
        <v>1076</v>
      </c>
      <c r="I90" s="85" t="s">
        <v>1077</v>
      </c>
      <c r="J90" s="348"/>
      <c r="K90" s="348"/>
      <c r="L90" s="348"/>
      <c r="M90" s="348"/>
      <c r="N90" s="87"/>
      <c r="O90" s="88" t="s">
        <v>83</v>
      </c>
      <c r="P90" s="67">
        <f t="shared" ref="P90:R90" si="275">P88-+P89</f>
        <v>0</v>
      </c>
      <c r="Q90" s="67">
        <f t="shared" si="275"/>
        <v>0</v>
      </c>
      <c r="R90" s="89">
        <f t="shared" si="275"/>
        <v>0</v>
      </c>
      <c r="S90" s="89"/>
      <c r="T90" s="89">
        <f t="shared" ref="T90:V90" si="276">T88-+T89</f>
        <v>0</v>
      </c>
      <c r="U90" s="90">
        <f t="shared" si="276"/>
        <v>0</v>
      </c>
      <c r="V90" s="90">
        <f t="shared" si="276"/>
        <v>0</v>
      </c>
      <c r="W90" s="88" t="s">
        <v>83</v>
      </c>
      <c r="X90" s="90">
        <f t="shared" ref="X90:AD90" si="277">X88-+X89</f>
        <v>0</v>
      </c>
      <c r="Y90" s="90">
        <f t="shared" si="277"/>
        <v>0</v>
      </c>
      <c r="Z90" s="90">
        <f t="shared" si="277"/>
        <v>0</v>
      </c>
      <c r="AA90" s="90">
        <f t="shared" si="277"/>
        <v>0</v>
      </c>
      <c r="AB90" s="90">
        <f t="shared" si="277"/>
        <v>0</v>
      </c>
      <c r="AC90" s="90">
        <f t="shared" si="277"/>
        <v>0</v>
      </c>
      <c r="AD90" s="90">
        <f t="shared" si="277"/>
        <v>0</v>
      </c>
      <c r="AE90" s="90">
        <f t="shared" si="213"/>
        <v>0</v>
      </c>
      <c r="AF90" s="351"/>
      <c r="AH90" s="91">
        <f t="shared" si="237"/>
        <v>0</v>
      </c>
      <c r="AI90" s="92" t="s">
        <v>1156</v>
      </c>
      <c r="AJ90" s="91">
        <f t="shared" ref="AJ90:AL90" si="278">AJ88-+AJ89</f>
        <v>0</v>
      </c>
      <c r="AK90" s="91">
        <f t="shared" si="278"/>
        <v>0</v>
      </c>
      <c r="AL90" s="91">
        <f t="shared" si="278"/>
        <v>0</v>
      </c>
      <c r="AM90" s="60"/>
    </row>
    <row r="91" spans="1:39" s="58" customFormat="1" ht="16.5" hidden="1" customHeight="1" x14ac:dyDescent="0.15">
      <c r="A91" s="61" t="s">
        <v>1523</v>
      </c>
      <c r="B91" t="s">
        <v>509</v>
      </c>
      <c r="C91" t="s">
        <v>508</v>
      </c>
      <c r="D91" s="62" t="s">
        <v>510</v>
      </c>
      <c r="E91" s="63" t="s">
        <v>1523</v>
      </c>
      <c r="F91" s="346" t="s">
        <v>1309</v>
      </c>
      <c r="G91" s="63" t="s">
        <v>497</v>
      </c>
      <c r="H91" s="63" t="s">
        <v>918</v>
      </c>
      <c r="I91" s="63" t="s">
        <v>956</v>
      </c>
      <c r="J91" s="346" t="s">
        <v>1733</v>
      </c>
      <c r="K91" s="346" t="s">
        <v>1709</v>
      </c>
      <c r="L91" s="346" t="s">
        <v>1731</v>
      </c>
      <c r="M91" s="346" t="s">
        <v>1716</v>
      </c>
      <c r="N91" s="65" t="s">
        <v>1734</v>
      </c>
      <c r="O91" s="66" t="s">
        <v>78</v>
      </c>
      <c r="P91" s="67">
        <v>6636739</v>
      </c>
      <c r="Q91" s="67">
        <v>6636739</v>
      </c>
      <c r="R91" s="67">
        <f t="shared" ref="R91" si="279">P91-Q91</f>
        <v>0</v>
      </c>
      <c r="S91" s="67">
        <v>0</v>
      </c>
      <c r="T91" s="67">
        <v>0</v>
      </c>
      <c r="U91" s="68">
        <v>0</v>
      </c>
      <c r="V91" s="69">
        <f t="shared" ref="V91:V92" si="280">P91-U91</f>
        <v>6636739</v>
      </c>
      <c r="W91" s="70" t="s">
        <v>79</v>
      </c>
      <c r="X91" s="69">
        <f t="shared" ref="X91" si="281">X92</f>
        <v>0</v>
      </c>
      <c r="Y91" s="71"/>
      <c r="Z91" s="71"/>
      <c r="AA91" s="71"/>
      <c r="AB91" s="71"/>
      <c r="AC91" s="71"/>
      <c r="AD91" s="72"/>
      <c r="AE91" s="69">
        <f t="shared" si="213"/>
        <v>0</v>
      </c>
      <c r="AF91" s="349">
        <v>0</v>
      </c>
      <c r="AH91" s="73">
        <v>0</v>
      </c>
      <c r="AI91" s="74" t="s">
        <v>796</v>
      </c>
      <c r="AJ91" s="73">
        <v>3500000</v>
      </c>
      <c r="AK91" s="73">
        <f t="shared" ref="AK91:AK92" si="282">AL91-+AH91</f>
        <v>6636739</v>
      </c>
      <c r="AL91" s="73">
        <f t="shared" ref="AL91:AL92" si="283">Q91+R91</f>
        <v>6636739</v>
      </c>
      <c r="AM91" s="75"/>
    </row>
    <row r="92" spans="1:39" s="58" customFormat="1" ht="16.5" hidden="1" customHeight="1" x14ac:dyDescent="0.15">
      <c r="A92" s="61"/>
      <c r="B92" s="77" t="s">
        <v>509</v>
      </c>
      <c r="C92" s="77" t="s">
        <v>508</v>
      </c>
      <c r="D92" s="78" t="s">
        <v>510</v>
      </c>
      <c r="E92" s="79" t="s">
        <v>1523</v>
      </c>
      <c r="F92" s="347"/>
      <c r="G92" s="79" t="s">
        <v>497</v>
      </c>
      <c r="H92" s="79" t="s">
        <v>918</v>
      </c>
      <c r="I92" s="79" t="s">
        <v>956</v>
      </c>
      <c r="J92" s="347"/>
      <c r="K92" s="347"/>
      <c r="L92" s="347"/>
      <c r="M92" s="347"/>
      <c r="N92" s="81"/>
      <c r="O92" s="82" t="s">
        <v>81</v>
      </c>
      <c r="P92" s="67">
        <v>6636739</v>
      </c>
      <c r="Q92" s="67">
        <v>6636739</v>
      </c>
      <c r="R92" s="67">
        <v>0</v>
      </c>
      <c r="S92" s="67">
        <f t="shared" ref="S92" si="284">P92-Q92-R92</f>
        <v>0</v>
      </c>
      <c r="T92" s="67">
        <v>0</v>
      </c>
      <c r="U92" s="83">
        <v>0</v>
      </c>
      <c r="V92" s="69">
        <f t="shared" si="280"/>
        <v>6636739</v>
      </c>
      <c r="W92" s="70" t="s">
        <v>82</v>
      </c>
      <c r="X92" s="69">
        <v>0</v>
      </c>
      <c r="Y92" s="69">
        <v>0</v>
      </c>
      <c r="Z92" s="69">
        <v>0</v>
      </c>
      <c r="AA92" s="69">
        <v>0</v>
      </c>
      <c r="AB92" s="69">
        <v>0</v>
      </c>
      <c r="AC92" s="69">
        <v>0</v>
      </c>
      <c r="AD92" s="69">
        <v>0</v>
      </c>
      <c r="AE92" s="69">
        <f t="shared" si="213"/>
        <v>0</v>
      </c>
      <c r="AF92" s="350"/>
      <c r="AH92" s="73">
        <v>0</v>
      </c>
      <c r="AI92" s="74" t="s">
        <v>796</v>
      </c>
      <c r="AJ92" s="73">
        <v>3500000</v>
      </c>
      <c r="AK92" s="73">
        <f t="shared" si="282"/>
        <v>6636739</v>
      </c>
      <c r="AL92" s="73">
        <f t="shared" si="283"/>
        <v>6636739</v>
      </c>
      <c r="AM92" s="75"/>
    </row>
    <row r="93" spans="1:39" s="58" customFormat="1" ht="16.5" hidden="1" customHeight="1" x14ac:dyDescent="0.15">
      <c r="A93" s="61"/>
      <c r="B93" s="77" t="s">
        <v>509</v>
      </c>
      <c r="C93" s="77" t="s">
        <v>508</v>
      </c>
      <c r="D93" s="84" t="s">
        <v>510</v>
      </c>
      <c r="E93" s="85" t="s">
        <v>1523</v>
      </c>
      <c r="F93" s="348"/>
      <c r="G93" s="85" t="s">
        <v>497</v>
      </c>
      <c r="H93" s="85" t="s">
        <v>918</v>
      </c>
      <c r="I93" s="85" t="s">
        <v>956</v>
      </c>
      <c r="J93" s="348"/>
      <c r="K93" s="348"/>
      <c r="L93" s="348"/>
      <c r="M93" s="348"/>
      <c r="N93" s="87"/>
      <c r="O93" s="88" t="s">
        <v>83</v>
      </c>
      <c r="P93" s="67">
        <f t="shared" ref="P93:R93" si="285">P91-+P92</f>
        <v>0</v>
      </c>
      <c r="Q93" s="67">
        <f t="shared" si="285"/>
        <v>0</v>
      </c>
      <c r="R93" s="89">
        <f t="shared" si="285"/>
        <v>0</v>
      </c>
      <c r="S93" s="89"/>
      <c r="T93" s="89">
        <f t="shared" ref="T93:V93" si="286">T91-+T92</f>
        <v>0</v>
      </c>
      <c r="U93" s="90">
        <f t="shared" si="286"/>
        <v>0</v>
      </c>
      <c r="V93" s="90">
        <f t="shared" si="286"/>
        <v>0</v>
      </c>
      <c r="W93" s="88" t="s">
        <v>83</v>
      </c>
      <c r="X93" s="90">
        <f t="shared" ref="X93:AD93" si="287">X91-+X92</f>
        <v>0</v>
      </c>
      <c r="Y93" s="90">
        <f t="shared" si="287"/>
        <v>0</v>
      </c>
      <c r="Z93" s="90">
        <f t="shared" si="287"/>
        <v>0</v>
      </c>
      <c r="AA93" s="90">
        <f t="shared" si="287"/>
        <v>0</v>
      </c>
      <c r="AB93" s="90">
        <f t="shared" si="287"/>
        <v>0</v>
      </c>
      <c r="AC93" s="90">
        <f t="shared" si="287"/>
        <v>0</v>
      </c>
      <c r="AD93" s="90">
        <f t="shared" si="287"/>
        <v>0</v>
      </c>
      <c r="AE93" s="90">
        <f t="shared" si="213"/>
        <v>0</v>
      </c>
      <c r="AF93" s="351"/>
      <c r="AH93" s="91">
        <f t="shared" si="237"/>
        <v>0</v>
      </c>
      <c r="AI93" s="92" t="s">
        <v>1156</v>
      </c>
      <c r="AJ93" s="91">
        <f t="shared" ref="AJ93:AL93" si="288">AJ91-+AJ92</f>
        <v>0</v>
      </c>
      <c r="AK93" s="91">
        <f t="shared" si="288"/>
        <v>0</v>
      </c>
      <c r="AL93" s="91">
        <f t="shared" si="288"/>
        <v>0</v>
      </c>
      <c r="AM93" s="60"/>
    </row>
    <row r="94" spans="1:39" s="58" customFormat="1" ht="16.5" customHeight="1" x14ac:dyDescent="0.15">
      <c r="A94" s="61" t="s">
        <v>1524</v>
      </c>
      <c r="B94" t="s">
        <v>509</v>
      </c>
      <c r="C94" t="s">
        <v>508</v>
      </c>
      <c r="D94" s="62" t="s">
        <v>510</v>
      </c>
      <c r="E94" s="63" t="s">
        <v>1524</v>
      </c>
      <c r="F94" s="346" t="s">
        <v>1310</v>
      </c>
      <c r="G94" s="63" t="s">
        <v>502</v>
      </c>
      <c r="H94" s="63" t="s">
        <v>918</v>
      </c>
      <c r="I94" s="63" t="s">
        <v>919</v>
      </c>
      <c r="J94" s="346" t="s">
        <v>1735</v>
      </c>
      <c r="K94" s="346" t="s">
        <v>1709</v>
      </c>
      <c r="L94" s="346" t="s">
        <v>1731</v>
      </c>
      <c r="M94" s="346" t="s">
        <v>1711</v>
      </c>
      <c r="N94" s="65" t="s">
        <v>1720</v>
      </c>
      <c r="O94" s="66" t="s">
        <v>78</v>
      </c>
      <c r="P94" s="67">
        <v>6533576</v>
      </c>
      <c r="Q94" s="67">
        <v>6533576</v>
      </c>
      <c r="R94" s="67">
        <f t="shared" ref="R94" si="289">P94-Q94</f>
        <v>0</v>
      </c>
      <c r="S94" s="67">
        <v>0</v>
      </c>
      <c r="T94" s="67">
        <v>5294829</v>
      </c>
      <c r="U94" s="68">
        <v>0</v>
      </c>
      <c r="V94" s="69">
        <f t="shared" ref="V94:V95" si="290">P94-U94</f>
        <v>6533576</v>
      </c>
      <c r="W94" s="70" t="s">
        <v>79</v>
      </c>
      <c r="X94" s="69">
        <f t="shared" ref="X94" si="291">X95</f>
        <v>0</v>
      </c>
      <c r="Y94" s="71"/>
      <c r="Z94" s="71"/>
      <c r="AA94" s="71"/>
      <c r="AB94" s="71"/>
      <c r="AC94" s="71"/>
      <c r="AD94" s="72"/>
      <c r="AE94" s="69">
        <f t="shared" si="213"/>
        <v>0</v>
      </c>
      <c r="AF94" s="349" t="s">
        <v>1791</v>
      </c>
      <c r="AH94" s="73">
        <v>6533576</v>
      </c>
      <c r="AI94" s="74" t="s">
        <v>1156</v>
      </c>
      <c r="AJ94" s="73">
        <v>0</v>
      </c>
      <c r="AK94" s="73">
        <f t="shared" ref="AK94:AK95" si="292">AL94-+AH94</f>
        <v>0</v>
      </c>
      <c r="AL94" s="73">
        <f t="shared" ref="AL94:AL95" si="293">Q94+R94</f>
        <v>6533576</v>
      </c>
      <c r="AM94" s="75"/>
    </row>
    <row r="95" spans="1:39" s="58" customFormat="1" ht="16.5" customHeight="1" x14ac:dyDescent="0.15">
      <c r="A95" s="61"/>
      <c r="B95" s="77" t="s">
        <v>509</v>
      </c>
      <c r="C95" s="77" t="s">
        <v>508</v>
      </c>
      <c r="D95" s="78" t="s">
        <v>510</v>
      </c>
      <c r="E95" s="79" t="s">
        <v>1524</v>
      </c>
      <c r="F95" s="347"/>
      <c r="G95" s="79" t="s">
        <v>502</v>
      </c>
      <c r="H95" s="79" t="s">
        <v>918</v>
      </c>
      <c r="I95" s="79" t="s">
        <v>919</v>
      </c>
      <c r="J95" s="347"/>
      <c r="K95" s="347"/>
      <c r="L95" s="347"/>
      <c r="M95" s="347"/>
      <c r="N95" s="81"/>
      <c r="O95" s="82" t="s">
        <v>81</v>
      </c>
      <c r="P95" s="67">
        <v>6533576</v>
      </c>
      <c r="Q95" s="67">
        <v>6533576</v>
      </c>
      <c r="R95" s="67">
        <v>0</v>
      </c>
      <c r="S95" s="67">
        <f t="shared" ref="S95" si="294">P95-Q95-R95</f>
        <v>0</v>
      </c>
      <c r="T95" s="265">
        <v>5294829</v>
      </c>
      <c r="U95" s="83">
        <v>0</v>
      </c>
      <c r="V95" s="69">
        <f t="shared" si="290"/>
        <v>6533576</v>
      </c>
      <c r="W95" s="70" t="s">
        <v>82</v>
      </c>
      <c r="X95" s="69">
        <v>0</v>
      </c>
      <c r="Y95" s="69">
        <v>0</v>
      </c>
      <c r="Z95" s="69">
        <v>0</v>
      </c>
      <c r="AA95" s="69">
        <v>0</v>
      </c>
      <c r="AB95" s="69">
        <v>0</v>
      </c>
      <c r="AC95" s="69">
        <v>0</v>
      </c>
      <c r="AD95" s="69">
        <v>0</v>
      </c>
      <c r="AE95" s="69">
        <f t="shared" si="213"/>
        <v>0</v>
      </c>
      <c r="AF95" s="350"/>
      <c r="AH95" s="73">
        <v>6533576</v>
      </c>
      <c r="AI95" s="74" t="s">
        <v>1156</v>
      </c>
      <c r="AJ95" s="73">
        <v>0</v>
      </c>
      <c r="AK95" s="73">
        <f t="shared" si="292"/>
        <v>0</v>
      </c>
      <c r="AL95" s="73">
        <f t="shared" si="293"/>
        <v>6533576</v>
      </c>
      <c r="AM95" s="75"/>
    </row>
    <row r="96" spans="1:39" s="58" customFormat="1" ht="16.5" customHeight="1" x14ac:dyDescent="0.15">
      <c r="A96" s="61"/>
      <c r="B96" s="77" t="s">
        <v>509</v>
      </c>
      <c r="C96" s="77" t="s">
        <v>508</v>
      </c>
      <c r="D96" s="84" t="s">
        <v>510</v>
      </c>
      <c r="E96" s="85" t="s">
        <v>1524</v>
      </c>
      <c r="F96" s="348"/>
      <c r="G96" s="85" t="s">
        <v>502</v>
      </c>
      <c r="H96" s="85" t="s">
        <v>918</v>
      </c>
      <c r="I96" s="85" t="s">
        <v>919</v>
      </c>
      <c r="J96" s="348"/>
      <c r="K96" s="348"/>
      <c r="L96" s="348"/>
      <c r="M96" s="348"/>
      <c r="N96" s="87"/>
      <c r="O96" s="88" t="s">
        <v>83</v>
      </c>
      <c r="P96" s="67">
        <f t="shared" ref="P96:R96" si="295">P94-+P95</f>
        <v>0</v>
      </c>
      <c r="Q96" s="67">
        <f t="shared" si="295"/>
        <v>0</v>
      </c>
      <c r="R96" s="89">
        <f t="shared" si="295"/>
        <v>0</v>
      </c>
      <c r="S96" s="89"/>
      <c r="T96" s="89">
        <f t="shared" ref="T96:V96" si="296">T94-+T95</f>
        <v>0</v>
      </c>
      <c r="U96" s="90">
        <f t="shared" si="296"/>
        <v>0</v>
      </c>
      <c r="V96" s="90">
        <f t="shared" si="296"/>
        <v>0</v>
      </c>
      <c r="W96" s="88" t="s">
        <v>83</v>
      </c>
      <c r="X96" s="90">
        <f t="shared" ref="X96:AD96" si="297">X94-+X95</f>
        <v>0</v>
      </c>
      <c r="Y96" s="90">
        <f t="shared" si="297"/>
        <v>0</v>
      </c>
      <c r="Z96" s="90">
        <f t="shared" si="297"/>
        <v>0</v>
      </c>
      <c r="AA96" s="90">
        <f t="shared" si="297"/>
        <v>0</v>
      </c>
      <c r="AB96" s="90">
        <f t="shared" si="297"/>
        <v>0</v>
      </c>
      <c r="AC96" s="90">
        <f t="shared" si="297"/>
        <v>0</v>
      </c>
      <c r="AD96" s="90">
        <f t="shared" si="297"/>
        <v>0</v>
      </c>
      <c r="AE96" s="90">
        <f t="shared" si="213"/>
        <v>0</v>
      </c>
      <c r="AF96" s="351"/>
      <c r="AH96" s="91">
        <f t="shared" si="237"/>
        <v>0</v>
      </c>
      <c r="AI96" s="92" t="s">
        <v>1156</v>
      </c>
      <c r="AJ96" s="91">
        <f t="shared" ref="AJ96:AL96" si="298">AJ94-+AJ95</f>
        <v>0</v>
      </c>
      <c r="AK96" s="91">
        <f t="shared" si="298"/>
        <v>0</v>
      </c>
      <c r="AL96" s="91">
        <f t="shared" si="298"/>
        <v>0</v>
      </c>
      <c r="AM96" s="60"/>
    </row>
    <row r="97" spans="1:39" s="58" customFormat="1" ht="16.5" hidden="1" customHeight="1" x14ac:dyDescent="0.15">
      <c r="A97" s="61" t="s">
        <v>1525</v>
      </c>
      <c r="B97" t="s">
        <v>509</v>
      </c>
      <c r="C97" t="s">
        <v>508</v>
      </c>
      <c r="D97" s="62" t="s">
        <v>510</v>
      </c>
      <c r="E97" s="63" t="s">
        <v>1525</v>
      </c>
      <c r="F97" s="346" t="s">
        <v>1311</v>
      </c>
      <c r="G97" s="63" t="s">
        <v>497</v>
      </c>
      <c r="H97" s="63" t="s">
        <v>918</v>
      </c>
      <c r="I97" s="63" t="s">
        <v>956</v>
      </c>
      <c r="J97" s="346" t="s">
        <v>1733</v>
      </c>
      <c r="K97" s="346" t="s">
        <v>1709</v>
      </c>
      <c r="L97" s="346" t="s">
        <v>1731</v>
      </c>
      <c r="M97" s="346" t="s">
        <v>1716</v>
      </c>
      <c r="N97" s="65" t="s">
        <v>1736</v>
      </c>
      <c r="O97" s="66" t="s">
        <v>78</v>
      </c>
      <c r="P97" s="67">
        <v>5494010</v>
      </c>
      <c r="Q97" s="67">
        <v>5494010</v>
      </c>
      <c r="R97" s="67">
        <f t="shared" ref="R97" si="299">P97-Q97</f>
        <v>0</v>
      </c>
      <c r="S97" s="67">
        <v>0</v>
      </c>
      <c r="T97" s="67">
        <v>0</v>
      </c>
      <c r="U97" s="68">
        <v>0</v>
      </c>
      <c r="V97" s="69">
        <f t="shared" ref="V97:V98" si="300">P97-U97</f>
        <v>5494010</v>
      </c>
      <c r="W97" s="70" t="s">
        <v>79</v>
      </c>
      <c r="X97" s="69">
        <f t="shared" ref="X97" si="301">X98</f>
        <v>0</v>
      </c>
      <c r="Y97" s="71"/>
      <c r="Z97" s="71"/>
      <c r="AA97" s="71"/>
      <c r="AB97" s="71"/>
      <c r="AC97" s="71"/>
      <c r="AD97" s="72"/>
      <c r="AE97" s="69">
        <f t="shared" si="213"/>
        <v>0</v>
      </c>
      <c r="AF97" s="349">
        <v>0</v>
      </c>
      <c r="AH97" s="73">
        <v>4925306</v>
      </c>
      <c r="AI97" s="74" t="s">
        <v>796</v>
      </c>
      <c r="AJ97" s="73">
        <v>385000</v>
      </c>
      <c r="AK97" s="73">
        <f t="shared" ref="AK97:AK98" si="302">AL97-+AH97</f>
        <v>568704</v>
      </c>
      <c r="AL97" s="73">
        <f t="shared" ref="AL97:AL98" si="303">Q97+R97</f>
        <v>5494010</v>
      </c>
      <c r="AM97" s="75"/>
    </row>
    <row r="98" spans="1:39" s="58" customFormat="1" ht="16.5" hidden="1" customHeight="1" x14ac:dyDescent="0.15">
      <c r="A98" s="61"/>
      <c r="B98" s="77" t="s">
        <v>509</v>
      </c>
      <c r="C98" s="77" t="s">
        <v>508</v>
      </c>
      <c r="D98" s="78" t="s">
        <v>510</v>
      </c>
      <c r="E98" s="79" t="s">
        <v>1525</v>
      </c>
      <c r="F98" s="347"/>
      <c r="G98" s="79" t="s">
        <v>497</v>
      </c>
      <c r="H98" s="79" t="s">
        <v>918</v>
      </c>
      <c r="I98" s="79" t="s">
        <v>956</v>
      </c>
      <c r="J98" s="347"/>
      <c r="K98" s="347"/>
      <c r="L98" s="347"/>
      <c r="M98" s="347"/>
      <c r="N98" s="81"/>
      <c r="O98" s="82" t="s">
        <v>81</v>
      </c>
      <c r="P98" s="67">
        <v>5494010</v>
      </c>
      <c r="Q98" s="67">
        <v>5494010</v>
      </c>
      <c r="R98" s="67">
        <v>0</v>
      </c>
      <c r="S98" s="67">
        <f t="shared" ref="S98" si="304">P98-Q98-R98</f>
        <v>0</v>
      </c>
      <c r="T98" s="67">
        <v>0</v>
      </c>
      <c r="U98" s="83">
        <v>0</v>
      </c>
      <c r="V98" s="69">
        <f t="shared" si="300"/>
        <v>5494010</v>
      </c>
      <c r="W98" s="70" t="s">
        <v>82</v>
      </c>
      <c r="X98" s="69">
        <v>0</v>
      </c>
      <c r="Y98" s="69">
        <v>0</v>
      </c>
      <c r="Z98" s="69">
        <v>0</v>
      </c>
      <c r="AA98" s="69">
        <v>0</v>
      </c>
      <c r="AB98" s="69">
        <v>0</v>
      </c>
      <c r="AC98" s="69">
        <v>0</v>
      </c>
      <c r="AD98" s="69">
        <v>0</v>
      </c>
      <c r="AE98" s="69">
        <f t="shared" si="213"/>
        <v>0</v>
      </c>
      <c r="AF98" s="350"/>
      <c r="AH98" s="73">
        <v>4925306</v>
      </c>
      <c r="AI98" s="74" t="s">
        <v>796</v>
      </c>
      <c r="AJ98" s="73">
        <v>385000</v>
      </c>
      <c r="AK98" s="73">
        <f t="shared" si="302"/>
        <v>568704</v>
      </c>
      <c r="AL98" s="73">
        <f t="shared" si="303"/>
        <v>5494010</v>
      </c>
      <c r="AM98" s="75"/>
    </row>
    <row r="99" spans="1:39" s="58" customFormat="1" ht="16.5" hidden="1" customHeight="1" x14ac:dyDescent="0.15">
      <c r="A99" s="61"/>
      <c r="B99" s="77" t="s">
        <v>509</v>
      </c>
      <c r="C99" s="77" t="s">
        <v>508</v>
      </c>
      <c r="D99" s="84" t="s">
        <v>510</v>
      </c>
      <c r="E99" s="85" t="s">
        <v>1525</v>
      </c>
      <c r="F99" s="348"/>
      <c r="G99" s="85" t="s">
        <v>497</v>
      </c>
      <c r="H99" s="85" t="s">
        <v>918</v>
      </c>
      <c r="I99" s="85" t="s">
        <v>956</v>
      </c>
      <c r="J99" s="348"/>
      <c r="K99" s="348"/>
      <c r="L99" s="348"/>
      <c r="M99" s="348"/>
      <c r="N99" s="87"/>
      <c r="O99" s="88" t="s">
        <v>83</v>
      </c>
      <c r="P99" s="67">
        <f t="shared" ref="P99:R99" si="305">P97-+P98</f>
        <v>0</v>
      </c>
      <c r="Q99" s="67">
        <f t="shared" si="305"/>
        <v>0</v>
      </c>
      <c r="R99" s="89">
        <f t="shared" si="305"/>
        <v>0</v>
      </c>
      <c r="S99" s="89"/>
      <c r="T99" s="89">
        <f t="shared" ref="T99:V99" si="306">T97-+T98</f>
        <v>0</v>
      </c>
      <c r="U99" s="90">
        <f t="shared" si="306"/>
        <v>0</v>
      </c>
      <c r="V99" s="90">
        <f t="shared" si="306"/>
        <v>0</v>
      </c>
      <c r="W99" s="88" t="s">
        <v>83</v>
      </c>
      <c r="X99" s="90">
        <f t="shared" ref="X99:AD99" si="307">X97-+X98</f>
        <v>0</v>
      </c>
      <c r="Y99" s="90">
        <f t="shared" si="307"/>
        <v>0</v>
      </c>
      <c r="Z99" s="90">
        <f t="shared" si="307"/>
        <v>0</v>
      </c>
      <c r="AA99" s="90">
        <f t="shared" si="307"/>
        <v>0</v>
      </c>
      <c r="AB99" s="90">
        <f t="shared" si="307"/>
        <v>0</v>
      </c>
      <c r="AC99" s="90">
        <f t="shared" si="307"/>
        <v>0</v>
      </c>
      <c r="AD99" s="90">
        <f t="shared" si="307"/>
        <v>0</v>
      </c>
      <c r="AE99" s="90">
        <f t="shared" si="213"/>
        <v>0</v>
      </c>
      <c r="AF99" s="351"/>
      <c r="AH99" s="91">
        <f t="shared" si="237"/>
        <v>0</v>
      </c>
      <c r="AI99" s="92" t="s">
        <v>1156</v>
      </c>
      <c r="AJ99" s="91">
        <f t="shared" ref="AJ99:AL99" si="308">AJ97-+AJ98</f>
        <v>0</v>
      </c>
      <c r="AK99" s="91">
        <f t="shared" si="308"/>
        <v>0</v>
      </c>
      <c r="AL99" s="91">
        <f t="shared" si="308"/>
        <v>0</v>
      </c>
      <c r="AM99" s="60"/>
    </row>
    <row r="100" spans="1:39" s="58" customFormat="1" ht="16.5" hidden="1" customHeight="1" x14ac:dyDescent="0.15">
      <c r="A100" s="61" t="s">
        <v>1526</v>
      </c>
      <c r="B100" t="s">
        <v>509</v>
      </c>
      <c r="C100" t="s">
        <v>508</v>
      </c>
      <c r="D100" s="62" t="s">
        <v>510</v>
      </c>
      <c r="E100" s="63" t="s">
        <v>1526</v>
      </c>
      <c r="F100" s="346" t="s">
        <v>1312</v>
      </c>
      <c r="G100" s="63" t="s">
        <v>497</v>
      </c>
      <c r="H100" s="63" t="s">
        <v>1076</v>
      </c>
      <c r="I100" s="63" t="s">
        <v>1077</v>
      </c>
      <c r="J100" s="346" t="s">
        <v>1732</v>
      </c>
      <c r="K100" s="346" t="s">
        <v>1709</v>
      </c>
      <c r="L100" s="346" t="s">
        <v>1731</v>
      </c>
      <c r="M100" s="346" t="s">
        <v>1714</v>
      </c>
      <c r="N100" s="65" t="s">
        <v>1712</v>
      </c>
      <c r="O100" s="66" t="s">
        <v>78</v>
      </c>
      <c r="P100" s="67">
        <v>20862892</v>
      </c>
      <c r="Q100" s="67">
        <v>4651363</v>
      </c>
      <c r="R100" s="67">
        <f t="shared" ref="R100" si="309">P100-Q100</f>
        <v>16211529</v>
      </c>
      <c r="S100" s="67">
        <v>0</v>
      </c>
      <c r="T100" s="67">
        <v>20574819</v>
      </c>
      <c r="U100" s="68">
        <v>0</v>
      </c>
      <c r="V100" s="69">
        <f t="shared" ref="V100:V101" si="310">P100-U100</f>
        <v>20862892</v>
      </c>
      <c r="W100" s="70" t="s">
        <v>79</v>
      </c>
      <c r="X100" s="69">
        <f t="shared" ref="X100" si="311">X101</f>
        <v>0</v>
      </c>
      <c r="Y100" s="71"/>
      <c r="Z100" s="71"/>
      <c r="AA100" s="71"/>
      <c r="AB100" s="71"/>
      <c r="AC100" s="71"/>
      <c r="AD100" s="72"/>
      <c r="AE100" s="69">
        <f t="shared" si="213"/>
        <v>0</v>
      </c>
      <c r="AF100" s="349">
        <v>0</v>
      </c>
      <c r="AH100" s="73">
        <v>19568790</v>
      </c>
      <c r="AI100" s="74" t="s">
        <v>796</v>
      </c>
      <c r="AJ100" s="73">
        <v>771000</v>
      </c>
      <c r="AK100" s="73">
        <f t="shared" ref="AK100:AK101" si="312">AL100-+AH100</f>
        <v>1294102</v>
      </c>
      <c r="AL100" s="73">
        <f t="shared" ref="AL100:AL101" si="313">Q100+R100</f>
        <v>20862892</v>
      </c>
      <c r="AM100" s="75"/>
    </row>
    <row r="101" spans="1:39" s="58" customFormat="1" ht="16.5" hidden="1" customHeight="1" x14ac:dyDescent="0.15">
      <c r="A101" s="61"/>
      <c r="B101" s="77" t="s">
        <v>509</v>
      </c>
      <c r="C101" s="77" t="s">
        <v>508</v>
      </c>
      <c r="D101" s="78" t="s">
        <v>510</v>
      </c>
      <c r="E101" s="79" t="s">
        <v>1526</v>
      </c>
      <c r="F101" s="347"/>
      <c r="G101" s="79" t="s">
        <v>497</v>
      </c>
      <c r="H101" s="79" t="s">
        <v>1076</v>
      </c>
      <c r="I101" s="79" t="s">
        <v>1077</v>
      </c>
      <c r="J101" s="347"/>
      <c r="K101" s="347"/>
      <c r="L101" s="347"/>
      <c r="M101" s="347"/>
      <c r="N101" s="81"/>
      <c r="O101" s="82" t="s">
        <v>81</v>
      </c>
      <c r="P101" s="67">
        <v>20862892</v>
      </c>
      <c r="Q101" s="67">
        <v>4651363</v>
      </c>
      <c r="R101" s="67">
        <v>16211529</v>
      </c>
      <c r="S101" s="67">
        <f t="shared" ref="S101" si="314">P101-Q101-R101</f>
        <v>0</v>
      </c>
      <c r="T101" s="67">
        <v>20574819</v>
      </c>
      <c r="U101" s="83">
        <v>0</v>
      </c>
      <c r="V101" s="69">
        <f t="shared" si="310"/>
        <v>20862892</v>
      </c>
      <c r="W101" s="70" t="s">
        <v>82</v>
      </c>
      <c r="X101" s="69">
        <v>0</v>
      </c>
      <c r="Y101" s="69">
        <v>0</v>
      </c>
      <c r="Z101" s="69">
        <v>0</v>
      </c>
      <c r="AA101" s="69">
        <v>0</v>
      </c>
      <c r="AB101" s="69">
        <v>0</v>
      </c>
      <c r="AC101" s="69">
        <v>0</v>
      </c>
      <c r="AD101" s="69">
        <v>0</v>
      </c>
      <c r="AE101" s="69">
        <f t="shared" si="213"/>
        <v>0</v>
      </c>
      <c r="AF101" s="350"/>
      <c r="AH101" s="73">
        <v>19568790</v>
      </c>
      <c r="AI101" s="74" t="s">
        <v>796</v>
      </c>
      <c r="AJ101" s="73">
        <v>771000</v>
      </c>
      <c r="AK101" s="73">
        <f t="shared" si="312"/>
        <v>1294102</v>
      </c>
      <c r="AL101" s="73">
        <f t="shared" si="313"/>
        <v>20862892</v>
      </c>
      <c r="AM101" s="75"/>
    </row>
    <row r="102" spans="1:39" s="58" customFormat="1" ht="16.5" hidden="1" customHeight="1" x14ac:dyDescent="0.15">
      <c r="A102" s="61"/>
      <c r="B102" s="77" t="s">
        <v>509</v>
      </c>
      <c r="C102" s="77" t="s">
        <v>508</v>
      </c>
      <c r="D102" s="84" t="s">
        <v>510</v>
      </c>
      <c r="E102" s="85" t="s">
        <v>1526</v>
      </c>
      <c r="F102" s="348"/>
      <c r="G102" s="85" t="s">
        <v>497</v>
      </c>
      <c r="H102" s="85" t="s">
        <v>1076</v>
      </c>
      <c r="I102" s="85" t="s">
        <v>1077</v>
      </c>
      <c r="J102" s="348"/>
      <c r="K102" s="348"/>
      <c r="L102" s="348"/>
      <c r="M102" s="348"/>
      <c r="N102" s="87"/>
      <c r="O102" s="88" t="s">
        <v>83</v>
      </c>
      <c r="P102" s="67">
        <f t="shared" ref="P102:R102" si="315">P100-+P101</f>
        <v>0</v>
      </c>
      <c r="Q102" s="67">
        <f t="shared" si="315"/>
        <v>0</v>
      </c>
      <c r="R102" s="89">
        <f t="shared" si="315"/>
        <v>0</v>
      </c>
      <c r="S102" s="89"/>
      <c r="T102" s="89">
        <f t="shared" ref="T102:V102" si="316">T100-+T101</f>
        <v>0</v>
      </c>
      <c r="U102" s="90">
        <f t="shared" si="316"/>
        <v>0</v>
      </c>
      <c r="V102" s="90">
        <f t="shared" si="316"/>
        <v>0</v>
      </c>
      <c r="W102" s="88" t="s">
        <v>83</v>
      </c>
      <c r="X102" s="90">
        <f t="shared" ref="X102:AD102" si="317">X100-+X101</f>
        <v>0</v>
      </c>
      <c r="Y102" s="90">
        <f t="shared" si="317"/>
        <v>0</v>
      </c>
      <c r="Z102" s="90">
        <f t="shared" si="317"/>
        <v>0</v>
      </c>
      <c r="AA102" s="90">
        <f t="shared" si="317"/>
        <v>0</v>
      </c>
      <c r="AB102" s="90">
        <f t="shared" si="317"/>
        <v>0</v>
      </c>
      <c r="AC102" s="90">
        <f t="shared" si="317"/>
        <v>0</v>
      </c>
      <c r="AD102" s="90">
        <f t="shared" si="317"/>
        <v>0</v>
      </c>
      <c r="AE102" s="90">
        <f t="shared" si="213"/>
        <v>0</v>
      </c>
      <c r="AF102" s="351"/>
      <c r="AH102" s="91">
        <f t="shared" si="237"/>
        <v>0</v>
      </c>
      <c r="AI102" s="92" t="s">
        <v>1156</v>
      </c>
      <c r="AJ102" s="91">
        <f t="shared" ref="AJ102:AL102" si="318">AJ100-+AJ101</f>
        <v>0</v>
      </c>
      <c r="AK102" s="91">
        <f t="shared" si="318"/>
        <v>0</v>
      </c>
      <c r="AL102" s="91">
        <f t="shared" si="318"/>
        <v>0</v>
      </c>
      <c r="AM102" s="60"/>
    </row>
    <row r="103" spans="1:39" s="58" customFormat="1" ht="16.5" customHeight="1" x14ac:dyDescent="0.15">
      <c r="A103" s="61" t="s">
        <v>1527</v>
      </c>
      <c r="B103" t="s">
        <v>509</v>
      </c>
      <c r="C103" t="s">
        <v>508</v>
      </c>
      <c r="D103" s="62" t="s">
        <v>510</v>
      </c>
      <c r="E103" s="63" t="s">
        <v>1527</v>
      </c>
      <c r="F103" s="346" t="s">
        <v>1313</v>
      </c>
      <c r="G103" s="63" t="s">
        <v>1794</v>
      </c>
      <c r="H103" s="63" t="s">
        <v>918</v>
      </c>
      <c r="I103" s="63" t="s">
        <v>919</v>
      </c>
      <c r="J103" s="346" t="s">
        <v>1737</v>
      </c>
      <c r="K103" s="346" t="s">
        <v>1709</v>
      </c>
      <c r="L103" s="346" t="s">
        <v>1731</v>
      </c>
      <c r="M103" s="346" t="s">
        <v>1714</v>
      </c>
      <c r="N103" s="65" t="s">
        <v>1712</v>
      </c>
      <c r="O103" s="66" t="s">
        <v>78</v>
      </c>
      <c r="P103" s="67">
        <v>1607944</v>
      </c>
      <c r="Q103" s="67">
        <v>1607944</v>
      </c>
      <c r="R103" s="67">
        <f t="shared" ref="R103" si="319">P103-Q103</f>
        <v>0</v>
      </c>
      <c r="S103" s="67">
        <v>0</v>
      </c>
      <c r="T103" s="67">
        <v>1607944</v>
      </c>
      <c r="U103" s="68">
        <v>0</v>
      </c>
      <c r="V103" s="69">
        <f t="shared" ref="V103:V104" si="320">P103-U103</f>
        <v>1607944</v>
      </c>
      <c r="W103" s="70" t="s">
        <v>79</v>
      </c>
      <c r="X103" s="69">
        <f t="shared" ref="X103" si="321">X104</f>
        <v>0</v>
      </c>
      <c r="Y103" s="71"/>
      <c r="Z103" s="71"/>
      <c r="AA103" s="71"/>
      <c r="AB103" s="71"/>
      <c r="AC103" s="71"/>
      <c r="AD103" s="72"/>
      <c r="AE103" s="69">
        <f t="shared" si="213"/>
        <v>0</v>
      </c>
      <c r="AF103" s="349">
        <v>0</v>
      </c>
      <c r="AH103" s="73">
        <v>0</v>
      </c>
      <c r="AI103" s="74" t="s">
        <v>819</v>
      </c>
      <c r="AJ103" s="73">
        <v>12972</v>
      </c>
      <c r="AK103" s="73">
        <f t="shared" ref="AK103:AK104" si="322">AL103-+AH103</f>
        <v>1607944</v>
      </c>
      <c r="AL103" s="73">
        <f t="shared" ref="AL103:AL104" si="323">Q103+R103</f>
        <v>1607944</v>
      </c>
      <c r="AM103" s="75"/>
    </row>
    <row r="104" spans="1:39" s="58" customFormat="1" ht="16.5" customHeight="1" x14ac:dyDescent="0.15">
      <c r="A104" s="61"/>
      <c r="B104" s="77" t="s">
        <v>509</v>
      </c>
      <c r="C104" s="77" t="s">
        <v>508</v>
      </c>
      <c r="D104" s="78" t="s">
        <v>510</v>
      </c>
      <c r="E104" s="79" t="s">
        <v>1527</v>
      </c>
      <c r="F104" s="347"/>
      <c r="G104" s="79" t="s">
        <v>1794</v>
      </c>
      <c r="H104" s="79" t="s">
        <v>918</v>
      </c>
      <c r="I104" s="79" t="s">
        <v>919</v>
      </c>
      <c r="J104" s="347"/>
      <c r="K104" s="347"/>
      <c r="L104" s="347"/>
      <c r="M104" s="347"/>
      <c r="N104" s="81"/>
      <c r="O104" s="82" t="s">
        <v>81</v>
      </c>
      <c r="P104" s="67">
        <v>1607944</v>
      </c>
      <c r="Q104" s="67">
        <v>1607944</v>
      </c>
      <c r="R104" s="67">
        <v>0</v>
      </c>
      <c r="S104" s="67">
        <f t="shared" ref="S104" si="324">P104-Q104-R104</f>
        <v>0</v>
      </c>
      <c r="T104" s="67">
        <v>1607944</v>
      </c>
      <c r="U104" s="83">
        <v>0</v>
      </c>
      <c r="V104" s="69">
        <f t="shared" si="320"/>
        <v>1607944</v>
      </c>
      <c r="W104" s="70" t="s">
        <v>82</v>
      </c>
      <c r="X104" s="69">
        <v>0</v>
      </c>
      <c r="Y104" s="69">
        <v>0</v>
      </c>
      <c r="Z104" s="69">
        <v>0</v>
      </c>
      <c r="AA104" s="69">
        <v>0</v>
      </c>
      <c r="AB104" s="69">
        <v>0</v>
      </c>
      <c r="AC104" s="69">
        <v>0</v>
      </c>
      <c r="AD104" s="69">
        <v>0</v>
      </c>
      <c r="AE104" s="69">
        <f t="shared" si="213"/>
        <v>0</v>
      </c>
      <c r="AF104" s="350"/>
      <c r="AH104" s="73">
        <v>0</v>
      </c>
      <c r="AI104" s="74" t="s">
        <v>819</v>
      </c>
      <c r="AJ104" s="73">
        <v>12972</v>
      </c>
      <c r="AK104" s="73">
        <f t="shared" si="322"/>
        <v>1607944</v>
      </c>
      <c r="AL104" s="73">
        <f t="shared" si="323"/>
        <v>1607944</v>
      </c>
      <c r="AM104" s="75"/>
    </row>
    <row r="105" spans="1:39" s="58" customFormat="1" ht="16.5" customHeight="1" x14ac:dyDescent="0.15">
      <c r="A105" s="61"/>
      <c r="B105" s="77" t="s">
        <v>509</v>
      </c>
      <c r="C105" s="77" t="s">
        <v>508</v>
      </c>
      <c r="D105" s="84" t="s">
        <v>510</v>
      </c>
      <c r="E105" s="85" t="s">
        <v>1527</v>
      </c>
      <c r="F105" s="348"/>
      <c r="G105" s="85" t="s">
        <v>1794</v>
      </c>
      <c r="H105" s="85" t="s">
        <v>918</v>
      </c>
      <c r="I105" s="85" t="s">
        <v>919</v>
      </c>
      <c r="J105" s="348"/>
      <c r="K105" s="348"/>
      <c r="L105" s="348"/>
      <c r="M105" s="348"/>
      <c r="N105" s="87"/>
      <c r="O105" s="88" t="s">
        <v>83</v>
      </c>
      <c r="P105" s="67">
        <f t="shared" ref="P105:R105" si="325">P103-+P104</f>
        <v>0</v>
      </c>
      <c r="Q105" s="67">
        <f t="shared" si="325"/>
        <v>0</v>
      </c>
      <c r="R105" s="89">
        <f t="shared" si="325"/>
        <v>0</v>
      </c>
      <c r="S105" s="89"/>
      <c r="T105" s="89">
        <f t="shared" ref="T105:V105" si="326">T103-+T104</f>
        <v>0</v>
      </c>
      <c r="U105" s="90">
        <f t="shared" si="326"/>
        <v>0</v>
      </c>
      <c r="V105" s="90">
        <f t="shared" si="326"/>
        <v>0</v>
      </c>
      <c r="W105" s="88" t="s">
        <v>83</v>
      </c>
      <c r="X105" s="90">
        <f t="shared" ref="X105:AD105" si="327">X103-+X104</f>
        <v>0</v>
      </c>
      <c r="Y105" s="90">
        <f t="shared" si="327"/>
        <v>0</v>
      </c>
      <c r="Z105" s="90">
        <f t="shared" si="327"/>
        <v>0</v>
      </c>
      <c r="AA105" s="90">
        <f t="shared" si="327"/>
        <v>0</v>
      </c>
      <c r="AB105" s="90">
        <f t="shared" si="327"/>
        <v>0</v>
      </c>
      <c r="AC105" s="90">
        <f t="shared" si="327"/>
        <v>0</v>
      </c>
      <c r="AD105" s="90">
        <f t="shared" si="327"/>
        <v>0</v>
      </c>
      <c r="AE105" s="90">
        <f t="shared" si="213"/>
        <v>0</v>
      </c>
      <c r="AF105" s="351"/>
      <c r="AH105" s="91">
        <f t="shared" si="237"/>
        <v>0</v>
      </c>
      <c r="AI105" s="92" t="s">
        <v>1156</v>
      </c>
      <c r="AJ105" s="91">
        <f t="shared" ref="AJ105:AL105" si="328">AJ103-+AJ104</f>
        <v>0</v>
      </c>
      <c r="AK105" s="91">
        <f t="shared" si="328"/>
        <v>0</v>
      </c>
      <c r="AL105" s="91">
        <f t="shared" si="328"/>
        <v>0</v>
      </c>
      <c r="AM105" s="60"/>
    </row>
    <row r="106" spans="1:39" s="58" customFormat="1" ht="16.5" hidden="1" customHeight="1" x14ac:dyDescent="0.15">
      <c r="A106" s="61" t="s">
        <v>1528</v>
      </c>
      <c r="B106" t="s">
        <v>509</v>
      </c>
      <c r="C106" t="s">
        <v>508</v>
      </c>
      <c r="D106" s="62" t="s">
        <v>510</v>
      </c>
      <c r="E106" s="63" t="s">
        <v>1528</v>
      </c>
      <c r="F106" s="346" t="s">
        <v>1314</v>
      </c>
      <c r="G106" s="63" t="s">
        <v>502</v>
      </c>
      <c r="H106" s="63" t="s">
        <v>1076</v>
      </c>
      <c r="I106" s="63" t="s">
        <v>1077</v>
      </c>
      <c r="J106" s="346"/>
      <c r="K106" s="346" t="s">
        <v>1709</v>
      </c>
      <c r="L106" s="346" t="s">
        <v>1731</v>
      </c>
      <c r="M106" s="346" t="s">
        <v>1714</v>
      </c>
      <c r="N106" s="65" t="s">
        <v>1712</v>
      </c>
      <c r="O106" s="66" t="s">
        <v>78</v>
      </c>
      <c r="P106" s="67">
        <v>1479910</v>
      </c>
      <c r="Q106" s="67">
        <v>1479910</v>
      </c>
      <c r="R106" s="67">
        <f t="shared" ref="R106" si="329">P106-Q106</f>
        <v>0</v>
      </c>
      <c r="S106" s="67">
        <v>0</v>
      </c>
      <c r="T106" s="67">
        <v>0</v>
      </c>
      <c r="U106" s="68">
        <v>4825276</v>
      </c>
      <c r="V106" s="69">
        <f t="shared" ref="V106:V107" si="330">P106-U106</f>
        <v>-3345366</v>
      </c>
      <c r="W106" s="70" t="s">
        <v>79</v>
      </c>
      <c r="X106" s="69">
        <f t="shared" ref="X106" si="331">X107</f>
        <v>0</v>
      </c>
      <c r="Y106" s="71"/>
      <c r="Z106" s="71"/>
      <c r="AA106" s="71"/>
      <c r="AB106" s="71"/>
      <c r="AC106" s="71"/>
      <c r="AD106" s="72"/>
      <c r="AE106" s="69">
        <f t="shared" si="213"/>
        <v>0</v>
      </c>
      <c r="AF106" s="349" t="s">
        <v>1791</v>
      </c>
      <c r="AH106" s="73">
        <v>1479910</v>
      </c>
      <c r="AI106" s="74" t="s">
        <v>1156</v>
      </c>
      <c r="AJ106" s="73">
        <v>0</v>
      </c>
      <c r="AK106" s="73">
        <f t="shared" ref="AK106:AK107" si="332">AL106-+AH106</f>
        <v>0</v>
      </c>
      <c r="AL106" s="73">
        <f t="shared" ref="AL106:AL107" si="333">Q106+R106</f>
        <v>1479910</v>
      </c>
      <c r="AM106" s="75"/>
    </row>
    <row r="107" spans="1:39" s="58" customFormat="1" ht="16.5" hidden="1" customHeight="1" x14ac:dyDescent="0.15">
      <c r="A107" s="61"/>
      <c r="B107" s="77" t="s">
        <v>509</v>
      </c>
      <c r="C107" s="77" t="s">
        <v>508</v>
      </c>
      <c r="D107" s="78" t="s">
        <v>510</v>
      </c>
      <c r="E107" s="79" t="s">
        <v>1528</v>
      </c>
      <c r="F107" s="347"/>
      <c r="G107" s="79" t="s">
        <v>502</v>
      </c>
      <c r="H107" s="79" t="s">
        <v>1076</v>
      </c>
      <c r="I107" s="79" t="s">
        <v>1077</v>
      </c>
      <c r="J107" s="347"/>
      <c r="K107" s="347"/>
      <c r="L107" s="347"/>
      <c r="M107" s="347"/>
      <c r="N107" s="81"/>
      <c r="O107" s="82" t="s">
        <v>81</v>
      </c>
      <c r="P107" s="67">
        <v>1479910</v>
      </c>
      <c r="Q107" s="67">
        <v>1479910</v>
      </c>
      <c r="R107" s="67">
        <v>0</v>
      </c>
      <c r="S107" s="67">
        <f t="shared" ref="S107" si="334">P107-Q107-R107</f>
        <v>0</v>
      </c>
      <c r="T107" s="67">
        <v>0</v>
      </c>
      <c r="U107" s="83">
        <v>4825276</v>
      </c>
      <c r="V107" s="69">
        <f t="shared" si="330"/>
        <v>-3345366</v>
      </c>
      <c r="W107" s="70" t="s">
        <v>82</v>
      </c>
      <c r="X107" s="69">
        <v>0</v>
      </c>
      <c r="Y107" s="69">
        <v>0</v>
      </c>
      <c r="Z107" s="69">
        <v>0</v>
      </c>
      <c r="AA107" s="69">
        <v>0</v>
      </c>
      <c r="AB107" s="69">
        <v>0</v>
      </c>
      <c r="AC107" s="69">
        <v>0</v>
      </c>
      <c r="AD107" s="69">
        <v>0</v>
      </c>
      <c r="AE107" s="69">
        <f t="shared" si="213"/>
        <v>0</v>
      </c>
      <c r="AF107" s="350"/>
      <c r="AH107" s="73">
        <v>1479910</v>
      </c>
      <c r="AI107" s="74" t="s">
        <v>1156</v>
      </c>
      <c r="AJ107" s="73">
        <v>0</v>
      </c>
      <c r="AK107" s="73">
        <f t="shared" si="332"/>
        <v>0</v>
      </c>
      <c r="AL107" s="73">
        <f t="shared" si="333"/>
        <v>1479910</v>
      </c>
      <c r="AM107" s="75"/>
    </row>
    <row r="108" spans="1:39" s="58" customFormat="1" ht="16.5" hidden="1" customHeight="1" x14ac:dyDescent="0.15">
      <c r="A108" s="61"/>
      <c r="B108" s="77" t="s">
        <v>509</v>
      </c>
      <c r="C108" s="77" t="s">
        <v>508</v>
      </c>
      <c r="D108" s="84" t="s">
        <v>510</v>
      </c>
      <c r="E108" s="85" t="s">
        <v>1528</v>
      </c>
      <c r="F108" s="348"/>
      <c r="G108" s="85" t="s">
        <v>502</v>
      </c>
      <c r="H108" s="85" t="s">
        <v>1076</v>
      </c>
      <c r="I108" s="85" t="s">
        <v>1077</v>
      </c>
      <c r="J108" s="348"/>
      <c r="K108" s="348"/>
      <c r="L108" s="348"/>
      <c r="M108" s="348"/>
      <c r="N108" s="87"/>
      <c r="O108" s="88" t="s">
        <v>83</v>
      </c>
      <c r="P108" s="67">
        <f t="shared" ref="P108:R108" si="335">P106-+P107</f>
        <v>0</v>
      </c>
      <c r="Q108" s="67">
        <f t="shared" si="335"/>
        <v>0</v>
      </c>
      <c r="R108" s="89">
        <f t="shared" si="335"/>
        <v>0</v>
      </c>
      <c r="S108" s="89"/>
      <c r="T108" s="89">
        <f t="shared" ref="T108:V108" si="336">T106-+T107</f>
        <v>0</v>
      </c>
      <c r="U108" s="90">
        <f t="shared" si="336"/>
        <v>0</v>
      </c>
      <c r="V108" s="90">
        <f t="shared" si="336"/>
        <v>0</v>
      </c>
      <c r="W108" s="88" t="s">
        <v>83</v>
      </c>
      <c r="X108" s="90">
        <f t="shared" ref="X108:AD108" si="337">X106-+X107</f>
        <v>0</v>
      </c>
      <c r="Y108" s="90">
        <f t="shared" si="337"/>
        <v>0</v>
      </c>
      <c r="Z108" s="90">
        <f t="shared" si="337"/>
        <v>0</v>
      </c>
      <c r="AA108" s="90">
        <f t="shared" si="337"/>
        <v>0</v>
      </c>
      <c r="AB108" s="90">
        <f t="shared" si="337"/>
        <v>0</v>
      </c>
      <c r="AC108" s="90">
        <f t="shared" si="337"/>
        <v>0</v>
      </c>
      <c r="AD108" s="90">
        <f t="shared" si="337"/>
        <v>0</v>
      </c>
      <c r="AE108" s="90">
        <f t="shared" si="213"/>
        <v>0</v>
      </c>
      <c r="AF108" s="351"/>
      <c r="AH108" s="91">
        <f t="shared" si="237"/>
        <v>0</v>
      </c>
      <c r="AI108" s="92" t="s">
        <v>1156</v>
      </c>
      <c r="AJ108" s="91">
        <f t="shared" ref="AJ108:AL108" si="338">AJ106-+AJ107</f>
        <v>0</v>
      </c>
      <c r="AK108" s="91">
        <f t="shared" si="338"/>
        <v>0</v>
      </c>
      <c r="AL108" s="91">
        <f t="shared" si="338"/>
        <v>0</v>
      </c>
      <c r="AM108" s="60"/>
    </row>
    <row r="109" spans="1:39" s="58" customFormat="1" ht="16.5" hidden="1" customHeight="1" x14ac:dyDescent="0.15">
      <c r="A109" s="61" t="s">
        <v>1529</v>
      </c>
      <c r="B109" t="s">
        <v>509</v>
      </c>
      <c r="C109" t="s">
        <v>508</v>
      </c>
      <c r="D109" s="62" t="s">
        <v>510</v>
      </c>
      <c r="E109" s="63" t="s">
        <v>1529</v>
      </c>
      <c r="F109" s="346" t="s">
        <v>1315</v>
      </c>
      <c r="G109" s="63" t="s">
        <v>497</v>
      </c>
      <c r="H109" s="63" t="s">
        <v>791</v>
      </c>
      <c r="I109" s="63" t="s">
        <v>513</v>
      </c>
      <c r="J109" s="346"/>
      <c r="K109" s="346"/>
      <c r="L109" s="346"/>
      <c r="M109" s="346" t="s">
        <v>1716</v>
      </c>
      <c r="N109" s="65" t="s">
        <v>1712</v>
      </c>
      <c r="O109" s="66" t="s">
        <v>78</v>
      </c>
      <c r="P109" s="67">
        <v>1208472</v>
      </c>
      <c r="Q109" s="67">
        <v>1208472</v>
      </c>
      <c r="R109" s="67">
        <f t="shared" ref="R109" si="339">P109-Q109</f>
        <v>0</v>
      </c>
      <c r="S109" s="67">
        <v>0</v>
      </c>
      <c r="T109" s="67">
        <v>0</v>
      </c>
      <c r="U109" s="68">
        <v>0</v>
      </c>
      <c r="V109" s="69">
        <f t="shared" ref="V109:V110" si="340">P109-U109</f>
        <v>1208472</v>
      </c>
      <c r="W109" s="70" t="s">
        <v>79</v>
      </c>
      <c r="X109" s="69">
        <f t="shared" ref="X109" si="341">X110</f>
        <v>0</v>
      </c>
      <c r="Y109" s="71"/>
      <c r="Z109" s="71"/>
      <c r="AA109" s="71"/>
      <c r="AB109" s="71"/>
      <c r="AC109" s="71"/>
      <c r="AD109" s="72"/>
      <c r="AE109" s="69">
        <f t="shared" si="213"/>
        <v>0</v>
      </c>
      <c r="AF109" s="349">
        <v>0</v>
      </c>
      <c r="AH109" s="73">
        <v>0</v>
      </c>
      <c r="AI109" s="74" t="s">
        <v>796</v>
      </c>
      <c r="AJ109" s="73">
        <v>706381</v>
      </c>
      <c r="AK109" s="73">
        <f t="shared" ref="AK109:AK110" si="342">AL109-+AH109</f>
        <v>1208472</v>
      </c>
      <c r="AL109" s="73">
        <f t="shared" ref="AL109:AL110" si="343">Q109+R109</f>
        <v>1208472</v>
      </c>
      <c r="AM109" s="75"/>
    </row>
    <row r="110" spans="1:39" s="58" customFormat="1" ht="16.5" hidden="1" customHeight="1" x14ac:dyDescent="0.15">
      <c r="A110" s="61"/>
      <c r="B110" s="77" t="s">
        <v>509</v>
      </c>
      <c r="C110" s="77" t="s">
        <v>508</v>
      </c>
      <c r="D110" s="78" t="s">
        <v>510</v>
      </c>
      <c r="E110" s="79" t="s">
        <v>1529</v>
      </c>
      <c r="F110" s="347"/>
      <c r="G110" s="79" t="s">
        <v>497</v>
      </c>
      <c r="H110" s="79" t="s">
        <v>791</v>
      </c>
      <c r="I110" s="79" t="s">
        <v>513</v>
      </c>
      <c r="J110" s="347"/>
      <c r="K110" s="347"/>
      <c r="L110" s="347"/>
      <c r="M110" s="347"/>
      <c r="N110" s="81"/>
      <c r="O110" s="82" t="s">
        <v>81</v>
      </c>
      <c r="P110" s="67">
        <v>1208472</v>
      </c>
      <c r="Q110" s="67">
        <v>1208472</v>
      </c>
      <c r="R110" s="67">
        <v>0</v>
      </c>
      <c r="S110" s="67">
        <f t="shared" ref="S110" si="344">P110-Q110-R110</f>
        <v>0</v>
      </c>
      <c r="T110" s="67">
        <v>0</v>
      </c>
      <c r="U110" s="83">
        <v>0</v>
      </c>
      <c r="V110" s="69">
        <f t="shared" si="340"/>
        <v>1208472</v>
      </c>
      <c r="W110" s="70" t="s">
        <v>82</v>
      </c>
      <c r="X110" s="69">
        <v>0</v>
      </c>
      <c r="Y110" s="69">
        <v>0</v>
      </c>
      <c r="Z110" s="69">
        <v>0</v>
      </c>
      <c r="AA110" s="69">
        <v>0</v>
      </c>
      <c r="AB110" s="69">
        <v>0</v>
      </c>
      <c r="AC110" s="69">
        <v>0</v>
      </c>
      <c r="AD110" s="69">
        <v>0</v>
      </c>
      <c r="AE110" s="69">
        <f t="shared" si="213"/>
        <v>0</v>
      </c>
      <c r="AF110" s="350"/>
      <c r="AH110" s="73">
        <v>0</v>
      </c>
      <c r="AI110" s="74" t="s">
        <v>796</v>
      </c>
      <c r="AJ110" s="73">
        <v>706381</v>
      </c>
      <c r="AK110" s="73">
        <f t="shared" si="342"/>
        <v>1208472</v>
      </c>
      <c r="AL110" s="73">
        <f t="shared" si="343"/>
        <v>1208472</v>
      </c>
      <c r="AM110" s="75"/>
    </row>
    <row r="111" spans="1:39" s="58" customFormat="1" ht="16.5" hidden="1" customHeight="1" x14ac:dyDescent="0.15">
      <c r="A111" s="61"/>
      <c r="B111" s="77" t="s">
        <v>509</v>
      </c>
      <c r="C111" s="77" t="s">
        <v>508</v>
      </c>
      <c r="D111" s="84" t="s">
        <v>510</v>
      </c>
      <c r="E111" s="85" t="s">
        <v>1529</v>
      </c>
      <c r="F111" s="348"/>
      <c r="G111" s="85" t="s">
        <v>497</v>
      </c>
      <c r="H111" s="85" t="s">
        <v>791</v>
      </c>
      <c r="I111" s="85" t="s">
        <v>513</v>
      </c>
      <c r="J111" s="348"/>
      <c r="K111" s="348"/>
      <c r="L111" s="348"/>
      <c r="M111" s="348"/>
      <c r="N111" s="87"/>
      <c r="O111" s="88" t="s">
        <v>83</v>
      </c>
      <c r="P111" s="67">
        <f t="shared" ref="P111:R111" si="345">P109-+P110</f>
        <v>0</v>
      </c>
      <c r="Q111" s="67">
        <f t="shared" si="345"/>
        <v>0</v>
      </c>
      <c r="R111" s="89">
        <f t="shared" si="345"/>
        <v>0</v>
      </c>
      <c r="S111" s="89"/>
      <c r="T111" s="89">
        <f t="shared" ref="T111:V111" si="346">T109-+T110</f>
        <v>0</v>
      </c>
      <c r="U111" s="90">
        <f t="shared" si="346"/>
        <v>0</v>
      </c>
      <c r="V111" s="90">
        <f t="shared" si="346"/>
        <v>0</v>
      </c>
      <c r="W111" s="88" t="s">
        <v>83</v>
      </c>
      <c r="X111" s="90">
        <f t="shared" ref="X111:AD111" si="347">X109-+X110</f>
        <v>0</v>
      </c>
      <c r="Y111" s="90">
        <f t="shared" si="347"/>
        <v>0</v>
      </c>
      <c r="Z111" s="90">
        <f t="shared" si="347"/>
        <v>0</v>
      </c>
      <c r="AA111" s="90">
        <f t="shared" si="347"/>
        <v>0</v>
      </c>
      <c r="AB111" s="90">
        <f t="shared" si="347"/>
        <v>0</v>
      </c>
      <c r="AC111" s="90">
        <f t="shared" si="347"/>
        <v>0</v>
      </c>
      <c r="AD111" s="90">
        <f t="shared" si="347"/>
        <v>0</v>
      </c>
      <c r="AE111" s="90">
        <f t="shared" si="213"/>
        <v>0</v>
      </c>
      <c r="AF111" s="351"/>
      <c r="AH111" s="91">
        <f t="shared" si="237"/>
        <v>0</v>
      </c>
      <c r="AI111" s="92" t="s">
        <v>1156</v>
      </c>
      <c r="AJ111" s="91">
        <f t="shared" ref="AJ111:AL111" si="348">AJ109-+AJ110</f>
        <v>0</v>
      </c>
      <c r="AK111" s="91">
        <f t="shared" si="348"/>
        <v>0</v>
      </c>
      <c r="AL111" s="91">
        <f t="shared" si="348"/>
        <v>0</v>
      </c>
      <c r="AM111" s="60"/>
    </row>
    <row r="112" spans="1:39" s="58" customFormat="1" ht="16.5" hidden="1" customHeight="1" x14ac:dyDescent="0.15">
      <c r="A112" s="61" t="s">
        <v>1530</v>
      </c>
      <c r="B112" t="s">
        <v>509</v>
      </c>
      <c r="C112" t="s">
        <v>508</v>
      </c>
      <c r="D112" s="62" t="s">
        <v>510</v>
      </c>
      <c r="E112" s="63" t="s">
        <v>1530</v>
      </c>
      <c r="F112" s="346" t="s">
        <v>1316</v>
      </c>
      <c r="G112" s="63" t="s">
        <v>497</v>
      </c>
      <c r="H112" s="63" t="s">
        <v>791</v>
      </c>
      <c r="I112" s="63" t="s">
        <v>96</v>
      </c>
      <c r="J112" s="346"/>
      <c r="K112" s="346"/>
      <c r="L112" s="346"/>
      <c r="M112" s="346" t="s">
        <v>1714</v>
      </c>
      <c r="N112" s="65" t="s">
        <v>1712</v>
      </c>
      <c r="O112" s="66" t="s">
        <v>78</v>
      </c>
      <c r="P112" s="67">
        <v>1036585</v>
      </c>
      <c r="Q112" s="67">
        <v>483562</v>
      </c>
      <c r="R112" s="67">
        <f t="shared" ref="R112" si="349">P112-Q112</f>
        <v>553023</v>
      </c>
      <c r="S112" s="67">
        <v>0</v>
      </c>
      <c r="T112" s="67">
        <v>885340</v>
      </c>
      <c r="U112" s="68">
        <v>0</v>
      </c>
      <c r="V112" s="69">
        <f t="shared" ref="V112:V113" si="350">P112-U112</f>
        <v>1036585</v>
      </c>
      <c r="W112" s="70" t="s">
        <v>79</v>
      </c>
      <c r="X112" s="69">
        <f t="shared" ref="X112" si="351">X113</f>
        <v>332317</v>
      </c>
      <c r="Y112" s="71"/>
      <c r="Z112" s="71"/>
      <c r="AA112" s="71"/>
      <c r="AB112" s="71"/>
      <c r="AC112" s="71"/>
      <c r="AD112" s="72"/>
      <c r="AE112" s="69">
        <f t="shared" si="213"/>
        <v>332317</v>
      </c>
      <c r="AF112" s="349">
        <v>0</v>
      </c>
      <c r="AH112" s="73">
        <v>0</v>
      </c>
      <c r="AI112" s="74" t="s">
        <v>796</v>
      </c>
      <c r="AJ112" s="73">
        <v>599636.92000000004</v>
      </c>
      <c r="AK112" s="73">
        <f t="shared" ref="AK112:AK113" si="352">AL112-+AH112</f>
        <v>1036585</v>
      </c>
      <c r="AL112" s="73">
        <f t="shared" ref="AL112:AL113" si="353">Q112+R112</f>
        <v>1036585</v>
      </c>
      <c r="AM112" s="75"/>
    </row>
    <row r="113" spans="1:39" s="58" customFormat="1" ht="16.5" hidden="1" customHeight="1" x14ac:dyDescent="0.15">
      <c r="A113" s="61"/>
      <c r="B113" s="77" t="s">
        <v>509</v>
      </c>
      <c r="C113" s="77" t="s">
        <v>508</v>
      </c>
      <c r="D113" s="78" t="s">
        <v>510</v>
      </c>
      <c r="E113" s="79" t="s">
        <v>1530</v>
      </c>
      <c r="F113" s="347"/>
      <c r="G113" s="79" t="s">
        <v>497</v>
      </c>
      <c r="H113" s="79" t="s">
        <v>791</v>
      </c>
      <c r="I113" s="79" t="s">
        <v>96</v>
      </c>
      <c r="J113" s="347"/>
      <c r="K113" s="347"/>
      <c r="L113" s="347"/>
      <c r="M113" s="347"/>
      <c r="N113" s="81"/>
      <c r="O113" s="82" t="s">
        <v>81</v>
      </c>
      <c r="P113" s="67">
        <v>704268</v>
      </c>
      <c r="Q113" s="67">
        <v>151245</v>
      </c>
      <c r="R113" s="67">
        <v>553023</v>
      </c>
      <c r="S113" s="67">
        <f t="shared" ref="S113" si="354">P113-Q113-R113</f>
        <v>0</v>
      </c>
      <c r="T113" s="67">
        <v>553023</v>
      </c>
      <c r="U113" s="83">
        <v>0</v>
      </c>
      <c r="V113" s="69">
        <f t="shared" si="350"/>
        <v>704268</v>
      </c>
      <c r="W113" s="70" t="s">
        <v>82</v>
      </c>
      <c r="X113" s="69">
        <v>332317</v>
      </c>
      <c r="Y113" s="69">
        <v>0</v>
      </c>
      <c r="Z113" s="69">
        <v>0</v>
      </c>
      <c r="AA113" s="69">
        <v>0</v>
      </c>
      <c r="AB113" s="69">
        <v>0</v>
      </c>
      <c r="AC113" s="69">
        <v>0</v>
      </c>
      <c r="AD113" s="69">
        <v>0</v>
      </c>
      <c r="AE113" s="69">
        <f t="shared" si="213"/>
        <v>332317</v>
      </c>
      <c r="AF113" s="350"/>
      <c r="AH113" s="73">
        <v>0</v>
      </c>
      <c r="AI113" s="74" t="s">
        <v>796</v>
      </c>
      <c r="AJ113" s="73">
        <v>422477</v>
      </c>
      <c r="AK113" s="73">
        <f t="shared" si="352"/>
        <v>704268</v>
      </c>
      <c r="AL113" s="73">
        <f t="shared" si="353"/>
        <v>704268</v>
      </c>
      <c r="AM113" s="75"/>
    </row>
    <row r="114" spans="1:39" s="58" customFormat="1" ht="16.5" hidden="1" customHeight="1" x14ac:dyDescent="0.15">
      <c r="A114" s="61"/>
      <c r="B114" s="77" t="s">
        <v>509</v>
      </c>
      <c r="C114" s="77" t="s">
        <v>508</v>
      </c>
      <c r="D114" s="84" t="s">
        <v>510</v>
      </c>
      <c r="E114" s="85" t="s">
        <v>1530</v>
      </c>
      <c r="F114" s="348"/>
      <c r="G114" s="85" t="s">
        <v>497</v>
      </c>
      <c r="H114" s="85" t="s">
        <v>791</v>
      </c>
      <c r="I114" s="85" t="s">
        <v>96</v>
      </c>
      <c r="J114" s="348"/>
      <c r="K114" s="348"/>
      <c r="L114" s="348"/>
      <c r="M114" s="348"/>
      <c r="N114" s="87"/>
      <c r="O114" s="88" t="s">
        <v>83</v>
      </c>
      <c r="P114" s="67">
        <f t="shared" ref="P114:R114" si="355">P112-+P113</f>
        <v>332317</v>
      </c>
      <c r="Q114" s="67">
        <f t="shared" si="355"/>
        <v>332317</v>
      </c>
      <c r="R114" s="89">
        <f t="shared" si="355"/>
        <v>0</v>
      </c>
      <c r="S114" s="89"/>
      <c r="T114" s="89">
        <f t="shared" ref="T114:V114" si="356">T112-+T113</f>
        <v>332317</v>
      </c>
      <c r="U114" s="90">
        <f t="shared" si="356"/>
        <v>0</v>
      </c>
      <c r="V114" s="90">
        <f t="shared" si="356"/>
        <v>332317</v>
      </c>
      <c r="W114" s="88" t="s">
        <v>83</v>
      </c>
      <c r="X114" s="90">
        <f t="shared" ref="X114:AD114" si="357">X112-+X113</f>
        <v>0</v>
      </c>
      <c r="Y114" s="90">
        <f t="shared" si="357"/>
        <v>0</v>
      </c>
      <c r="Z114" s="90">
        <f t="shared" si="357"/>
        <v>0</v>
      </c>
      <c r="AA114" s="90">
        <f t="shared" si="357"/>
        <v>0</v>
      </c>
      <c r="AB114" s="90">
        <f t="shared" si="357"/>
        <v>0</v>
      </c>
      <c r="AC114" s="90">
        <f t="shared" si="357"/>
        <v>0</v>
      </c>
      <c r="AD114" s="90">
        <f t="shared" si="357"/>
        <v>0</v>
      </c>
      <c r="AE114" s="90">
        <f t="shared" si="213"/>
        <v>0</v>
      </c>
      <c r="AF114" s="351"/>
      <c r="AH114" s="91">
        <f t="shared" si="237"/>
        <v>0</v>
      </c>
      <c r="AI114" s="92">
        <v>0</v>
      </c>
      <c r="AJ114" s="91">
        <f t="shared" ref="AJ114:AL114" si="358">AJ112-+AJ113</f>
        <v>177159.92000000004</v>
      </c>
      <c r="AK114" s="91">
        <f t="shared" si="358"/>
        <v>332317</v>
      </c>
      <c r="AL114" s="91">
        <f t="shared" si="358"/>
        <v>332317</v>
      </c>
      <c r="AM114" s="60"/>
    </row>
    <row r="115" spans="1:39" s="58" customFormat="1" ht="16.5" hidden="1" customHeight="1" x14ac:dyDescent="0.15">
      <c r="A115" s="61" t="s">
        <v>1531</v>
      </c>
      <c r="B115" t="s">
        <v>509</v>
      </c>
      <c r="C115" t="s">
        <v>508</v>
      </c>
      <c r="D115" s="62" t="s">
        <v>510</v>
      </c>
      <c r="E115" s="63" t="s">
        <v>1531</v>
      </c>
      <c r="F115" s="346" t="s">
        <v>1317</v>
      </c>
      <c r="G115" s="63" t="s">
        <v>502</v>
      </c>
      <c r="H115" s="63" t="s">
        <v>791</v>
      </c>
      <c r="I115" s="63" t="s">
        <v>513</v>
      </c>
      <c r="J115" s="346"/>
      <c r="K115" s="346"/>
      <c r="L115" s="346"/>
      <c r="M115" s="346" t="s">
        <v>1719</v>
      </c>
      <c r="N115" s="65" t="s">
        <v>1720</v>
      </c>
      <c r="O115" s="66" t="s">
        <v>78</v>
      </c>
      <c r="P115" s="67">
        <v>187546320</v>
      </c>
      <c r="Q115" s="67">
        <v>0</v>
      </c>
      <c r="R115" s="67">
        <f t="shared" ref="R115" si="359">P115-Q115</f>
        <v>187546320</v>
      </c>
      <c r="S115" s="67">
        <v>0</v>
      </c>
      <c r="T115" s="67">
        <v>187546320</v>
      </c>
      <c r="U115" s="68">
        <v>80625000</v>
      </c>
      <c r="V115" s="69">
        <f t="shared" ref="V115:V116" si="360">P115-U115</f>
        <v>106921320</v>
      </c>
      <c r="W115" s="70" t="s">
        <v>79</v>
      </c>
      <c r="X115" s="69">
        <f t="shared" ref="X115" si="361">X116</f>
        <v>0</v>
      </c>
      <c r="Y115" s="71"/>
      <c r="Z115" s="71"/>
      <c r="AA115" s="71"/>
      <c r="AB115" s="71"/>
      <c r="AC115" s="71"/>
      <c r="AD115" s="72"/>
      <c r="AE115" s="69">
        <f t="shared" si="213"/>
        <v>0</v>
      </c>
      <c r="AF115" s="349">
        <v>0</v>
      </c>
      <c r="AH115" s="73">
        <v>187546320</v>
      </c>
      <c r="AI115" s="74" t="s">
        <v>1156</v>
      </c>
      <c r="AJ115" s="73">
        <v>0</v>
      </c>
      <c r="AK115" s="73">
        <f t="shared" ref="AK115:AK116" si="362">AL115-+AH115</f>
        <v>0</v>
      </c>
      <c r="AL115" s="73">
        <f t="shared" ref="AL115:AL116" si="363">Q115+R115</f>
        <v>187546320</v>
      </c>
      <c r="AM115" s="75"/>
    </row>
    <row r="116" spans="1:39" s="58" customFormat="1" ht="16.5" hidden="1" customHeight="1" x14ac:dyDescent="0.15">
      <c r="A116" s="61"/>
      <c r="B116" s="77" t="s">
        <v>509</v>
      </c>
      <c r="C116" s="77" t="s">
        <v>508</v>
      </c>
      <c r="D116" s="78" t="s">
        <v>510</v>
      </c>
      <c r="E116" s="79" t="s">
        <v>1531</v>
      </c>
      <c r="F116" s="347"/>
      <c r="G116" s="79" t="s">
        <v>502</v>
      </c>
      <c r="H116" s="79" t="s">
        <v>791</v>
      </c>
      <c r="I116" s="79" t="s">
        <v>513</v>
      </c>
      <c r="J116" s="347"/>
      <c r="K116" s="347"/>
      <c r="L116" s="347"/>
      <c r="M116" s="347"/>
      <c r="N116" s="81"/>
      <c r="O116" s="82" t="s">
        <v>81</v>
      </c>
      <c r="P116" s="67">
        <v>187546320</v>
      </c>
      <c r="Q116" s="67">
        <v>0</v>
      </c>
      <c r="R116" s="67">
        <v>187546320</v>
      </c>
      <c r="S116" s="67">
        <f t="shared" ref="S116" si="364">P116-Q116-R116</f>
        <v>0</v>
      </c>
      <c r="T116" s="265">
        <v>187546320</v>
      </c>
      <c r="U116" s="83">
        <v>80625000</v>
      </c>
      <c r="V116" s="69">
        <f t="shared" si="360"/>
        <v>106921320</v>
      </c>
      <c r="W116" s="70" t="s">
        <v>82</v>
      </c>
      <c r="X116" s="69">
        <v>0</v>
      </c>
      <c r="Y116" s="69">
        <v>0</v>
      </c>
      <c r="Z116" s="69">
        <v>0</v>
      </c>
      <c r="AA116" s="69">
        <v>0</v>
      </c>
      <c r="AB116" s="69">
        <v>0</v>
      </c>
      <c r="AC116" s="69">
        <v>0</v>
      </c>
      <c r="AD116" s="69">
        <v>0</v>
      </c>
      <c r="AE116" s="69">
        <f t="shared" si="213"/>
        <v>0</v>
      </c>
      <c r="AF116" s="350"/>
      <c r="AH116" s="73">
        <v>187546320</v>
      </c>
      <c r="AI116" s="74" t="s">
        <v>1156</v>
      </c>
      <c r="AJ116" s="73">
        <v>0</v>
      </c>
      <c r="AK116" s="73">
        <f t="shared" si="362"/>
        <v>0</v>
      </c>
      <c r="AL116" s="73">
        <f t="shared" si="363"/>
        <v>187546320</v>
      </c>
      <c r="AM116" s="75"/>
    </row>
    <row r="117" spans="1:39" s="58" customFormat="1" ht="16.5" hidden="1" customHeight="1" x14ac:dyDescent="0.15">
      <c r="A117" s="61"/>
      <c r="B117" s="77" t="s">
        <v>509</v>
      </c>
      <c r="C117" s="77" t="s">
        <v>508</v>
      </c>
      <c r="D117" s="84" t="s">
        <v>510</v>
      </c>
      <c r="E117" s="85" t="s">
        <v>1531</v>
      </c>
      <c r="F117" s="348"/>
      <c r="G117" s="85" t="s">
        <v>502</v>
      </c>
      <c r="H117" s="85" t="s">
        <v>791</v>
      </c>
      <c r="I117" s="85" t="s">
        <v>513</v>
      </c>
      <c r="J117" s="348"/>
      <c r="K117" s="348"/>
      <c r="L117" s="348"/>
      <c r="M117" s="348"/>
      <c r="N117" s="87"/>
      <c r="O117" s="88" t="s">
        <v>83</v>
      </c>
      <c r="P117" s="67">
        <f t="shared" ref="P117:R117" si="365">P115-+P116</f>
        <v>0</v>
      </c>
      <c r="Q117" s="67">
        <f t="shared" si="365"/>
        <v>0</v>
      </c>
      <c r="R117" s="89">
        <f t="shared" si="365"/>
        <v>0</v>
      </c>
      <c r="S117" s="89"/>
      <c r="T117" s="89">
        <f t="shared" ref="T117:V117" si="366">T115-+T116</f>
        <v>0</v>
      </c>
      <c r="U117" s="90">
        <f t="shared" si="366"/>
        <v>0</v>
      </c>
      <c r="V117" s="90">
        <f t="shared" si="366"/>
        <v>0</v>
      </c>
      <c r="W117" s="88" t="s">
        <v>83</v>
      </c>
      <c r="X117" s="90">
        <f t="shared" ref="X117:AD117" si="367">X115-+X116</f>
        <v>0</v>
      </c>
      <c r="Y117" s="90">
        <f t="shared" si="367"/>
        <v>0</v>
      </c>
      <c r="Z117" s="90">
        <f t="shared" si="367"/>
        <v>0</v>
      </c>
      <c r="AA117" s="90">
        <f t="shared" si="367"/>
        <v>0</v>
      </c>
      <c r="AB117" s="90">
        <f t="shared" si="367"/>
        <v>0</v>
      </c>
      <c r="AC117" s="90">
        <f t="shared" si="367"/>
        <v>0</v>
      </c>
      <c r="AD117" s="90">
        <f t="shared" si="367"/>
        <v>0</v>
      </c>
      <c r="AE117" s="90">
        <f t="shared" si="213"/>
        <v>0</v>
      </c>
      <c r="AF117" s="351"/>
      <c r="AH117" s="91">
        <f t="shared" si="237"/>
        <v>0</v>
      </c>
      <c r="AI117" s="92" t="s">
        <v>1156</v>
      </c>
      <c r="AJ117" s="91">
        <f t="shared" ref="AJ117:AL117" si="368">AJ115-+AJ116</f>
        <v>0</v>
      </c>
      <c r="AK117" s="91">
        <f t="shared" si="368"/>
        <v>0</v>
      </c>
      <c r="AL117" s="91">
        <f t="shared" si="368"/>
        <v>0</v>
      </c>
      <c r="AM117" s="60"/>
    </row>
    <row r="118" spans="1:39" s="58" customFormat="1" ht="16.5" hidden="1" customHeight="1" x14ac:dyDescent="0.15">
      <c r="A118" s="61" t="s">
        <v>1532</v>
      </c>
      <c r="B118" t="s">
        <v>509</v>
      </c>
      <c r="C118" t="s">
        <v>508</v>
      </c>
      <c r="D118" s="62" t="s">
        <v>510</v>
      </c>
      <c r="E118" s="63" t="s">
        <v>1532</v>
      </c>
      <c r="F118" s="346" t="s">
        <v>1318</v>
      </c>
      <c r="G118" s="63" t="s">
        <v>1795</v>
      </c>
      <c r="H118" s="63" t="s">
        <v>1113</v>
      </c>
      <c r="I118" s="63" t="s">
        <v>1113</v>
      </c>
      <c r="J118" s="346"/>
      <c r="K118" s="346"/>
      <c r="L118" s="346"/>
      <c r="M118" s="346" t="s">
        <v>1714</v>
      </c>
      <c r="N118" s="65" t="s">
        <v>1720</v>
      </c>
      <c r="O118" s="66" t="s">
        <v>78</v>
      </c>
      <c r="P118" s="67">
        <v>48659705</v>
      </c>
      <c r="Q118" s="67">
        <v>0</v>
      </c>
      <c r="R118" s="67">
        <f t="shared" ref="R118" si="369">P118-Q118</f>
        <v>48659705</v>
      </c>
      <c r="S118" s="67">
        <v>0</v>
      </c>
      <c r="T118" s="67">
        <v>17201465</v>
      </c>
      <c r="U118" s="68">
        <v>3445204</v>
      </c>
      <c r="V118" s="69">
        <f t="shared" ref="V118:V119" si="370">P118-U118</f>
        <v>45214501</v>
      </c>
      <c r="W118" s="70" t="s">
        <v>79</v>
      </c>
      <c r="X118" s="69">
        <f t="shared" ref="X118" si="371">X119</f>
        <v>0</v>
      </c>
      <c r="Y118" s="71"/>
      <c r="Z118" s="71"/>
      <c r="AA118" s="71"/>
      <c r="AB118" s="71"/>
      <c r="AC118" s="71"/>
      <c r="AD118" s="72"/>
      <c r="AE118" s="69">
        <f t="shared" si="213"/>
        <v>0</v>
      </c>
      <c r="AF118" s="349">
        <v>0</v>
      </c>
      <c r="AH118" s="73">
        <v>48659705</v>
      </c>
      <c r="AI118" s="74" t="s">
        <v>1156</v>
      </c>
      <c r="AJ118" s="73">
        <v>0</v>
      </c>
      <c r="AK118" s="73">
        <f t="shared" ref="AK118:AK119" si="372">AL118-+AH118</f>
        <v>0</v>
      </c>
      <c r="AL118" s="73">
        <f t="shared" ref="AL118:AL119" si="373">Q118+R118</f>
        <v>48659705</v>
      </c>
      <c r="AM118" s="75"/>
    </row>
    <row r="119" spans="1:39" s="58" customFormat="1" ht="16.5" hidden="1" customHeight="1" x14ac:dyDescent="0.15">
      <c r="A119" s="61"/>
      <c r="B119" s="77" t="s">
        <v>509</v>
      </c>
      <c r="C119" s="77" t="s">
        <v>508</v>
      </c>
      <c r="D119" s="78" t="s">
        <v>510</v>
      </c>
      <c r="E119" s="79" t="s">
        <v>1532</v>
      </c>
      <c r="F119" s="347"/>
      <c r="G119" s="79" t="s">
        <v>1795</v>
      </c>
      <c r="H119" s="79" t="s">
        <v>1113</v>
      </c>
      <c r="I119" s="79" t="s">
        <v>1113</v>
      </c>
      <c r="J119" s="347"/>
      <c r="K119" s="347"/>
      <c r="L119" s="347"/>
      <c r="M119" s="347"/>
      <c r="N119" s="81"/>
      <c r="O119" s="82" t="s">
        <v>81</v>
      </c>
      <c r="P119" s="67">
        <v>48659705</v>
      </c>
      <c r="Q119" s="67">
        <v>0</v>
      </c>
      <c r="R119" s="67">
        <v>48659705</v>
      </c>
      <c r="S119" s="67">
        <f t="shared" ref="S119" si="374">P119-Q119-R119</f>
        <v>0</v>
      </c>
      <c r="T119" s="265">
        <v>17201465</v>
      </c>
      <c r="U119" s="83">
        <v>3445204</v>
      </c>
      <c r="V119" s="69">
        <f t="shared" si="370"/>
        <v>45214501</v>
      </c>
      <c r="W119" s="70" t="s">
        <v>82</v>
      </c>
      <c r="X119" s="69">
        <v>0</v>
      </c>
      <c r="Y119" s="69">
        <v>0</v>
      </c>
      <c r="Z119" s="69">
        <v>0</v>
      </c>
      <c r="AA119" s="69">
        <v>0</v>
      </c>
      <c r="AB119" s="69">
        <v>0</v>
      </c>
      <c r="AC119" s="69">
        <v>0</v>
      </c>
      <c r="AD119" s="69">
        <v>0</v>
      </c>
      <c r="AE119" s="69">
        <f t="shared" si="213"/>
        <v>0</v>
      </c>
      <c r="AF119" s="350"/>
      <c r="AH119" s="73">
        <v>48659705</v>
      </c>
      <c r="AI119" s="74" t="s">
        <v>1156</v>
      </c>
      <c r="AJ119" s="73">
        <v>0</v>
      </c>
      <c r="AK119" s="73">
        <f t="shared" si="372"/>
        <v>0</v>
      </c>
      <c r="AL119" s="73">
        <f t="shared" si="373"/>
        <v>48659705</v>
      </c>
      <c r="AM119" s="75"/>
    </row>
    <row r="120" spans="1:39" s="58" customFormat="1" ht="16.5" hidden="1" customHeight="1" x14ac:dyDescent="0.15">
      <c r="A120" s="61"/>
      <c r="B120" s="77" t="s">
        <v>509</v>
      </c>
      <c r="C120" s="77" t="s">
        <v>508</v>
      </c>
      <c r="D120" s="84" t="s">
        <v>510</v>
      </c>
      <c r="E120" s="85" t="s">
        <v>1532</v>
      </c>
      <c r="F120" s="348"/>
      <c r="G120" s="85" t="s">
        <v>1795</v>
      </c>
      <c r="H120" s="85" t="s">
        <v>1113</v>
      </c>
      <c r="I120" s="85" t="s">
        <v>1113</v>
      </c>
      <c r="J120" s="348"/>
      <c r="K120" s="348"/>
      <c r="L120" s="348"/>
      <c r="M120" s="348"/>
      <c r="N120" s="87"/>
      <c r="O120" s="88" t="s">
        <v>83</v>
      </c>
      <c r="P120" s="67">
        <f t="shared" ref="P120:R120" si="375">P118-+P119</f>
        <v>0</v>
      </c>
      <c r="Q120" s="67">
        <f t="shared" si="375"/>
        <v>0</v>
      </c>
      <c r="R120" s="89">
        <f t="shared" si="375"/>
        <v>0</v>
      </c>
      <c r="S120" s="89"/>
      <c r="T120" s="89">
        <f t="shared" ref="T120:V120" si="376">T118-+T119</f>
        <v>0</v>
      </c>
      <c r="U120" s="90">
        <f t="shared" si="376"/>
        <v>0</v>
      </c>
      <c r="V120" s="90">
        <f t="shared" si="376"/>
        <v>0</v>
      </c>
      <c r="W120" s="88" t="s">
        <v>83</v>
      </c>
      <c r="X120" s="90">
        <f t="shared" ref="X120:AD120" si="377">X118-+X119</f>
        <v>0</v>
      </c>
      <c r="Y120" s="90">
        <f t="shared" si="377"/>
        <v>0</v>
      </c>
      <c r="Z120" s="90">
        <f t="shared" si="377"/>
        <v>0</v>
      </c>
      <c r="AA120" s="90">
        <f t="shared" si="377"/>
        <v>0</v>
      </c>
      <c r="AB120" s="90">
        <f t="shared" si="377"/>
        <v>0</v>
      </c>
      <c r="AC120" s="90">
        <f t="shared" si="377"/>
        <v>0</v>
      </c>
      <c r="AD120" s="90">
        <f t="shared" si="377"/>
        <v>0</v>
      </c>
      <c r="AE120" s="90">
        <f t="shared" si="213"/>
        <v>0</v>
      </c>
      <c r="AF120" s="351"/>
      <c r="AH120" s="91">
        <f t="shared" si="237"/>
        <v>0</v>
      </c>
      <c r="AI120" s="92" t="s">
        <v>1156</v>
      </c>
      <c r="AJ120" s="91">
        <f t="shared" ref="AJ120:AL120" si="378">AJ118-+AJ119</f>
        <v>0</v>
      </c>
      <c r="AK120" s="91">
        <f t="shared" si="378"/>
        <v>0</v>
      </c>
      <c r="AL120" s="91">
        <f t="shared" si="378"/>
        <v>0</v>
      </c>
      <c r="AM120" s="60"/>
    </row>
    <row r="121" spans="1:39" s="58" customFormat="1" ht="16.5" hidden="1" customHeight="1" x14ac:dyDescent="0.15">
      <c r="A121" s="61" t="s">
        <v>1533</v>
      </c>
      <c r="B121" t="s">
        <v>509</v>
      </c>
      <c r="C121" t="s">
        <v>508</v>
      </c>
      <c r="D121" s="62" t="s">
        <v>510</v>
      </c>
      <c r="E121" s="63" t="s">
        <v>1533</v>
      </c>
      <c r="F121" s="346" t="s">
        <v>1319</v>
      </c>
      <c r="G121" s="63" t="s">
        <v>502</v>
      </c>
      <c r="H121" s="63" t="s">
        <v>918</v>
      </c>
      <c r="I121" s="63" t="s">
        <v>1002</v>
      </c>
      <c r="J121" s="346"/>
      <c r="K121" s="346"/>
      <c r="L121" s="346"/>
      <c r="M121" s="346" t="s">
        <v>1711</v>
      </c>
      <c r="N121" s="65" t="s">
        <v>1712</v>
      </c>
      <c r="O121" s="66" t="s">
        <v>78</v>
      </c>
      <c r="P121" s="67">
        <v>32582797</v>
      </c>
      <c r="Q121" s="67">
        <v>0</v>
      </c>
      <c r="R121" s="67">
        <f t="shared" ref="R121" si="379">P121-Q121</f>
        <v>32582797</v>
      </c>
      <c r="S121" s="67">
        <v>0</v>
      </c>
      <c r="T121" s="67">
        <v>0</v>
      </c>
      <c r="U121" s="68">
        <v>3242550</v>
      </c>
      <c r="V121" s="69">
        <f t="shared" ref="V121:V122" si="380">P121-U121</f>
        <v>29340247</v>
      </c>
      <c r="W121" s="70" t="s">
        <v>79</v>
      </c>
      <c r="X121" s="69">
        <f t="shared" ref="X121" si="381">X122</f>
        <v>0</v>
      </c>
      <c r="Y121" s="71"/>
      <c r="Z121" s="71"/>
      <c r="AA121" s="71"/>
      <c r="AB121" s="71"/>
      <c r="AC121" s="71"/>
      <c r="AD121" s="72"/>
      <c r="AE121" s="69">
        <f t="shared" si="213"/>
        <v>0</v>
      </c>
      <c r="AF121" s="349" t="s">
        <v>1791</v>
      </c>
      <c r="AH121" s="73">
        <v>32582797</v>
      </c>
      <c r="AI121" s="74" t="s">
        <v>1156</v>
      </c>
      <c r="AJ121" s="73">
        <v>0</v>
      </c>
      <c r="AK121" s="73">
        <f t="shared" ref="AK121:AK122" si="382">AL121-+AH121</f>
        <v>0</v>
      </c>
      <c r="AL121" s="73">
        <f t="shared" ref="AL121:AL122" si="383">Q121+R121</f>
        <v>32582797</v>
      </c>
      <c r="AM121" s="75"/>
    </row>
    <row r="122" spans="1:39" s="58" customFormat="1" ht="16.5" hidden="1" customHeight="1" x14ac:dyDescent="0.15">
      <c r="A122" s="61"/>
      <c r="B122" s="77" t="s">
        <v>509</v>
      </c>
      <c r="C122" s="77" t="s">
        <v>508</v>
      </c>
      <c r="D122" s="78" t="s">
        <v>510</v>
      </c>
      <c r="E122" s="79" t="s">
        <v>1533</v>
      </c>
      <c r="F122" s="347"/>
      <c r="G122" s="79" t="s">
        <v>502</v>
      </c>
      <c r="H122" s="79" t="s">
        <v>918</v>
      </c>
      <c r="I122" s="79" t="s">
        <v>1002</v>
      </c>
      <c r="J122" s="347"/>
      <c r="K122" s="347"/>
      <c r="L122" s="347"/>
      <c r="M122" s="347"/>
      <c r="N122" s="81"/>
      <c r="O122" s="82" t="s">
        <v>81</v>
      </c>
      <c r="P122" s="67">
        <v>32582797</v>
      </c>
      <c r="Q122" s="67">
        <v>0</v>
      </c>
      <c r="R122" s="67">
        <v>32582797</v>
      </c>
      <c r="S122" s="67">
        <f t="shared" ref="S122" si="384">P122-Q122-R122</f>
        <v>0</v>
      </c>
      <c r="T122" s="67">
        <v>0</v>
      </c>
      <c r="U122" s="83">
        <v>3242550</v>
      </c>
      <c r="V122" s="69">
        <f t="shared" si="380"/>
        <v>29340247</v>
      </c>
      <c r="W122" s="70" t="s">
        <v>82</v>
      </c>
      <c r="X122" s="69">
        <v>0</v>
      </c>
      <c r="Y122" s="69">
        <v>0</v>
      </c>
      <c r="Z122" s="69">
        <v>0</v>
      </c>
      <c r="AA122" s="69">
        <v>0</v>
      </c>
      <c r="AB122" s="69">
        <v>0</v>
      </c>
      <c r="AC122" s="69">
        <v>0</v>
      </c>
      <c r="AD122" s="69">
        <v>0</v>
      </c>
      <c r="AE122" s="69">
        <f t="shared" si="213"/>
        <v>0</v>
      </c>
      <c r="AF122" s="350"/>
      <c r="AH122" s="73">
        <v>32582797</v>
      </c>
      <c r="AI122" s="74" t="s">
        <v>1156</v>
      </c>
      <c r="AJ122" s="73">
        <v>0</v>
      </c>
      <c r="AK122" s="73">
        <f t="shared" si="382"/>
        <v>0</v>
      </c>
      <c r="AL122" s="73">
        <f t="shared" si="383"/>
        <v>32582797</v>
      </c>
      <c r="AM122" s="75"/>
    </row>
    <row r="123" spans="1:39" s="58" customFormat="1" ht="16.5" hidden="1" customHeight="1" x14ac:dyDescent="0.15">
      <c r="A123" s="61"/>
      <c r="B123" s="77" t="s">
        <v>509</v>
      </c>
      <c r="C123" s="77" t="s">
        <v>508</v>
      </c>
      <c r="D123" s="84" t="s">
        <v>510</v>
      </c>
      <c r="E123" s="85" t="s">
        <v>1533</v>
      </c>
      <c r="F123" s="348"/>
      <c r="G123" s="85" t="s">
        <v>502</v>
      </c>
      <c r="H123" s="85" t="s">
        <v>918</v>
      </c>
      <c r="I123" s="85" t="s">
        <v>1002</v>
      </c>
      <c r="J123" s="348"/>
      <c r="K123" s="348"/>
      <c r="L123" s="348"/>
      <c r="M123" s="348"/>
      <c r="N123" s="87"/>
      <c r="O123" s="88" t="s">
        <v>83</v>
      </c>
      <c r="P123" s="67">
        <f t="shared" ref="P123:R123" si="385">P121-+P122</f>
        <v>0</v>
      </c>
      <c r="Q123" s="67">
        <f t="shared" si="385"/>
        <v>0</v>
      </c>
      <c r="R123" s="89">
        <f t="shared" si="385"/>
        <v>0</v>
      </c>
      <c r="S123" s="89"/>
      <c r="T123" s="89">
        <f t="shared" ref="T123:V123" si="386">T121-+T122</f>
        <v>0</v>
      </c>
      <c r="U123" s="90">
        <f t="shared" si="386"/>
        <v>0</v>
      </c>
      <c r="V123" s="90">
        <f t="shared" si="386"/>
        <v>0</v>
      </c>
      <c r="W123" s="88" t="s">
        <v>83</v>
      </c>
      <c r="X123" s="90">
        <f t="shared" ref="X123:AD123" si="387">X121-+X122</f>
        <v>0</v>
      </c>
      <c r="Y123" s="90">
        <f t="shared" si="387"/>
        <v>0</v>
      </c>
      <c r="Z123" s="90">
        <f t="shared" si="387"/>
        <v>0</v>
      </c>
      <c r="AA123" s="90">
        <f t="shared" si="387"/>
        <v>0</v>
      </c>
      <c r="AB123" s="90">
        <f t="shared" si="387"/>
        <v>0</v>
      </c>
      <c r="AC123" s="90">
        <f t="shared" si="387"/>
        <v>0</v>
      </c>
      <c r="AD123" s="90">
        <f t="shared" si="387"/>
        <v>0</v>
      </c>
      <c r="AE123" s="90">
        <f t="shared" si="213"/>
        <v>0</v>
      </c>
      <c r="AF123" s="351"/>
      <c r="AH123" s="91">
        <f t="shared" si="237"/>
        <v>0</v>
      </c>
      <c r="AI123" s="92" t="s">
        <v>1156</v>
      </c>
      <c r="AJ123" s="91">
        <f t="shared" ref="AJ123:AL123" si="388">AJ121-+AJ122</f>
        <v>0</v>
      </c>
      <c r="AK123" s="91">
        <f t="shared" si="388"/>
        <v>0</v>
      </c>
      <c r="AL123" s="91">
        <f t="shared" si="388"/>
        <v>0</v>
      </c>
      <c r="AM123" s="60"/>
    </row>
    <row r="124" spans="1:39" s="58" customFormat="1" ht="16.5" hidden="1" customHeight="1" x14ac:dyDescent="0.15">
      <c r="A124" s="61" t="s">
        <v>1534</v>
      </c>
      <c r="B124" t="s">
        <v>509</v>
      </c>
      <c r="C124" t="s">
        <v>508</v>
      </c>
      <c r="D124" s="62" t="s">
        <v>510</v>
      </c>
      <c r="E124" s="63" t="s">
        <v>1534</v>
      </c>
      <c r="F124" s="346" t="s">
        <v>1320</v>
      </c>
      <c r="G124" s="63" t="s">
        <v>502</v>
      </c>
      <c r="H124" s="63" t="s">
        <v>1076</v>
      </c>
      <c r="I124" s="63" t="s">
        <v>1077</v>
      </c>
      <c r="J124" s="346"/>
      <c r="K124" s="346"/>
      <c r="L124" s="346"/>
      <c r="M124" s="346" t="s">
        <v>1714</v>
      </c>
      <c r="N124" s="65" t="s">
        <v>1720</v>
      </c>
      <c r="O124" s="66" t="s">
        <v>78</v>
      </c>
      <c r="P124" s="67">
        <v>25753680</v>
      </c>
      <c r="Q124" s="67">
        <v>0</v>
      </c>
      <c r="R124" s="67">
        <f t="shared" ref="R124" si="389">P124-Q124</f>
        <v>25753680</v>
      </c>
      <c r="S124" s="67">
        <v>0</v>
      </c>
      <c r="T124" s="67">
        <v>25753680</v>
      </c>
      <c r="U124" s="68">
        <v>1360</v>
      </c>
      <c r="V124" s="69">
        <f t="shared" ref="V124:V125" si="390">P124-U124</f>
        <v>25752320</v>
      </c>
      <c r="W124" s="70" t="s">
        <v>79</v>
      </c>
      <c r="X124" s="69">
        <f t="shared" ref="X124" si="391">X125</f>
        <v>0</v>
      </c>
      <c r="Y124" s="71"/>
      <c r="Z124" s="71"/>
      <c r="AA124" s="71"/>
      <c r="AB124" s="71"/>
      <c r="AC124" s="71"/>
      <c r="AD124" s="72"/>
      <c r="AE124" s="69">
        <f t="shared" si="213"/>
        <v>0</v>
      </c>
      <c r="AF124" s="349" t="s">
        <v>1791</v>
      </c>
      <c r="AH124" s="73">
        <v>25753680</v>
      </c>
      <c r="AI124" s="74" t="s">
        <v>1156</v>
      </c>
      <c r="AJ124" s="73">
        <v>0</v>
      </c>
      <c r="AK124" s="73">
        <f t="shared" ref="AK124:AK125" si="392">AL124-+AH124</f>
        <v>0</v>
      </c>
      <c r="AL124" s="73">
        <f t="shared" ref="AL124:AL125" si="393">Q124+R124</f>
        <v>25753680</v>
      </c>
      <c r="AM124" s="75"/>
    </row>
    <row r="125" spans="1:39" s="58" customFormat="1" ht="16.5" hidden="1" customHeight="1" x14ac:dyDescent="0.15">
      <c r="A125" s="61"/>
      <c r="B125" s="77" t="s">
        <v>509</v>
      </c>
      <c r="C125" s="77" t="s">
        <v>508</v>
      </c>
      <c r="D125" s="78" t="s">
        <v>510</v>
      </c>
      <c r="E125" s="79" t="s">
        <v>1534</v>
      </c>
      <c r="F125" s="347"/>
      <c r="G125" s="79" t="s">
        <v>502</v>
      </c>
      <c r="H125" s="79" t="s">
        <v>1076</v>
      </c>
      <c r="I125" s="79" t="s">
        <v>1077</v>
      </c>
      <c r="J125" s="347"/>
      <c r="K125" s="347"/>
      <c r="L125" s="347"/>
      <c r="M125" s="347"/>
      <c r="N125" s="81"/>
      <c r="O125" s="82" t="s">
        <v>81</v>
      </c>
      <c r="P125" s="67">
        <v>25753680</v>
      </c>
      <c r="Q125" s="67">
        <v>0</v>
      </c>
      <c r="R125" s="67">
        <v>25753680</v>
      </c>
      <c r="S125" s="67">
        <f t="shared" ref="S125" si="394">P125-Q125-R125</f>
        <v>0</v>
      </c>
      <c r="T125" s="265">
        <v>25753680</v>
      </c>
      <c r="U125" s="83">
        <v>1360</v>
      </c>
      <c r="V125" s="69">
        <f t="shared" si="390"/>
        <v>25752320</v>
      </c>
      <c r="W125" s="70" t="s">
        <v>82</v>
      </c>
      <c r="X125" s="69">
        <v>0</v>
      </c>
      <c r="Y125" s="69">
        <v>0</v>
      </c>
      <c r="Z125" s="69">
        <v>0</v>
      </c>
      <c r="AA125" s="69">
        <v>0</v>
      </c>
      <c r="AB125" s="69">
        <v>0</v>
      </c>
      <c r="AC125" s="69">
        <v>0</v>
      </c>
      <c r="AD125" s="69">
        <v>0</v>
      </c>
      <c r="AE125" s="69">
        <f t="shared" si="213"/>
        <v>0</v>
      </c>
      <c r="AF125" s="350"/>
      <c r="AH125" s="73">
        <v>25753680</v>
      </c>
      <c r="AI125" s="74" t="s">
        <v>1156</v>
      </c>
      <c r="AJ125" s="73">
        <v>0</v>
      </c>
      <c r="AK125" s="73">
        <f t="shared" si="392"/>
        <v>0</v>
      </c>
      <c r="AL125" s="73">
        <f t="shared" si="393"/>
        <v>25753680</v>
      </c>
      <c r="AM125" s="75"/>
    </row>
    <row r="126" spans="1:39" s="58" customFormat="1" ht="16.5" hidden="1" customHeight="1" x14ac:dyDescent="0.15">
      <c r="A126" s="61"/>
      <c r="B126" s="77" t="s">
        <v>509</v>
      </c>
      <c r="C126" s="77" t="s">
        <v>508</v>
      </c>
      <c r="D126" s="84" t="s">
        <v>510</v>
      </c>
      <c r="E126" s="85" t="s">
        <v>1534</v>
      </c>
      <c r="F126" s="348"/>
      <c r="G126" s="85" t="s">
        <v>502</v>
      </c>
      <c r="H126" s="85" t="s">
        <v>1076</v>
      </c>
      <c r="I126" s="85" t="s">
        <v>1077</v>
      </c>
      <c r="J126" s="348"/>
      <c r="K126" s="348"/>
      <c r="L126" s="348"/>
      <c r="M126" s="348"/>
      <c r="N126" s="87"/>
      <c r="O126" s="88" t="s">
        <v>83</v>
      </c>
      <c r="P126" s="67">
        <f t="shared" ref="P126:R126" si="395">P124-+P125</f>
        <v>0</v>
      </c>
      <c r="Q126" s="67">
        <f t="shared" si="395"/>
        <v>0</v>
      </c>
      <c r="R126" s="89">
        <f t="shared" si="395"/>
        <v>0</v>
      </c>
      <c r="S126" s="89"/>
      <c r="T126" s="89">
        <f t="shared" ref="T126:V126" si="396">T124-+T125</f>
        <v>0</v>
      </c>
      <c r="U126" s="90">
        <f t="shared" si="396"/>
        <v>0</v>
      </c>
      <c r="V126" s="90">
        <f t="shared" si="396"/>
        <v>0</v>
      </c>
      <c r="W126" s="88" t="s">
        <v>83</v>
      </c>
      <c r="X126" s="90">
        <f t="shared" ref="X126:AD126" si="397">X124-+X125</f>
        <v>0</v>
      </c>
      <c r="Y126" s="90">
        <f t="shared" si="397"/>
        <v>0</v>
      </c>
      <c r="Z126" s="90">
        <f t="shared" si="397"/>
        <v>0</v>
      </c>
      <c r="AA126" s="90">
        <f t="shared" si="397"/>
        <v>0</v>
      </c>
      <c r="AB126" s="90">
        <f t="shared" si="397"/>
        <v>0</v>
      </c>
      <c r="AC126" s="90">
        <f t="shared" si="397"/>
        <v>0</v>
      </c>
      <c r="AD126" s="90">
        <f t="shared" si="397"/>
        <v>0</v>
      </c>
      <c r="AE126" s="90">
        <f t="shared" si="213"/>
        <v>0</v>
      </c>
      <c r="AF126" s="351"/>
      <c r="AH126" s="91">
        <f t="shared" si="237"/>
        <v>0</v>
      </c>
      <c r="AI126" s="92" t="s">
        <v>1156</v>
      </c>
      <c r="AJ126" s="91">
        <f t="shared" ref="AJ126:AL126" si="398">AJ124-+AJ125</f>
        <v>0</v>
      </c>
      <c r="AK126" s="91">
        <f t="shared" si="398"/>
        <v>0</v>
      </c>
      <c r="AL126" s="91">
        <f t="shared" si="398"/>
        <v>0</v>
      </c>
      <c r="AM126" s="60"/>
    </row>
    <row r="127" spans="1:39" s="58" customFormat="1" ht="16.5" hidden="1" customHeight="1" x14ac:dyDescent="0.15">
      <c r="A127" s="61" t="s">
        <v>1535</v>
      </c>
      <c r="B127" t="s">
        <v>509</v>
      </c>
      <c r="C127" t="s">
        <v>508</v>
      </c>
      <c r="D127" s="62" t="s">
        <v>510</v>
      </c>
      <c r="E127" s="63" t="s">
        <v>1535</v>
      </c>
      <c r="F127" s="346" t="s">
        <v>1321</v>
      </c>
      <c r="G127" s="63" t="s">
        <v>502</v>
      </c>
      <c r="H127" s="63" t="s">
        <v>918</v>
      </c>
      <c r="I127" s="63" t="s">
        <v>1002</v>
      </c>
      <c r="J127" s="346"/>
      <c r="K127" s="346"/>
      <c r="L127" s="346"/>
      <c r="M127" s="346" t="s">
        <v>1716</v>
      </c>
      <c r="N127" s="65" t="s">
        <v>1720</v>
      </c>
      <c r="O127" s="66" t="s">
        <v>78</v>
      </c>
      <c r="P127" s="67">
        <v>13154358</v>
      </c>
      <c r="Q127" s="67">
        <v>0</v>
      </c>
      <c r="R127" s="67">
        <f t="shared" ref="R127" si="399">P127-Q127</f>
        <v>13154358</v>
      </c>
      <c r="S127" s="67">
        <v>0</v>
      </c>
      <c r="T127" s="67">
        <v>0</v>
      </c>
      <c r="U127" s="68">
        <v>935804</v>
      </c>
      <c r="V127" s="69">
        <f t="shared" ref="V127:V128" si="400">P127-U127</f>
        <v>12218554</v>
      </c>
      <c r="W127" s="70" t="s">
        <v>79</v>
      </c>
      <c r="X127" s="69">
        <f t="shared" ref="X127" si="401">X128</f>
        <v>0</v>
      </c>
      <c r="Y127" s="71"/>
      <c r="Z127" s="71"/>
      <c r="AA127" s="71"/>
      <c r="AB127" s="71"/>
      <c r="AC127" s="71"/>
      <c r="AD127" s="72"/>
      <c r="AE127" s="69">
        <f t="shared" si="213"/>
        <v>0</v>
      </c>
      <c r="AF127" s="349" t="s">
        <v>1791</v>
      </c>
      <c r="AH127" s="73">
        <v>13154358</v>
      </c>
      <c r="AI127" s="74" t="s">
        <v>1156</v>
      </c>
      <c r="AJ127" s="73">
        <v>0</v>
      </c>
      <c r="AK127" s="73">
        <f t="shared" ref="AK127:AK128" si="402">AL127-+AH127</f>
        <v>0</v>
      </c>
      <c r="AL127" s="73">
        <f t="shared" ref="AL127:AL128" si="403">Q127+R127</f>
        <v>13154358</v>
      </c>
      <c r="AM127" s="75"/>
    </row>
    <row r="128" spans="1:39" s="58" customFormat="1" ht="16.5" hidden="1" customHeight="1" x14ac:dyDescent="0.15">
      <c r="A128" s="61"/>
      <c r="B128" s="77" t="s">
        <v>509</v>
      </c>
      <c r="C128" s="77" t="s">
        <v>508</v>
      </c>
      <c r="D128" s="78" t="s">
        <v>510</v>
      </c>
      <c r="E128" s="79" t="s">
        <v>1535</v>
      </c>
      <c r="F128" s="347"/>
      <c r="G128" s="79" t="s">
        <v>502</v>
      </c>
      <c r="H128" s="79" t="s">
        <v>918</v>
      </c>
      <c r="I128" s="79" t="s">
        <v>1002</v>
      </c>
      <c r="J128" s="347"/>
      <c r="K128" s="347"/>
      <c r="L128" s="347"/>
      <c r="M128" s="347"/>
      <c r="N128" s="81"/>
      <c r="O128" s="82" t="s">
        <v>81</v>
      </c>
      <c r="P128" s="67">
        <v>13154358</v>
      </c>
      <c r="Q128" s="67">
        <v>0</v>
      </c>
      <c r="R128" s="67">
        <v>13154358</v>
      </c>
      <c r="S128" s="67">
        <f t="shared" ref="S128" si="404">P128-Q128-R128</f>
        <v>0</v>
      </c>
      <c r="T128" s="67">
        <v>0</v>
      </c>
      <c r="U128" s="83">
        <v>935804</v>
      </c>
      <c r="V128" s="69">
        <f t="shared" si="400"/>
        <v>12218554</v>
      </c>
      <c r="W128" s="70" t="s">
        <v>82</v>
      </c>
      <c r="X128" s="69">
        <v>0</v>
      </c>
      <c r="Y128" s="69">
        <v>0</v>
      </c>
      <c r="Z128" s="69">
        <v>0</v>
      </c>
      <c r="AA128" s="69">
        <v>0</v>
      </c>
      <c r="AB128" s="69">
        <v>0</v>
      </c>
      <c r="AC128" s="69">
        <v>0</v>
      </c>
      <c r="AD128" s="69">
        <v>0</v>
      </c>
      <c r="AE128" s="69">
        <f t="shared" si="213"/>
        <v>0</v>
      </c>
      <c r="AF128" s="350"/>
      <c r="AH128" s="73">
        <v>13154358</v>
      </c>
      <c r="AI128" s="74" t="s">
        <v>1156</v>
      </c>
      <c r="AJ128" s="73">
        <v>0</v>
      </c>
      <c r="AK128" s="73">
        <f t="shared" si="402"/>
        <v>0</v>
      </c>
      <c r="AL128" s="73">
        <f t="shared" si="403"/>
        <v>13154358</v>
      </c>
      <c r="AM128" s="75"/>
    </row>
    <row r="129" spans="1:39" s="58" customFormat="1" ht="16.5" hidden="1" customHeight="1" x14ac:dyDescent="0.15">
      <c r="A129" s="61"/>
      <c r="B129" s="77" t="s">
        <v>509</v>
      </c>
      <c r="C129" s="77" t="s">
        <v>508</v>
      </c>
      <c r="D129" s="84" t="s">
        <v>510</v>
      </c>
      <c r="E129" s="85" t="s">
        <v>1535</v>
      </c>
      <c r="F129" s="348"/>
      <c r="G129" s="85" t="s">
        <v>502</v>
      </c>
      <c r="H129" s="85" t="s">
        <v>918</v>
      </c>
      <c r="I129" s="85" t="s">
        <v>1002</v>
      </c>
      <c r="J129" s="348"/>
      <c r="K129" s="348"/>
      <c r="L129" s="348"/>
      <c r="M129" s="348"/>
      <c r="N129" s="87"/>
      <c r="O129" s="88" t="s">
        <v>83</v>
      </c>
      <c r="P129" s="67">
        <f t="shared" ref="P129:R129" si="405">P127-+P128</f>
        <v>0</v>
      </c>
      <c r="Q129" s="67">
        <f t="shared" si="405"/>
        <v>0</v>
      </c>
      <c r="R129" s="89">
        <f t="shared" si="405"/>
        <v>0</v>
      </c>
      <c r="S129" s="89"/>
      <c r="T129" s="89">
        <f t="shared" ref="T129:V129" si="406">T127-+T128</f>
        <v>0</v>
      </c>
      <c r="U129" s="90">
        <f t="shared" si="406"/>
        <v>0</v>
      </c>
      <c r="V129" s="90">
        <f t="shared" si="406"/>
        <v>0</v>
      </c>
      <c r="W129" s="88" t="s">
        <v>83</v>
      </c>
      <c r="X129" s="90">
        <f t="shared" ref="X129:AD129" si="407">X127-+X128</f>
        <v>0</v>
      </c>
      <c r="Y129" s="90">
        <f t="shared" si="407"/>
        <v>0</v>
      </c>
      <c r="Z129" s="90">
        <f t="shared" si="407"/>
        <v>0</v>
      </c>
      <c r="AA129" s="90">
        <f t="shared" si="407"/>
        <v>0</v>
      </c>
      <c r="AB129" s="90">
        <f t="shared" si="407"/>
        <v>0</v>
      </c>
      <c r="AC129" s="90">
        <f t="shared" si="407"/>
        <v>0</v>
      </c>
      <c r="AD129" s="90">
        <f t="shared" si="407"/>
        <v>0</v>
      </c>
      <c r="AE129" s="90">
        <f t="shared" si="213"/>
        <v>0</v>
      </c>
      <c r="AF129" s="351"/>
      <c r="AH129" s="91">
        <f t="shared" si="237"/>
        <v>0</v>
      </c>
      <c r="AI129" s="92" t="s">
        <v>1156</v>
      </c>
      <c r="AJ129" s="91">
        <f t="shared" ref="AJ129:AL129" si="408">AJ127-+AJ128</f>
        <v>0</v>
      </c>
      <c r="AK129" s="91">
        <f t="shared" si="408"/>
        <v>0</v>
      </c>
      <c r="AL129" s="91">
        <f t="shared" si="408"/>
        <v>0</v>
      </c>
      <c r="AM129" s="60"/>
    </row>
    <row r="130" spans="1:39" s="58" customFormat="1" ht="16.5" hidden="1" customHeight="1" x14ac:dyDescent="0.15">
      <c r="A130" s="61" t="s">
        <v>1536</v>
      </c>
      <c r="B130" t="s">
        <v>509</v>
      </c>
      <c r="C130" t="s">
        <v>508</v>
      </c>
      <c r="D130" s="62" t="s">
        <v>510</v>
      </c>
      <c r="E130" s="63" t="s">
        <v>1536</v>
      </c>
      <c r="F130" s="346" t="s">
        <v>1322</v>
      </c>
      <c r="G130" s="63" t="s">
        <v>497</v>
      </c>
      <c r="H130" s="63" t="s">
        <v>1076</v>
      </c>
      <c r="I130" s="63" t="s">
        <v>1077</v>
      </c>
      <c r="J130" s="346"/>
      <c r="K130" s="346"/>
      <c r="L130" s="346"/>
      <c r="M130" s="346" t="s">
        <v>1714</v>
      </c>
      <c r="N130" s="65" t="s">
        <v>1712</v>
      </c>
      <c r="O130" s="66" t="s">
        <v>78</v>
      </c>
      <c r="P130" s="67">
        <v>12419483</v>
      </c>
      <c r="Q130" s="67">
        <v>0</v>
      </c>
      <c r="R130" s="67">
        <f t="shared" ref="R130" si="409">P130-Q130</f>
        <v>12419483</v>
      </c>
      <c r="S130" s="67">
        <v>0</v>
      </c>
      <c r="T130" s="67">
        <v>12419483</v>
      </c>
      <c r="U130" s="68">
        <v>0</v>
      </c>
      <c r="V130" s="69">
        <f t="shared" ref="V130:V131" si="410">P130-U130</f>
        <v>12419483</v>
      </c>
      <c r="W130" s="70" t="s">
        <v>79</v>
      </c>
      <c r="X130" s="69">
        <f t="shared" ref="X130" si="411">X131</f>
        <v>0</v>
      </c>
      <c r="Y130" s="71"/>
      <c r="Z130" s="71"/>
      <c r="AA130" s="71"/>
      <c r="AB130" s="71"/>
      <c r="AC130" s="71"/>
      <c r="AD130" s="72"/>
      <c r="AE130" s="69">
        <f t="shared" si="213"/>
        <v>0</v>
      </c>
      <c r="AF130" s="349">
        <v>0</v>
      </c>
      <c r="AH130" s="73">
        <v>12110564</v>
      </c>
      <c r="AI130" s="74" t="s">
        <v>796</v>
      </c>
      <c r="AJ130" s="73">
        <v>186687.19999999998</v>
      </c>
      <c r="AK130" s="73">
        <f t="shared" ref="AK130:AK131" si="412">AL130-+AH130</f>
        <v>308919</v>
      </c>
      <c r="AL130" s="73">
        <f t="shared" ref="AL130:AL131" si="413">Q130+R130</f>
        <v>12419483</v>
      </c>
      <c r="AM130" s="75"/>
    </row>
    <row r="131" spans="1:39" s="58" customFormat="1" ht="16.5" hidden="1" customHeight="1" x14ac:dyDescent="0.15">
      <c r="A131" s="61"/>
      <c r="B131" s="77" t="s">
        <v>509</v>
      </c>
      <c r="C131" s="77" t="s">
        <v>508</v>
      </c>
      <c r="D131" s="78" t="s">
        <v>510</v>
      </c>
      <c r="E131" s="79" t="s">
        <v>1536</v>
      </c>
      <c r="F131" s="347"/>
      <c r="G131" s="79" t="s">
        <v>497</v>
      </c>
      <c r="H131" s="79" t="s">
        <v>1076</v>
      </c>
      <c r="I131" s="79" t="s">
        <v>1077</v>
      </c>
      <c r="J131" s="347"/>
      <c r="K131" s="347"/>
      <c r="L131" s="347"/>
      <c r="M131" s="347"/>
      <c r="N131" s="81"/>
      <c r="O131" s="82" t="s">
        <v>81</v>
      </c>
      <c r="P131" s="67">
        <v>12419483</v>
      </c>
      <c r="Q131" s="67">
        <v>0</v>
      </c>
      <c r="R131" s="67">
        <v>12419483</v>
      </c>
      <c r="S131" s="67">
        <f t="shared" ref="S131" si="414">P131-Q131-R131</f>
        <v>0</v>
      </c>
      <c r="T131" s="67">
        <v>12419483</v>
      </c>
      <c r="U131" s="83">
        <v>0</v>
      </c>
      <c r="V131" s="69">
        <f t="shared" si="410"/>
        <v>12419483</v>
      </c>
      <c r="W131" s="70" t="s">
        <v>82</v>
      </c>
      <c r="X131" s="69">
        <v>0</v>
      </c>
      <c r="Y131" s="69">
        <v>0</v>
      </c>
      <c r="Z131" s="69">
        <v>0</v>
      </c>
      <c r="AA131" s="69">
        <v>0</v>
      </c>
      <c r="AB131" s="69">
        <v>0</v>
      </c>
      <c r="AC131" s="69">
        <v>0</v>
      </c>
      <c r="AD131" s="69">
        <v>0</v>
      </c>
      <c r="AE131" s="69">
        <f t="shared" si="213"/>
        <v>0</v>
      </c>
      <c r="AF131" s="350"/>
      <c r="AH131" s="73">
        <v>12110564</v>
      </c>
      <c r="AI131" s="74" t="s">
        <v>796</v>
      </c>
      <c r="AJ131" s="73">
        <v>186687.19999999998</v>
      </c>
      <c r="AK131" s="73">
        <f t="shared" si="412"/>
        <v>308919</v>
      </c>
      <c r="AL131" s="73">
        <f t="shared" si="413"/>
        <v>12419483</v>
      </c>
      <c r="AM131" s="75"/>
    </row>
    <row r="132" spans="1:39" s="58" customFormat="1" ht="16.5" hidden="1" customHeight="1" x14ac:dyDescent="0.15">
      <c r="A132" s="61"/>
      <c r="B132" s="77" t="s">
        <v>509</v>
      </c>
      <c r="C132" s="77" t="s">
        <v>508</v>
      </c>
      <c r="D132" s="84" t="s">
        <v>510</v>
      </c>
      <c r="E132" s="85" t="s">
        <v>1536</v>
      </c>
      <c r="F132" s="348"/>
      <c r="G132" s="85" t="s">
        <v>497</v>
      </c>
      <c r="H132" s="85" t="s">
        <v>1076</v>
      </c>
      <c r="I132" s="85" t="s">
        <v>1077</v>
      </c>
      <c r="J132" s="348"/>
      <c r="K132" s="348"/>
      <c r="L132" s="348"/>
      <c r="M132" s="348"/>
      <c r="N132" s="87"/>
      <c r="O132" s="88" t="s">
        <v>83</v>
      </c>
      <c r="P132" s="67">
        <f t="shared" ref="P132:R132" si="415">P130-+P131</f>
        <v>0</v>
      </c>
      <c r="Q132" s="67">
        <f t="shared" si="415"/>
        <v>0</v>
      </c>
      <c r="R132" s="89">
        <f t="shared" si="415"/>
        <v>0</v>
      </c>
      <c r="S132" s="89"/>
      <c r="T132" s="89">
        <f t="shared" ref="T132:V132" si="416">T130-+T131</f>
        <v>0</v>
      </c>
      <c r="U132" s="90">
        <f t="shared" si="416"/>
        <v>0</v>
      </c>
      <c r="V132" s="90">
        <f t="shared" si="416"/>
        <v>0</v>
      </c>
      <c r="W132" s="88" t="s">
        <v>83</v>
      </c>
      <c r="X132" s="90">
        <f t="shared" ref="X132:AD132" si="417">X130-+X131</f>
        <v>0</v>
      </c>
      <c r="Y132" s="90">
        <f t="shared" si="417"/>
        <v>0</v>
      </c>
      <c r="Z132" s="90">
        <f t="shared" si="417"/>
        <v>0</v>
      </c>
      <c r="AA132" s="90">
        <f t="shared" si="417"/>
        <v>0</v>
      </c>
      <c r="AB132" s="90">
        <f t="shared" si="417"/>
        <v>0</v>
      </c>
      <c r="AC132" s="90">
        <f t="shared" si="417"/>
        <v>0</v>
      </c>
      <c r="AD132" s="90">
        <f t="shared" si="417"/>
        <v>0</v>
      </c>
      <c r="AE132" s="90">
        <f t="shared" si="213"/>
        <v>0</v>
      </c>
      <c r="AF132" s="351"/>
      <c r="AH132" s="91">
        <f t="shared" si="237"/>
        <v>0</v>
      </c>
      <c r="AI132" s="92" t="s">
        <v>1156</v>
      </c>
      <c r="AJ132" s="91">
        <f t="shared" ref="AJ132:AL132" si="418">AJ130-+AJ131</f>
        <v>0</v>
      </c>
      <c r="AK132" s="91">
        <f t="shared" si="418"/>
        <v>0</v>
      </c>
      <c r="AL132" s="91">
        <f t="shared" si="418"/>
        <v>0</v>
      </c>
      <c r="AM132" s="60"/>
    </row>
    <row r="133" spans="1:39" s="58" customFormat="1" ht="16.5" hidden="1" customHeight="1" x14ac:dyDescent="0.15">
      <c r="A133" s="61" t="s">
        <v>1537</v>
      </c>
      <c r="B133" t="s">
        <v>509</v>
      </c>
      <c r="C133" t="s">
        <v>508</v>
      </c>
      <c r="D133" s="62" t="s">
        <v>510</v>
      </c>
      <c r="E133" s="63" t="s">
        <v>1537</v>
      </c>
      <c r="F133" s="346" t="s">
        <v>1323</v>
      </c>
      <c r="G133" s="63" t="s">
        <v>497</v>
      </c>
      <c r="H133" s="63" t="s">
        <v>918</v>
      </c>
      <c r="I133" s="63" t="s">
        <v>1002</v>
      </c>
      <c r="J133" s="346" t="s">
        <v>1738</v>
      </c>
      <c r="K133" s="346" t="s">
        <v>1709</v>
      </c>
      <c r="L133" s="346" t="s">
        <v>1731</v>
      </c>
      <c r="M133" s="346" t="s">
        <v>1714</v>
      </c>
      <c r="N133" s="65" t="s">
        <v>1712</v>
      </c>
      <c r="O133" s="66" t="s">
        <v>78</v>
      </c>
      <c r="P133" s="67">
        <v>8674474</v>
      </c>
      <c r="Q133" s="67">
        <v>0</v>
      </c>
      <c r="R133" s="67">
        <f t="shared" ref="R133" si="419">P133-Q133</f>
        <v>8674474</v>
      </c>
      <c r="S133" s="67">
        <v>0</v>
      </c>
      <c r="T133" s="67">
        <v>2397844</v>
      </c>
      <c r="U133" s="68">
        <v>0</v>
      </c>
      <c r="V133" s="69">
        <f t="shared" ref="V133:V134" si="420">P133-U133</f>
        <v>8674474</v>
      </c>
      <c r="W133" s="70" t="s">
        <v>79</v>
      </c>
      <c r="X133" s="69">
        <f t="shared" ref="X133" si="421">X134</f>
        <v>6276630</v>
      </c>
      <c r="Y133" s="71"/>
      <c r="Z133" s="71"/>
      <c r="AA133" s="71"/>
      <c r="AB133" s="71"/>
      <c r="AC133" s="71"/>
      <c r="AD133" s="72"/>
      <c r="AE133" s="69">
        <f t="shared" si="213"/>
        <v>6276630</v>
      </c>
      <c r="AF133" s="349">
        <v>0</v>
      </c>
      <c r="AH133" s="73">
        <v>0</v>
      </c>
      <c r="AI133" s="74" t="s">
        <v>1792</v>
      </c>
      <c r="AJ133" s="73">
        <v>254938</v>
      </c>
      <c r="AK133" s="73">
        <f t="shared" ref="AK133:AK134" si="422">AL133-+AH133</f>
        <v>8674474</v>
      </c>
      <c r="AL133" s="73">
        <f t="shared" ref="AL133:AL134" si="423">Q133+R133</f>
        <v>8674474</v>
      </c>
      <c r="AM133" s="75" t="s">
        <v>85</v>
      </c>
    </row>
    <row r="134" spans="1:39" s="58" customFormat="1" ht="16.5" hidden="1" customHeight="1" x14ac:dyDescent="0.15">
      <c r="A134" s="61"/>
      <c r="B134" s="77" t="s">
        <v>509</v>
      </c>
      <c r="C134" s="77" t="s">
        <v>508</v>
      </c>
      <c r="D134" s="78" t="s">
        <v>510</v>
      </c>
      <c r="E134" s="79" t="s">
        <v>1537</v>
      </c>
      <c r="F134" s="347"/>
      <c r="G134" s="79" t="s">
        <v>497</v>
      </c>
      <c r="H134" s="79" t="s">
        <v>918</v>
      </c>
      <c r="I134" s="79" t="s">
        <v>1002</v>
      </c>
      <c r="J134" s="347"/>
      <c r="K134" s="347"/>
      <c r="L134" s="347"/>
      <c r="M134" s="347"/>
      <c r="N134" s="81"/>
      <c r="O134" s="82" t="s">
        <v>81</v>
      </c>
      <c r="P134" s="67">
        <v>2397844</v>
      </c>
      <c r="Q134" s="67">
        <v>0</v>
      </c>
      <c r="R134" s="67">
        <v>2397844</v>
      </c>
      <c r="S134" s="67">
        <f t="shared" ref="S134" si="424">P134-Q134-R134</f>
        <v>0</v>
      </c>
      <c r="T134" s="67">
        <v>2397844</v>
      </c>
      <c r="U134" s="83">
        <v>0</v>
      </c>
      <c r="V134" s="69">
        <f t="shared" si="420"/>
        <v>2397844</v>
      </c>
      <c r="W134" s="70" t="s">
        <v>82</v>
      </c>
      <c r="X134" s="69">
        <v>6276630</v>
      </c>
      <c r="Y134" s="69">
        <v>0</v>
      </c>
      <c r="Z134" s="69">
        <v>0</v>
      </c>
      <c r="AA134" s="69">
        <v>0</v>
      </c>
      <c r="AB134" s="69">
        <v>0</v>
      </c>
      <c r="AC134" s="69">
        <v>0</v>
      </c>
      <c r="AD134" s="69">
        <v>0</v>
      </c>
      <c r="AE134" s="69">
        <f t="shared" si="213"/>
        <v>6276630</v>
      </c>
      <c r="AF134" s="350"/>
      <c r="AH134" s="73">
        <v>0</v>
      </c>
      <c r="AI134" s="74" t="s">
        <v>1792</v>
      </c>
      <c r="AJ134" s="73">
        <v>70340</v>
      </c>
      <c r="AK134" s="73">
        <f t="shared" si="422"/>
        <v>2397844</v>
      </c>
      <c r="AL134" s="73">
        <f t="shared" si="423"/>
        <v>2397844</v>
      </c>
      <c r="AM134" s="75" t="s">
        <v>86</v>
      </c>
    </row>
    <row r="135" spans="1:39" s="58" customFormat="1" ht="16.5" hidden="1" customHeight="1" x14ac:dyDescent="0.15">
      <c r="A135" s="61"/>
      <c r="B135" s="77" t="s">
        <v>509</v>
      </c>
      <c r="C135" s="77" t="s">
        <v>508</v>
      </c>
      <c r="D135" s="84" t="s">
        <v>510</v>
      </c>
      <c r="E135" s="85" t="s">
        <v>1537</v>
      </c>
      <c r="F135" s="348"/>
      <c r="G135" s="85" t="s">
        <v>497</v>
      </c>
      <c r="H135" s="85" t="s">
        <v>918</v>
      </c>
      <c r="I135" s="85" t="s">
        <v>1002</v>
      </c>
      <c r="J135" s="348"/>
      <c r="K135" s="348"/>
      <c r="L135" s="348"/>
      <c r="M135" s="348"/>
      <c r="N135" s="87"/>
      <c r="O135" s="88" t="s">
        <v>83</v>
      </c>
      <c r="P135" s="67">
        <f t="shared" ref="P135:R135" si="425">P133-+P134</f>
        <v>6276630</v>
      </c>
      <c r="Q135" s="67">
        <f t="shared" si="425"/>
        <v>0</v>
      </c>
      <c r="R135" s="89">
        <f t="shared" si="425"/>
        <v>6276630</v>
      </c>
      <c r="S135" s="89"/>
      <c r="T135" s="89">
        <f t="shared" ref="T135:V135" si="426">T133-+T134</f>
        <v>0</v>
      </c>
      <c r="U135" s="90">
        <f t="shared" si="426"/>
        <v>0</v>
      </c>
      <c r="V135" s="90">
        <f t="shared" si="426"/>
        <v>6276630</v>
      </c>
      <c r="W135" s="88" t="s">
        <v>83</v>
      </c>
      <c r="X135" s="90">
        <f t="shared" ref="X135:AD135" si="427">X133-+X134</f>
        <v>0</v>
      </c>
      <c r="Y135" s="90">
        <f t="shared" si="427"/>
        <v>0</v>
      </c>
      <c r="Z135" s="90">
        <f t="shared" si="427"/>
        <v>0</v>
      </c>
      <c r="AA135" s="90">
        <f t="shared" si="427"/>
        <v>0</v>
      </c>
      <c r="AB135" s="90">
        <f t="shared" si="427"/>
        <v>0</v>
      </c>
      <c r="AC135" s="90">
        <f t="shared" si="427"/>
        <v>0</v>
      </c>
      <c r="AD135" s="90">
        <f t="shared" si="427"/>
        <v>0</v>
      </c>
      <c r="AE135" s="90">
        <f t="shared" ref="AE135:AE198" si="428">SUM(X135:AD135)</f>
        <v>0</v>
      </c>
      <c r="AF135" s="351"/>
      <c r="AH135" s="91">
        <f t="shared" si="237"/>
        <v>0</v>
      </c>
      <c r="AI135" s="92">
        <v>0</v>
      </c>
      <c r="AJ135" s="91">
        <f t="shared" ref="AJ135:AL135" si="429">AJ133-+AJ134</f>
        <v>184598</v>
      </c>
      <c r="AK135" s="91">
        <f t="shared" si="429"/>
        <v>6276630</v>
      </c>
      <c r="AL135" s="91">
        <f t="shared" si="429"/>
        <v>6276630</v>
      </c>
      <c r="AM135" s="60"/>
    </row>
    <row r="136" spans="1:39" s="58" customFormat="1" ht="16.5" hidden="1" customHeight="1" x14ac:dyDescent="0.15">
      <c r="A136" s="61" t="s">
        <v>1538</v>
      </c>
      <c r="B136" t="s">
        <v>509</v>
      </c>
      <c r="C136" t="s">
        <v>508</v>
      </c>
      <c r="D136" s="62" t="s">
        <v>510</v>
      </c>
      <c r="E136" s="63" t="s">
        <v>1538</v>
      </c>
      <c r="F136" s="346" t="s">
        <v>1324</v>
      </c>
      <c r="G136" s="63" t="s">
        <v>502</v>
      </c>
      <c r="H136" s="63" t="s">
        <v>1076</v>
      </c>
      <c r="I136" s="63" t="s">
        <v>1077</v>
      </c>
      <c r="J136" s="346"/>
      <c r="K136" s="346"/>
      <c r="L136" s="346"/>
      <c r="M136" s="346" t="s">
        <v>1714</v>
      </c>
      <c r="N136" s="65" t="s">
        <v>1712</v>
      </c>
      <c r="O136" s="66" t="s">
        <v>78</v>
      </c>
      <c r="P136" s="67">
        <v>4082400</v>
      </c>
      <c r="Q136" s="67">
        <v>0</v>
      </c>
      <c r="R136" s="67">
        <f t="shared" ref="R136" si="430">P136-Q136</f>
        <v>4082400</v>
      </c>
      <c r="S136" s="67">
        <v>0</v>
      </c>
      <c r="T136" s="67">
        <v>0</v>
      </c>
      <c r="U136" s="68">
        <v>0</v>
      </c>
      <c r="V136" s="69">
        <f t="shared" ref="V136:V137" si="431">P136-U136</f>
        <v>4082400</v>
      </c>
      <c r="W136" s="70" t="s">
        <v>79</v>
      </c>
      <c r="X136" s="69">
        <f t="shared" ref="X136" si="432">X137</f>
        <v>0</v>
      </c>
      <c r="Y136" s="71"/>
      <c r="Z136" s="71"/>
      <c r="AA136" s="71"/>
      <c r="AB136" s="71"/>
      <c r="AC136" s="71"/>
      <c r="AD136" s="72"/>
      <c r="AE136" s="69">
        <f t="shared" si="428"/>
        <v>0</v>
      </c>
      <c r="AF136" s="349" t="s">
        <v>1791</v>
      </c>
      <c r="AH136" s="73">
        <v>4082400</v>
      </c>
      <c r="AI136" s="74" t="s">
        <v>1156</v>
      </c>
      <c r="AJ136" s="73">
        <v>0</v>
      </c>
      <c r="AK136" s="73">
        <f t="shared" ref="AK136:AK137" si="433">AL136-+AH136</f>
        <v>0</v>
      </c>
      <c r="AL136" s="73">
        <f t="shared" ref="AL136:AL137" si="434">Q136+R136</f>
        <v>4082400</v>
      </c>
      <c r="AM136" s="75"/>
    </row>
    <row r="137" spans="1:39" s="58" customFormat="1" ht="16.5" hidden="1" customHeight="1" x14ac:dyDescent="0.15">
      <c r="A137" s="61"/>
      <c r="B137" s="77" t="s">
        <v>509</v>
      </c>
      <c r="C137" s="77" t="s">
        <v>508</v>
      </c>
      <c r="D137" s="78" t="s">
        <v>510</v>
      </c>
      <c r="E137" s="79" t="s">
        <v>1538</v>
      </c>
      <c r="F137" s="347"/>
      <c r="G137" s="79" t="s">
        <v>502</v>
      </c>
      <c r="H137" s="79" t="s">
        <v>1076</v>
      </c>
      <c r="I137" s="79" t="s">
        <v>1077</v>
      </c>
      <c r="J137" s="347"/>
      <c r="K137" s="347"/>
      <c r="L137" s="347"/>
      <c r="M137" s="347"/>
      <c r="N137" s="81"/>
      <c r="O137" s="82" t="s">
        <v>81</v>
      </c>
      <c r="P137" s="67">
        <v>4082400</v>
      </c>
      <c r="Q137" s="67">
        <v>0</v>
      </c>
      <c r="R137" s="67">
        <v>4082400</v>
      </c>
      <c r="S137" s="67">
        <f t="shared" ref="S137" si="435">P137-Q137-R137</f>
        <v>0</v>
      </c>
      <c r="T137" s="67">
        <v>0</v>
      </c>
      <c r="U137" s="83">
        <v>0</v>
      </c>
      <c r="V137" s="69">
        <f t="shared" si="431"/>
        <v>4082400</v>
      </c>
      <c r="W137" s="70" t="s">
        <v>82</v>
      </c>
      <c r="X137" s="69">
        <v>0</v>
      </c>
      <c r="Y137" s="69">
        <v>0</v>
      </c>
      <c r="Z137" s="69">
        <v>0</v>
      </c>
      <c r="AA137" s="69">
        <v>0</v>
      </c>
      <c r="AB137" s="69">
        <v>0</v>
      </c>
      <c r="AC137" s="69">
        <v>0</v>
      </c>
      <c r="AD137" s="69">
        <v>0</v>
      </c>
      <c r="AE137" s="69">
        <f t="shared" si="428"/>
        <v>0</v>
      </c>
      <c r="AF137" s="350"/>
      <c r="AH137" s="73">
        <v>4082400</v>
      </c>
      <c r="AI137" s="74" t="s">
        <v>1156</v>
      </c>
      <c r="AJ137" s="73">
        <v>0</v>
      </c>
      <c r="AK137" s="73">
        <f t="shared" si="433"/>
        <v>0</v>
      </c>
      <c r="AL137" s="73">
        <f t="shared" si="434"/>
        <v>4082400</v>
      </c>
      <c r="AM137" s="75"/>
    </row>
    <row r="138" spans="1:39" s="58" customFormat="1" ht="16.5" hidden="1" customHeight="1" x14ac:dyDescent="0.15">
      <c r="A138" s="61"/>
      <c r="B138" s="77" t="s">
        <v>509</v>
      </c>
      <c r="C138" s="77" t="s">
        <v>508</v>
      </c>
      <c r="D138" s="84" t="s">
        <v>510</v>
      </c>
      <c r="E138" s="85" t="s">
        <v>1538</v>
      </c>
      <c r="F138" s="348"/>
      <c r="G138" s="85" t="s">
        <v>502</v>
      </c>
      <c r="H138" s="85" t="s">
        <v>1076</v>
      </c>
      <c r="I138" s="85" t="s">
        <v>1077</v>
      </c>
      <c r="J138" s="348"/>
      <c r="K138" s="348"/>
      <c r="L138" s="348"/>
      <c r="M138" s="348"/>
      <c r="N138" s="87"/>
      <c r="O138" s="88" t="s">
        <v>83</v>
      </c>
      <c r="P138" s="67">
        <f t="shared" ref="P138:R138" si="436">P136-+P137</f>
        <v>0</v>
      </c>
      <c r="Q138" s="67">
        <f t="shared" si="436"/>
        <v>0</v>
      </c>
      <c r="R138" s="89">
        <f t="shared" si="436"/>
        <v>0</v>
      </c>
      <c r="S138" s="89"/>
      <c r="T138" s="89">
        <f t="shared" ref="T138:V138" si="437">T136-+T137</f>
        <v>0</v>
      </c>
      <c r="U138" s="90">
        <f t="shared" si="437"/>
        <v>0</v>
      </c>
      <c r="V138" s="90">
        <f t="shared" si="437"/>
        <v>0</v>
      </c>
      <c r="W138" s="88" t="s">
        <v>83</v>
      </c>
      <c r="X138" s="90">
        <f t="shared" ref="X138:AD138" si="438">X136-+X137</f>
        <v>0</v>
      </c>
      <c r="Y138" s="90">
        <f t="shared" si="438"/>
        <v>0</v>
      </c>
      <c r="Z138" s="90">
        <f t="shared" si="438"/>
        <v>0</v>
      </c>
      <c r="AA138" s="90">
        <f t="shared" si="438"/>
        <v>0</v>
      </c>
      <c r="AB138" s="90">
        <f t="shared" si="438"/>
        <v>0</v>
      </c>
      <c r="AC138" s="90">
        <f t="shared" si="438"/>
        <v>0</v>
      </c>
      <c r="AD138" s="90">
        <f t="shared" si="438"/>
        <v>0</v>
      </c>
      <c r="AE138" s="90">
        <f t="shared" si="428"/>
        <v>0</v>
      </c>
      <c r="AF138" s="351"/>
      <c r="AH138" s="91">
        <f t="shared" si="237"/>
        <v>0</v>
      </c>
      <c r="AI138" s="92" t="s">
        <v>1156</v>
      </c>
      <c r="AJ138" s="91">
        <f t="shared" ref="AJ138:AL138" si="439">AJ136-+AJ137</f>
        <v>0</v>
      </c>
      <c r="AK138" s="91">
        <f t="shared" si="439"/>
        <v>0</v>
      </c>
      <c r="AL138" s="91">
        <f t="shared" si="439"/>
        <v>0</v>
      </c>
      <c r="AM138" s="60"/>
    </row>
    <row r="139" spans="1:39" s="58" customFormat="1" ht="16.5" hidden="1" customHeight="1" x14ac:dyDescent="0.15">
      <c r="A139" s="61" t="s">
        <v>1539</v>
      </c>
      <c r="B139" t="s">
        <v>514</v>
      </c>
      <c r="C139" t="s">
        <v>513</v>
      </c>
      <c r="D139" s="62" t="s">
        <v>515</v>
      </c>
      <c r="E139" s="63" t="s">
        <v>1539</v>
      </c>
      <c r="F139" s="346" t="s">
        <v>1325</v>
      </c>
      <c r="G139" s="63" t="s">
        <v>851</v>
      </c>
      <c r="H139" s="63" t="s">
        <v>1076</v>
      </c>
      <c r="I139" s="63" t="s">
        <v>1077</v>
      </c>
      <c r="J139" s="346" t="s">
        <v>1739</v>
      </c>
      <c r="K139" s="346" t="s">
        <v>1722</v>
      </c>
      <c r="L139" s="346" t="s">
        <v>1740</v>
      </c>
      <c r="M139" s="346" t="s">
        <v>1714</v>
      </c>
      <c r="N139" s="65" t="s">
        <v>1712</v>
      </c>
      <c r="O139" s="66" t="s">
        <v>78</v>
      </c>
      <c r="P139" s="67">
        <v>80562056</v>
      </c>
      <c r="Q139" s="67">
        <v>0</v>
      </c>
      <c r="R139" s="67">
        <f t="shared" ref="R139" si="440">P139-Q139</f>
        <v>80562056</v>
      </c>
      <c r="S139" s="67">
        <v>0</v>
      </c>
      <c r="T139" s="67">
        <v>12259617</v>
      </c>
      <c r="U139" s="68">
        <v>0</v>
      </c>
      <c r="V139" s="69">
        <f t="shared" ref="V139:V140" si="441">P139-U139</f>
        <v>80562056</v>
      </c>
      <c r="W139" s="70" t="s">
        <v>79</v>
      </c>
      <c r="X139" s="69">
        <f t="shared" ref="X139" si="442">X140</f>
        <v>41759839</v>
      </c>
      <c r="Y139" s="71"/>
      <c r="Z139" s="71"/>
      <c r="AA139" s="71"/>
      <c r="AB139" s="71"/>
      <c r="AC139" s="71"/>
      <c r="AD139" s="72"/>
      <c r="AE139" s="69">
        <f t="shared" si="428"/>
        <v>41759839</v>
      </c>
      <c r="AF139" s="349">
        <v>0</v>
      </c>
      <c r="AH139" s="73">
        <v>0</v>
      </c>
      <c r="AI139" s="74" t="s">
        <v>819</v>
      </c>
      <c r="AJ139" s="73">
        <v>719888.97000000009</v>
      </c>
      <c r="AK139" s="73">
        <f t="shared" ref="AK139:AK140" si="443">AL139-+AH139</f>
        <v>80562056</v>
      </c>
      <c r="AL139" s="73">
        <f t="shared" ref="AL139:AL140" si="444">Q139+R139</f>
        <v>80562056</v>
      </c>
      <c r="AM139" s="75"/>
    </row>
    <row r="140" spans="1:39" s="58" customFormat="1" ht="16.5" hidden="1" customHeight="1" x14ac:dyDescent="0.15">
      <c r="A140" s="61"/>
      <c r="B140" s="77" t="s">
        <v>514</v>
      </c>
      <c r="C140" s="77" t="s">
        <v>513</v>
      </c>
      <c r="D140" s="78" t="s">
        <v>515</v>
      </c>
      <c r="E140" s="79" t="s">
        <v>1539</v>
      </c>
      <c r="F140" s="347"/>
      <c r="G140" s="79" t="s">
        <v>851</v>
      </c>
      <c r="H140" s="79" t="s">
        <v>1076</v>
      </c>
      <c r="I140" s="79" t="s">
        <v>1077</v>
      </c>
      <c r="J140" s="347"/>
      <c r="K140" s="347"/>
      <c r="L140" s="347"/>
      <c r="M140" s="347"/>
      <c r="N140" s="81"/>
      <c r="O140" s="82" t="s">
        <v>81</v>
      </c>
      <c r="P140" s="67">
        <v>38802217</v>
      </c>
      <c r="Q140" s="67">
        <v>0</v>
      </c>
      <c r="R140" s="67">
        <v>38802217</v>
      </c>
      <c r="S140" s="67">
        <f t="shared" ref="S140" si="445">P140-Q140-R140</f>
        <v>0</v>
      </c>
      <c r="T140" s="67">
        <v>12259617</v>
      </c>
      <c r="U140" s="83">
        <v>0</v>
      </c>
      <c r="V140" s="69">
        <f t="shared" si="441"/>
        <v>38802217</v>
      </c>
      <c r="W140" s="70" t="s">
        <v>82</v>
      </c>
      <c r="X140" s="69">
        <v>41759839</v>
      </c>
      <c r="Y140" s="69">
        <v>0</v>
      </c>
      <c r="Z140" s="69">
        <v>0</v>
      </c>
      <c r="AA140" s="69">
        <v>0</v>
      </c>
      <c r="AB140" s="69">
        <v>0</v>
      </c>
      <c r="AC140" s="69">
        <v>0</v>
      </c>
      <c r="AD140" s="69">
        <v>0</v>
      </c>
      <c r="AE140" s="69">
        <f t="shared" si="428"/>
        <v>41759839</v>
      </c>
      <c r="AF140" s="350"/>
      <c r="AH140" s="73">
        <v>0</v>
      </c>
      <c r="AI140" s="74" t="s">
        <v>819</v>
      </c>
      <c r="AJ140" s="73">
        <v>348442.77</v>
      </c>
      <c r="AK140" s="73">
        <f t="shared" si="443"/>
        <v>38802217</v>
      </c>
      <c r="AL140" s="73">
        <f t="shared" si="444"/>
        <v>38802217</v>
      </c>
      <c r="AM140" s="75"/>
    </row>
    <row r="141" spans="1:39" s="58" customFormat="1" ht="16.5" hidden="1" customHeight="1" x14ac:dyDescent="0.15">
      <c r="A141" s="61"/>
      <c r="B141" s="77" t="s">
        <v>514</v>
      </c>
      <c r="C141" s="77" t="s">
        <v>513</v>
      </c>
      <c r="D141" s="84" t="s">
        <v>515</v>
      </c>
      <c r="E141" s="85" t="s">
        <v>1539</v>
      </c>
      <c r="F141" s="348"/>
      <c r="G141" s="85" t="s">
        <v>851</v>
      </c>
      <c r="H141" s="85" t="s">
        <v>1076</v>
      </c>
      <c r="I141" s="85" t="s">
        <v>1077</v>
      </c>
      <c r="J141" s="348"/>
      <c r="K141" s="348"/>
      <c r="L141" s="348"/>
      <c r="M141" s="348"/>
      <c r="N141" s="87"/>
      <c r="O141" s="88" t="s">
        <v>83</v>
      </c>
      <c r="P141" s="67">
        <f t="shared" ref="P141:R141" si="446">P139-+P140</f>
        <v>41759839</v>
      </c>
      <c r="Q141" s="67">
        <f t="shared" si="446"/>
        <v>0</v>
      </c>
      <c r="R141" s="89">
        <f t="shared" si="446"/>
        <v>41759839</v>
      </c>
      <c r="S141" s="89"/>
      <c r="T141" s="89">
        <f t="shared" ref="T141:V141" si="447">T139-+T140</f>
        <v>0</v>
      </c>
      <c r="U141" s="90">
        <f t="shared" si="447"/>
        <v>0</v>
      </c>
      <c r="V141" s="90">
        <f t="shared" si="447"/>
        <v>41759839</v>
      </c>
      <c r="W141" s="88" t="s">
        <v>83</v>
      </c>
      <c r="X141" s="90">
        <f t="shared" ref="X141:AD141" si="448">X139-+X140</f>
        <v>0</v>
      </c>
      <c r="Y141" s="90">
        <f t="shared" si="448"/>
        <v>0</v>
      </c>
      <c r="Z141" s="90">
        <f t="shared" si="448"/>
        <v>0</v>
      </c>
      <c r="AA141" s="90">
        <f t="shared" si="448"/>
        <v>0</v>
      </c>
      <c r="AB141" s="90">
        <f t="shared" si="448"/>
        <v>0</v>
      </c>
      <c r="AC141" s="90">
        <f t="shared" si="448"/>
        <v>0</v>
      </c>
      <c r="AD141" s="90">
        <f t="shared" si="448"/>
        <v>0</v>
      </c>
      <c r="AE141" s="90">
        <f t="shared" si="428"/>
        <v>0</v>
      </c>
      <c r="AF141" s="351"/>
      <c r="AH141" s="91">
        <f t="shared" si="237"/>
        <v>0</v>
      </c>
      <c r="AI141" s="92">
        <v>0</v>
      </c>
      <c r="AJ141" s="91">
        <f t="shared" ref="AJ141:AL141" si="449">AJ139-+AJ140</f>
        <v>371446.20000000007</v>
      </c>
      <c r="AK141" s="91">
        <f t="shared" si="449"/>
        <v>41759839</v>
      </c>
      <c r="AL141" s="91">
        <f t="shared" si="449"/>
        <v>41759839</v>
      </c>
      <c r="AM141" s="60"/>
    </row>
    <row r="142" spans="1:39" s="58" customFormat="1" ht="16.5" hidden="1" customHeight="1" x14ac:dyDescent="0.15">
      <c r="A142" s="61" t="s">
        <v>1540</v>
      </c>
      <c r="B142" t="s">
        <v>514</v>
      </c>
      <c r="C142" t="s">
        <v>513</v>
      </c>
      <c r="D142" s="62" t="s">
        <v>515</v>
      </c>
      <c r="E142" s="63" t="s">
        <v>1540</v>
      </c>
      <c r="F142" s="346" t="s">
        <v>1326</v>
      </c>
      <c r="G142" s="63" t="s">
        <v>497</v>
      </c>
      <c r="H142" s="63" t="s">
        <v>1113</v>
      </c>
      <c r="I142" s="63" t="s">
        <v>1113</v>
      </c>
      <c r="J142" s="346"/>
      <c r="K142" s="346"/>
      <c r="L142" s="346"/>
      <c r="M142" s="346" t="s">
        <v>1714</v>
      </c>
      <c r="N142" s="65" t="s">
        <v>1712</v>
      </c>
      <c r="O142" s="66" t="s">
        <v>78</v>
      </c>
      <c r="P142" s="67">
        <v>58345042</v>
      </c>
      <c r="Q142" s="67">
        <v>0</v>
      </c>
      <c r="R142" s="67">
        <f t="shared" ref="R142" si="450">P142-Q142</f>
        <v>58345042</v>
      </c>
      <c r="S142" s="67">
        <v>0</v>
      </c>
      <c r="T142" s="67">
        <v>58345042</v>
      </c>
      <c r="U142" s="68">
        <v>0</v>
      </c>
      <c r="V142" s="69">
        <f t="shared" ref="V142:V143" si="451">P142-U142</f>
        <v>58345042</v>
      </c>
      <c r="W142" s="70" t="s">
        <v>79</v>
      </c>
      <c r="X142" s="69">
        <f t="shared" ref="X142" si="452">X143</f>
        <v>0</v>
      </c>
      <c r="Y142" s="71"/>
      <c r="Z142" s="71"/>
      <c r="AA142" s="71"/>
      <c r="AB142" s="71"/>
      <c r="AC142" s="71"/>
      <c r="AD142" s="72"/>
      <c r="AE142" s="69">
        <f t="shared" si="428"/>
        <v>0</v>
      </c>
      <c r="AF142" s="349">
        <v>0</v>
      </c>
      <c r="AH142" s="73">
        <v>31357500</v>
      </c>
      <c r="AI142" s="74" t="s">
        <v>819</v>
      </c>
      <c r="AJ142" s="73">
        <v>239764.66999999998</v>
      </c>
      <c r="AK142" s="73">
        <f t="shared" ref="AK142:AK143" si="453">AL142-+AH142</f>
        <v>26987542</v>
      </c>
      <c r="AL142" s="73">
        <f t="shared" ref="AL142:AL143" si="454">Q142+R142</f>
        <v>58345042</v>
      </c>
      <c r="AM142" s="75"/>
    </row>
    <row r="143" spans="1:39" s="58" customFormat="1" ht="16.5" hidden="1" customHeight="1" x14ac:dyDescent="0.15">
      <c r="A143" s="61"/>
      <c r="B143" s="77" t="s">
        <v>514</v>
      </c>
      <c r="C143" s="77" t="s">
        <v>513</v>
      </c>
      <c r="D143" s="78" t="s">
        <v>515</v>
      </c>
      <c r="E143" s="79" t="s">
        <v>1540</v>
      </c>
      <c r="F143" s="347"/>
      <c r="G143" s="79" t="s">
        <v>497</v>
      </c>
      <c r="H143" s="79" t="s">
        <v>1113</v>
      </c>
      <c r="I143" s="79" t="s">
        <v>1113</v>
      </c>
      <c r="J143" s="347"/>
      <c r="K143" s="347"/>
      <c r="L143" s="347"/>
      <c r="M143" s="347"/>
      <c r="N143" s="81"/>
      <c r="O143" s="82" t="s">
        <v>81</v>
      </c>
      <c r="P143" s="67">
        <v>58345042</v>
      </c>
      <c r="Q143" s="67">
        <v>0</v>
      </c>
      <c r="R143" s="67">
        <v>58345042</v>
      </c>
      <c r="S143" s="67">
        <f t="shared" ref="S143" si="455">P143-Q143-R143</f>
        <v>0</v>
      </c>
      <c r="T143" s="67">
        <v>58345042</v>
      </c>
      <c r="U143" s="83">
        <v>27340088</v>
      </c>
      <c r="V143" s="69">
        <f t="shared" si="451"/>
        <v>31004954</v>
      </c>
      <c r="W143" s="70" t="s">
        <v>82</v>
      </c>
      <c r="X143" s="69">
        <v>0</v>
      </c>
      <c r="Y143" s="69">
        <v>0</v>
      </c>
      <c r="Z143" s="69">
        <v>0</v>
      </c>
      <c r="AA143" s="69">
        <v>0</v>
      </c>
      <c r="AB143" s="69">
        <v>0</v>
      </c>
      <c r="AC143" s="69">
        <v>0</v>
      </c>
      <c r="AD143" s="69">
        <v>0</v>
      </c>
      <c r="AE143" s="69">
        <f t="shared" si="428"/>
        <v>0</v>
      </c>
      <c r="AF143" s="350"/>
      <c r="AH143" s="73">
        <v>31357500</v>
      </c>
      <c r="AI143" s="74" t="s">
        <v>819</v>
      </c>
      <c r="AJ143" s="73">
        <v>239764.66999999998</v>
      </c>
      <c r="AK143" s="73">
        <f t="shared" si="453"/>
        <v>26987542</v>
      </c>
      <c r="AL143" s="73">
        <f t="shared" si="454"/>
        <v>58345042</v>
      </c>
      <c r="AM143" s="75"/>
    </row>
    <row r="144" spans="1:39" s="58" customFormat="1" ht="16.5" hidden="1" customHeight="1" x14ac:dyDescent="0.15">
      <c r="A144" s="61"/>
      <c r="B144" s="77" t="s">
        <v>514</v>
      </c>
      <c r="C144" s="77" t="s">
        <v>513</v>
      </c>
      <c r="D144" s="84" t="s">
        <v>515</v>
      </c>
      <c r="E144" s="85" t="s">
        <v>1540</v>
      </c>
      <c r="F144" s="348"/>
      <c r="G144" s="85" t="s">
        <v>497</v>
      </c>
      <c r="H144" s="85" t="s">
        <v>1113</v>
      </c>
      <c r="I144" s="85" t="s">
        <v>1113</v>
      </c>
      <c r="J144" s="348"/>
      <c r="K144" s="348"/>
      <c r="L144" s="348"/>
      <c r="M144" s="348"/>
      <c r="N144" s="87"/>
      <c r="O144" s="88" t="s">
        <v>83</v>
      </c>
      <c r="P144" s="67">
        <f t="shared" ref="P144:R144" si="456">P142-+P143</f>
        <v>0</v>
      </c>
      <c r="Q144" s="67">
        <f t="shared" si="456"/>
        <v>0</v>
      </c>
      <c r="R144" s="89">
        <f t="shared" si="456"/>
        <v>0</v>
      </c>
      <c r="S144" s="89"/>
      <c r="T144" s="89">
        <f t="shared" ref="T144:V144" si="457">T142-+T143</f>
        <v>0</v>
      </c>
      <c r="U144" s="90">
        <f t="shared" si="457"/>
        <v>-27340088</v>
      </c>
      <c r="V144" s="90">
        <f t="shared" si="457"/>
        <v>27340088</v>
      </c>
      <c r="W144" s="88" t="s">
        <v>83</v>
      </c>
      <c r="X144" s="90">
        <f t="shared" ref="X144:AD144" si="458">X142-+X143</f>
        <v>0</v>
      </c>
      <c r="Y144" s="90">
        <f t="shared" si="458"/>
        <v>0</v>
      </c>
      <c r="Z144" s="90">
        <f t="shared" si="458"/>
        <v>0</v>
      </c>
      <c r="AA144" s="90">
        <f t="shared" si="458"/>
        <v>0</v>
      </c>
      <c r="AB144" s="90">
        <f t="shared" si="458"/>
        <v>0</v>
      </c>
      <c r="AC144" s="90">
        <f t="shared" si="458"/>
        <v>0</v>
      </c>
      <c r="AD144" s="90">
        <f t="shared" si="458"/>
        <v>0</v>
      </c>
      <c r="AE144" s="90">
        <f t="shared" si="428"/>
        <v>0</v>
      </c>
      <c r="AF144" s="351"/>
      <c r="AH144" s="91">
        <f t="shared" ref="AH144:AH207" si="459">AH142-+AH143</f>
        <v>0</v>
      </c>
      <c r="AI144" s="92" t="s">
        <v>1156</v>
      </c>
      <c r="AJ144" s="91">
        <f t="shared" ref="AJ144:AL144" si="460">AJ142-+AJ143</f>
        <v>0</v>
      </c>
      <c r="AK144" s="91">
        <f t="shared" si="460"/>
        <v>0</v>
      </c>
      <c r="AL144" s="91">
        <f t="shared" si="460"/>
        <v>0</v>
      </c>
      <c r="AM144" s="60"/>
    </row>
    <row r="145" spans="1:39" s="58" customFormat="1" ht="16.5" hidden="1" customHeight="1" x14ac:dyDescent="0.15">
      <c r="A145" s="61" t="s">
        <v>1541</v>
      </c>
      <c r="B145" t="s">
        <v>514</v>
      </c>
      <c r="C145" t="s">
        <v>513</v>
      </c>
      <c r="D145" s="62" t="s">
        <v>515</v>
      </c>
      <c r="E145" s="63" t="s">
        <v>1541</v>
      </c>
      <c r="F145" s="346" t="s">
        <v>1327</v>
      </c>
      <c r="G145" s="63" t="s">
        <v>497</v>
      </c>
      <c r="H145" s="63" t="s">
        <v>791</v>
      </c>
      <c r="I145" s="63" t="s">
        <v>513</v>
      </c>
      <c r="J145" s="346" t="s">
        <v>1741</v>
      </c>
      <c r="K145" s="346" t="s">
        <v>1722</v>
      </c>
      <c r="L145" s="346" t="s">
        <v>1740</v>
      </c>
      <c r="M145" s="346" t="s">
        <v>1714</v>
      </c>
      <c r="N145" s="65" t="s">
        <v>1712</v>
      </c>
      <c r="O145" s="66" t="s">
        <v>78</v>
      </c>
      <c r="P145" s="67">
        <v>19046287</v>
      </c>
      <c r="Q145" s="67">
        <v>0</v>
      </c>
      <c r="R145" s="67">
        <f t="shared" ref="R145" si="461">P145-Q145</f>
        <v>19046287</v>
      </c>
      <c r="S145" s="67">
        <v>0</v>
      </c>
      <c r="T145" s="67">
        <v>5630230</v>
      </c>
      <c r="U145" s="68">
        <v>0</v>
      </c>
      <c r="V145" s="69">
        <f t="shared" ref="V145:V146" si="462">P145-U145</f>
        <v>19046287</v>
      </c>
      <c r="W145" s="70" t="s">
        <v>79</v>
      </c>
      <c r="X145" s="69">
        <f t="shared" ref="X145" si="463">X146</f>
        <v>0</v>
      </c>
      <c r="Y145" s="71"/>
      <c r="Z145" s="71"/>
      <c r="AA145" s="71"/>
      <c r="AB145" s="71"/>
      <c r="AC145" s="71"/>
      <c r="AD145" s="72"/>
      <c r="AE145" s="69">
        <f t="shared" si="428"/>
        <v>0</v>
      </c>
      <c r="AF145" s="349">
        <v>0</v>
      </c>
      <c r="AH145" s="73">
        <v>14402167</v>
      </c>
      <c r="AI145" s="74" t="s">
        <v>819</v>
      </c>
      <c r="AJ145" s="73">
        <v>40755</v>
      </c>
      <c r="AK145" s="73">
        <f t="shared" ref="AK145:AK146" si="464">AL145-+AH145</f>
        <v>4644120</v>
      </c>
      <c r="AL145" s="73">
        <f t="shared" ref="AL145:AL146" si="465">Q145+R145</f>
        <v>19046287</v>
      </c>
      <c r="AM145" s="75"/>
    </row>
    <row r="146" spans="1:39" s="58" customFormat="1" ht="16.5" hidden="1" customHeight="1" x14ac:dyDescent="0.15">
      <c r="A146" s="61"/>
      <c r="B146" s="77" t="s">
        <v>514</v>
      </c>
      <c r="C146" s="77" t="s">
        <v>513</v>
      </c>
      <c r="D146" s="78" t="s">
        <v>515</v>
      </c>
      <c r="E146" s="79" t="s">
        <v>1541</v>
      </c>
      <c r="F146" s="347"/>
      <c r="G146" s="79" t="s">
        <v>497</v>
      </c>
      <c r="H146" s="79" t="s">
        <v>791</v>
      </c>
      <c r="I146" s="79" t="s">
        <v>513</v>
      </c>
      <c r="J146" s="347"/>
      <c r="K146" s="347"/>
      <c r="L146" s="347"/>
      <c r="M146" s="347"/>
      <c r="N146" s="81"/>
      <c r="O146" s="82" t="s">
        <v>81</v>
      </c>
      <c r="P146" s="67">
        <v>19046287</v>
      </c>
      <c r="Q146" s="67">
        <v>0</v>
      </c>
      <c r="R146" s="67">
        <v>19046287</v>
      </c>
      <c r="S146" s="67">
        <f t="shared" ref="S146" si="466">P146-Q146-R146</f>
        <v>0</v>
      </c>
      <c r="T146" s="67">
        <v>5630230</v>
      </c>
      <c r="U146" s="83">
        <v>0</v>
      </c>
      <c r="V146" s="69">
        <f t="shared" si="462"/>
        <v>19046287</v>
      </c>
      <c r="W146" s="70" t="s">
        <v>82</v>
      </c>
      <c r="X146" s="69">
        <v>0</v>
      </c>
      <c r="Y146" s="69">
        <v>0</v>
      </c>
      <c r="Z146" s="69">
        <v>0</v>
      </c>
      <c r="AA146" s="69">
        <v>0</v>
      </c>
      <c r="AB146" s="69">
        <v>0</v>
      </c>
      <c r="AC146" s="69">
        <v>0</v>
      </c>
      <c r="AD146" s="69">
        <v>0</v>
      </c>
      <c r="AE146" s="69">
        <f t="shared" si="428"/>
        <v>0</v>
      </c>
      <c r="AF146" s="350"/>
      <c r="AH146" s="73">
        <v>14402167</v>
      </c>
      <c r="AI146" s="74" t="s">
        <v>819</v>
      </c>
      <c r="AJ146" s="73">
        <v>40755</v>
      </c>
      <c r="AK146" s="73">
        <f t="shared" si="464"/>
        <v>4644120</v>
      </c>
      <c r="AL146" s="73">
        <f t="shared" si="465"/>
        <v>19046287</v>
      </c>
      <c r="AM146" s="75"/>
    </row>
    <row r="147" spans="1:39" s="58" customFormat="1" ht="16.5" hidden="1" customHeight="1" x14ac:dyDescent="0.15">
      <c r="A147" s="61"/>
      <c r="B147" s="77" t="s">
        <v>514</v>
      </c>
      <c r="C147" s="77" t="s">
        <v>513</v>
      </c>
      <c r="D147" s="84" t="s">
        <v>515</v>
      </c>
      <c r="E147" s="85" t="s">
        <v>1541</v>
      </c>
      <c r="F147" s="348"/>
      <c r="G147" s="85" t="s">
        <v>497</v>
      </c>
      <c r="H147" s="85" t="s">
        <v>791</v>
      </c>
      <c r="I147" s="85" t="s">
        <v>513</v>
      </c>
      <c r="J147" s="348"/>
      <c r="K147" s="348"/>
      <c r="L147" s="348"/>
      <c r="M147" s="348"/>
      <c r="N147" s="87"/>
      <c r="O147" s="88" t="s">
        <v>83</v>
      </c>
      <c r="P147" s="67">
        <f t="shared" ref="P147:R147" si="467">P145-+P146</f>
        <v>0</v>
      </c>
      <c r="Q147" s="67">
        <f t="shared" si="467"/>
        <v>0</v>
      </c>
      <c r="R147" s="89">
        <f t="shared" si="467"/>
        <v>0</v>
      </c>
      <c r="S147" s="89"/>
      <c r="T147" s="89">
        <f t="shared" ref="T147:V147" si="468">T145-+T146</f>
        <v>0</v>
      </c>
      <c r="U147" s="90">
        <f t="shared" si="468"/>
        <v>0</v>
      </c>
      <c r="V147" s="90">
        <f t="shared" si="468"/>
        <v>0</v>
      </c>
      <c r="W147" s="88" t="s">
        <v>83</v>
      </c>
      <c r="X147" s="90">
        <f t="shared" ref="X147:AD147" si="469">X145-+X146</f>
        <v>0</v>
      </c>
      <c r="Y147" s="90">
        <f t="shared" si="469"/>
        <v>0</v>
      </c>
      <c r="Z147" s="90">
        <f t="shared" si="469"/>
        <v>0</v>
      </c>
      <c r="AA147" s="90">
        <f t="shared" si="469"/>
        <v>0</v>
      </c>
      <c r="AB147" s="90">
        <f t="shared" si="469"/>
        <v>0</v>
      </c>
      <c r="AC147" s="90">
        <f t="shared" si="469"/>
        <v>0</v>
      </c>
      <c r="AD147" s="90">
        <f t="shared" si="469"/>
        <v>0</v>
      </c>
      <c r="AE147" s="90">
        <f t="shared" si="428"/>
        <v>0</v>
      </c>
      <c r="AF147" s="351"/>
      <c r="AH147" s="91">
        <f t="shared" si="459"/>
        <v>0</v>
      </c>
      <c r="AI147" s="92" t="s">
        <v>1156</v>
      </c>
      <c r="AJ147" s="91">
        <f t="shared" ref="AJ147:AL147" si="470">AJ145-+AJ146</f>
        <v>0</v>
      </c>
      <c r="AK147" s="91">
        <f t="shared" si="470"/>
        <v>0</v>
      </c>
      <c r="AL147" s="91">
        <f t="shared" si="470"/>
        <v>0</v>
      </c>
      <c r="AM147" s="60"/>
    </row>
    <row r="148" spans="1:39" s="58" customFormat="1" ht="16.5" hidden="1" customHeight="1" x14ac:dyDescent="0.15">
      <c r="A148" s="61" t="s">
        <v>1542</v>
      </c>
      <c r="B148" t="s">
        <v>514</v>
      </c>
      <c r="C148" t="s">
        <v>513</v>
      </c>
      <c r="D148" s="62" t="s">
        <v>515</v>
      </c>
      <c r="E148" s="63" t="s">
        <v>1542</v>
      </c>
      <c r="F148" s="346" t="s">
        <v>1328</v>
      </c>
      <c r="G148" s="63" t="s">
        <v>502</v>
      </c>
      <c r="H148" s="63" t="s">
        <v>918</v>
      </c>
      <c r="I148" s="63" t="s">
        <v>956</v>
      </c>
      <c r="J148" s="346"/>
      <c r="K148" s="346"/>
      <c r="L148" s="346"/>
      <c r="M148" s="346" t="s">
        <v>1719</v>
      </c>
      <c r="N148" s="65" t="s">
        <v>1720</v>
      </c>
      <c r="O148" s="66" t="s">
        <v>78</v>
      </c>
      <c r="P148" s="67">
        <v>18790920</v>
      </c>
      <c r="Q148" s="67">
        <v>0</v>
      </c>
      <c r="R148" s="67">
        <f t="shared" ref="R148" si="471">P148-Q148</f>
        <v>18790920</v>
      </c>
      <c r="S148" s="67">
        <v>0</v>
      </c>
      <c r="T148" s="67">
        <v>18790920</v>
      </c>
      <c r="U148" s="68">
        <v>12097920</v>
      </c>
      <c r="V148" s="69">
        <f t="shared" ref="V148:V149" si="472">P148-U148</f>
        <v>6693000</v>
      </c>
      <c r="W148" s="70" t="s">
        <v>79</v>
      </c>
      <c r="X148" s="69">
        <f t="shared" ref="X148" si="473">X149</f>
        <v>0</v>
      </c>
      <c r="Y148" s="71"/>
      <c r="Z148" s="71"/>
      <c r="AA148" s="71"/>
      <c r="AB148" s="71"/>
      <c r="AC148" s="71"/>
      <c r="AD148" s="72"/>
      <c r="AE148" s="69">
        <f t="shared" si="428"/>
        <v>0</v>
      </c>
      <c r="AF148" s="349">
        <v>0</v>
      </c>
      <c r="AH148" s="73">
        <v>18790920</v>
      </c>
      <c r="AI148" s="74" t="s">
        <v>1156</v>
      </c>
      <c r="AJ148" s="73">
        <v>0</v>
      </c>
      <c r="AK148" s="73">
        <f t="shared" ref="AK148:AK149" si="474">AL148-+AH148</f>
        <v>0</v>
      </c>
      <c r="AL148" s="73">
        <f t="shared" ref="AL148:AL149" si="475">Q148+R148</f>
        <v>18790920</v>
      </c>
      <c r="AM148" s="75"/>
    </row>
    <row r="149" spans="1:39" s="58" customFormat="1" ht="16.5" hidden="1" customHeight="1" x14ac:dyDescent="0.15">
      <c r="A149" s="61"/>
      <c r="B149" s="77" t="s">
        <v>514</v>
      </c>
      <c r="C149" s="77" t="s">
        <v>513</v>
      </c>
      <c r="D149" s="78" t="s">
        <v>515</v>
      </c>
      <c r="E149" s="79" t="s">
        <v>1542</v>
      </c>
      <c r="F149" s="347"/>
      <c r="G149" s="79" t="s">
        <v>502</v>
      </c>
      <c r="H149" s="79" t="s">
        <v>918</v>
      </c>
      <c r="I149" s="79" t="s">
        <v>956</v>
      </c>
      <c r="J149" s="347"/>
      <c r="K149" s="347"/>
      <c r="L149" s="347"/>
      <c r="M149" s="347"/>
      <c r="N149" s="81"/>
      <c r="O149" s="82" t="s">
        <v>81</v>
      </c>
      <c r="P149" s="67">
        <v>18790920</v>
      </c>
      <c r="Q149" s="67">
        <v>0</v>
      </c>
      <c r="R149" s="67">
        <v>18790920</v>
      </c>
      <c r="S149" s="67">
        <f t="shared" ref="S149" si="476">P149-Q149-R149</f>
        <v>0</v>
      </c>
      <c r="T149" s="265">
        <v>18790920</v>
      </c>
      <c r="U149" s="83">
        <v>12097920</v>
      </c>
      <c r="V149" s="69">
        <f t="shared" si="472"/>
        <v>6693000</v>
      </c>
      <c r="W149" s="70" t="s">
        <v>82</v>
      </c>
      <c r="X149" s="69">
        <v>0</v>
      </c>
      <c r="Y149" s="69">
        <v>0</v>
      </c>
      <c r="Z149" s="69">
        <v>0</v>
      </c>
      <c r="AA149" s="69">
        <v>0</v>
      </c>
      <c r="AB149" s="69">
        <v>0</v>
      </c>
      <c r="AC149" s="69">
        <v>0</v>
      </c>
      <c r="AD149" s="69">
        <v>0</v>
      </c>
      <c r="AE149" s="69">
        <f t="shared" si="428"/>
        <v>0</v>
      </c>
      <c r="AF149" s="350"/>
      <c r="AH149" s="73">
        <v>18790920</v>
      </c>
      <c r="AI149" s="74" t="s">
        <v>1156</v>
      </c>
      <c r="AJ149" s="73">
        <v>0</v>
      </c>
      <c r="AK149" s="73">
        <f t="shared" si="474"/>
        <v>0</v>
      </c>
      <c r="AL149" s="73">
        <f t="shared" si="475"/>
        <v>18790920</v>
      </c>
      <c r="AM149" s="75"/>
    </row>
    <row r="150" spans="1:39" s="58" customFormat="1" ht="16.5" hidden="1" customHeight="1" x14ac:dyDescent="0.15">
      <c r="A150" s="61"/>
      <c r="B150" s="77" t="s">
        <v>514</v>
      </c>
      <c r="C150" s="77" t="s">
        <v>513</v>
      </c>
      <c r="D150" s="84" t="s">
        <v>515</v>
      </c>
      <c r="E150" s="85" t="s">
        <v>1542</v>
      </c>
      <c r="F150" s="348"/>
      <c r="G150" s="85" t="s">
        <v>502</v>
      </c>
      <c r="H150" s="85" t="s">
        <v>918</v>
      </c>
      <c r="I150" s="85" t="s">
        <v>956</v>
      </c>
      <c r="J150" s="348"/>
      <c r="K150" s="348"/>
      <c r="L150" s="348"/>
      <c r="M150" s="348"/>
      <c r="N150" s="87"/>
      <c r="O150" s="88" t="s">
        <v>83</v>
      </c>
      <c r="P150" s="67">
        <f t="shared" ref="P150:R150" si="477">P148-+P149</f>
        <v>0</v>
      </c>
      <c r="Q150" s="67">
        <f t="shared" si="477"/>
        <v>0</v>
      </c>
      <c r="R150" s="89">
        <f t="shared" si="477"/>
        <v>0</v>
      </c>
      <c r="S150" s="89"/>
      <c r="T150" s="89">
        <f t="shared" ref="T150:V150" si="478">T148-+T149</f>
        <v>0</v>
      </c>
      <c r="U150" s="90">
        <f t="shared" si="478"/>
        <v>0</v>
      </c>
      <c r="V150" s="90">
        <f t="shared" si="478"/>
        <v>0</v>
      </c>
      <c r="W150" s="88" t="s">
        <v>83</v>
      </c>
      <c r="X150" s="90">
        <f t="shared" ref="X150:AD150" si="479">X148-+X149</f>
        <v>0</v>
      </c>
      <c r="Y150" s="90">
        <f t="shared" si="479"/>
        <v>0</v>
      </c>
      <c r="Z150" s="90">
        <f t="shared" si="479"/>
        <v>0</v>
      </c>
      <c r="AA150" s="90">
        <f t="shared" si="479"/>
        <v>0</v>
      </c>
      <c r="AB150" s="90">
        <f t="shared" si="479"/>
        <v>0</v>
      </c>
      <c r="AC150" s="90">
        <f t="shared" si="479"/>
        <v>0</v>
      </c>
      <c r="AD150" s="90">
        <f t="shared" si="479"/>
        <v>0</v>
      </c>
      <c r="AE150" s="90">
        <f t="shared" si="428"/>
        <v>0</v>
      </c>
      <c r="AF150" s="351"/>
      <c r="AH150" s="91">
        <f t="shared" si="459"/>
        <v>0</v>
      </c>
      <c r="AI150" s="92" t="s">
        <v>1156</v>
      </c>
      <c r="AJ150" s="91">
        <f t="shared" ref="AJ150:AL150" si="480">AJ148-+AJ149</f>
        <v>0</v>
      </c>
      <c r="AK150" s="91">
        <f t="shared" si="480"/>
        <v>0</v>
      </c>
      <c r="AL150" s="91">
        <f t="shared" si="480"/>
        <v>0</v>
      </c>
      <c r="AM150" s="60"/>
    </row>
    <row r="151" spans="1:39" s="58" customFormat="1" ht="16.5" hidden="1" customHeight="1" x14ac:dyDescent="0.15">
      <c r="A151" s="61" t="s">
        <v>1543</v>
      </c>
      <c r="B151" t="s">
        <v>514</v>
      </c>
      <c r="C151" t="s">
        <v>513</v>
      </c>
      <c r="D151" s="62" t="s">
        <v>515</v>
      </c>
      <c r="E151" s="63" t="s">
        <v>1543</v>
      </c>
      <c r="F151" s="346" t="s">
        <v>1329</v>
      </c>
      <c r="G151" s="63" t="s">
        <v>497</v>
      </c>
      <c r="H151" s="63" t="s">
        <v>918</v>
      </c>
      <c r="I151" s="63" t="s">
        <v>1044</v>
      </c>
      <c r="J151" s="346" t="s">
        <v>1742</v>
      </c>
      <c r="K151" s="346" t="s">
        <v>1722</v>
      </c>
      <c r="L151" s="346" t="s">
        <v>1740</v>
      </c>
      <c r="M151" s="346" t="s">
        <v>1711</v>
      </c>
      <c r="N151" s="65" t="s">
        <v>1712</v>
      </c>
      <c r="O151" s="66" t="s">
        <v>78</v>
      </c>
      <c r="P151" s="67">
        <v>9338429</v>
      </c>
      <c r="Q151" s="67">
        <v>0</v>
      </c>
      <c r="R151" s="67">
        <f t="shared" ref="R151" si="481">P151-Q151</f>
        <v>9338429</v>
      </c>
      <c r="S151" s="67">
        <v>0</v>
      </c>
      <c r="T151" s="67">
        <v>4592483</v>
      </c>
      <c r="U151" s="68">
        <v>8704184</v>
      </c>
      <c r="V151" s="69">
        <f t="shared" ref="V151:V152" si="482">P151-U151</f>
        <v>634245</v>
      </c>
      <c r="W151" s="70" t="s">
        <v>79</v>
      </c>
      <c r="X151" s="69">
        <f t="shared" ref="X151" si="483">X152</f>
        <v>-1664</v>
      </c>
      <c r="Y151" s="71"/>
      <c r="Z151" s="71"/>
      <c r="AA151" s="71"/>
      <c r="AB151" s="71"/>
      <c r="AC151" s="71"/>
      <c r="AD151" s="72"/>
      <c r="AE151" s="69">
        <f t="shared" si="428"/>
        <v>-1664</v>
      </c>
      <c r="AF151" s="349">
        <v>0</v>
      </c>
      <c r="AH151" s="73">
        <v>6178000</v>
      </c>
      <c r="AI151" s="74" t="s">
        <v>819</v>
      </c>
      <c r="AJ151" s="73">
        <v>28395</v>
      </c>
      <c r="AK151" s="73">
        <f t="shared" ref="AK151:AK152" si="484">AL151-+AH151</f>
        <v>3160429</v>
      </c>
      <c r="AL151" s="73">
        <f t="shared" ref="AL151:AL152" si="485">Q151+R151</f>
        <v>9338429</v>
      </c>
      <c r="AM151" s="75"/>
    </row>
    <row r="152" spans="1:39" s="58" customFormat="1" ht="16.5" hidden="1" customHeight="1" x14ac:dyDescent="0.15">
      <c r="A152" s="61"/>
      <c r="B152" s="77" t="s">
        <v>514</v>
      </c>
      <c r="C152" s="77" t="s">
        <v>513</v>
      </c>
      <c r="D152" s="78" t="s">
        <v>515</v>
      </c>
      <c r="E152" s="79" t="s">
        <v>1543</v>
      </c>
      <c r="F152" s="347"/>
      <c r="G152" s="79" t="s">
        <v>497</v>
      </c>
      <c r="H152" s="79" t="s">
        <v>918</v>
      </c>
      <c r="I152" s="79" t="s">
        <v>1044</v>
      </c>
      <c r="J152" s="347"/>
      <c r="K152" s="347"/>
      <c r="L152" s="347"/>
      <c r="M152" s="347"/>
      <c r="N152" s="81"/>
      <c r="O152" s="82" t="s">
        <v>81</v>
      </c>
      <c r="P152" s="67">
        <v>9340093</v>
      </c>
      <c r="Q152" s="67">
        <v>0</v>
      </c>
      <c r="R152" s="67">
        <v>9340093</v>
      </c>
      <c r="S152" s="67">
        <f t="shared" ref="S152" si="486">P152-Q152-R152</f>
        <v>0</v>
      </c>
      <c r="T152" s="67">
        <v>0</v>
      </c>
      <c r="U152" s="83">
        <v>8704184</v>
      </c>
      <c r="V152" s="69">
        <f t="shared" si="482"/>
        <v>635909</v>
      </c>
      <c r="W152" s="70" t="s">
        <v>82</v>
      </c>
      <c r="X152" s="69">
        <v>-1664</v>
      </c>
      <c r="Y152" s="69">
        <v>0</v>
      </c>
      <c r="Z152" s="69">
        <v>0</v>
      </c>
      <c r="AA152" s="69">
        <v>0</v>
      </c>
      <c r="AB152" s="69">
        <v>0</v>
      </c>
      <c r="AC152" s="69">
        <v>0</v>
      </c>
      <c r="AD152" s="69">
        <v>0</v>
      </c>
      <c r="AE152" s="69">
        <f t="shared" si="428"/>
        <v>-1664</v>
      </c>
      <c r="AF152" s="350"/>
      <c r="AH152" s="73">
        <v>6193000</v>
      </c>
      <c r="AI152" s="74" t="s">
        <v>819</v>
      </c>
      <c r="AJ152" s="73">
        <v>28275</v>
      </c>
      <c r="AK152" s="73">
        <f t="shared" si="484"/>
        <v>3147093</v>
      </c>
      <c r="AL152" s="73">
        <f t="shared" si="485"/>
        <v>9340093</v>
      </c>
      <c r="AM152" s="75"/>
    </row>
    <row r="153" spans="1:39" s="58" customFormat="1" ht="16.5" hidden="1" customHeight="1" x14ac:dyDescent="0.15">
      <c r="A153" s="61"/>
      <c r="B153" s="77" t="s">
        <v>514</v>
      </c>
      <c r="C153" s="77" t="s">
        <v>513</v>
      </c>
      <c r="D153" s="84" t="s">
        <v>515</v>
      </c>
      <c r="E153" s="85" t="s">
        <v>1543</v>
      </c>
      <c r="F153" s="348"/>
      <c r="G153" s="85" t="s">
        <v>497</v>
      </c>
      <c r="H153" s="85" t="s">
        <v>918</v>
      </c>
      <c r="I153" s="85" t="s">
        <v>1044</v>
      </c>
      <c r="J153" s="348"/>
      <c r="K153" s="348"/>
      <c r="L153" s="348"/>
      <c r="M153" s="348"/>
      <c r="N153" s="87"/>
      <c r="O153" s="88" t="s">
        <v>83</v>
      </c>
      <c r="P153" s="67">
        <f t="shared" ref="P153:R153" si="487">P151-+P152</f>
        <v>-1664</v>
      </c>
      <c r="Q153" s="67">
        <f t="shared" si="487"/>
        <v>0</v>
      </c>
      <c r="R153" s="89">
        <f t="shared" si="487"/>
        <v>-1664</v>
      </c>
      <c r="S153" s="89"/>
      <c r="T153" s="89">
        <f t="shared" ref="T153:V153" si="488">T151-+T152</f>
        <v>4592483</v>
      </c>
      <c r="U153" s="90">
        <f t="shared" si="488"/>
        <v>0</v>
      </c>
      <c r="V153" s="90">
        <f t="shared" si="488"/>
        <v>-1664</v>
      </c>
      <c r="W153" s="88" t="s">
        <v>83</v>
      </c>
      <c r="X153" s="90">
        <f t="shared" ref="X153:AD153" si="489">X151-+X152</f>
        <v>0</v>
      </c>
      <c r="Y153" s="90">
        <f t="shared" si="489"/>
        <v>0</v>
      </c>
      <c r="Z153" s="90">
        <f t="shared" si="489"/>
        <v>0</v>
      </c>
      <c r="AA153" s="90">
        <f t="shared" si="489"/>
        <v>0</v>
      </c>
      <c r="AB153" s="90">
        <f t="shared" si="489"/>
        <v>0</v>
      </c>
      <c r="AC153" s="90">
        <f t="shared" si="489"/>
        <v>0</v>
      </c>
      <c r="AD153" s="90">
        <f t="shared" si="489"/>
        <v>0</v>
      </c>
      <c r="AE153" s="90">
        <f t="shared" si="428"/>
        <v>0</v>
      </c>
      <c r="AF153" s="351"/>
      <c r="AH153" s="91">
        <f t="shared" si="459"/>
        <v>-15000</v>
      </c>
      <c r="AI153" s="92">
        <v>6193000</v>
      </c>
      <c r="AJ153" s="91">
        <f t="shared" ref="AJ153:AL153" si="490">AJ151-+AJ152</f>
        <v>120</v>
      </c>
      <c r="AK153" s="91">
        <f t="shared" si="490"/>
        <v>13336</v>
      </c>
      <c r="AL153" s="91">
        <f t="shared" si="490"/>
        <v>-1664</v>
      </c>
      <c r="AM153" s="60"/>
    </row>
    <row r="154" spans="1:39" s="58" customFormat="1" ht="16.5" hidden="1" customHeight="1" x14ac:dyDescent="0.15">
      <c r="A154" s="61" t="s">
        <v>1544</v>
      </c>
      <c r="B154" t="s">
        <v>514</v>
      </c>
      <c r="C154" t="s">
        <v>513</v>
      </c>
      <c r="D154" s="62" t="s">
        <v>515</v>
      </c>
      <c r="E154" s="63" t="s">
        <v>1544</v>
      </c>
      <c r="F154" s="346" t="s">
        <v>1330</v>
      </c>
      <c r="G154" s="63" t="s">
        <v>1796</v>
      </c>
      <c r="H154" s="63" t="s">
        <v>1076</v>
      </c>
      <c r="I154" s="63" t="s">
        <v>1077</v>
      </c>
      <c r="J154" s="346"/>
      <c r="K154" s="346"/>
      <c r="L154" s="346"/>
      <c r="M154" s="346" t="s">
        <v>1714</v>
      </c>
      <c r="N154" s="65" t="s">
        <v>1712</v>
      </c>
      <c r="O154" s="66" t="s">
        <v>78</v>
      </c>
      <c r="P154" s="67">
        <v>2362283</v>
      </c>
      <c r="Q154" s="67">
        <v>0</v>
      </c>
      <c r="R154" s="67">
        <f t="shared" ref="R154" si="491">P154-Q154</f>
        <v>2362283</v>
      </c>
      <c r="S154" s="67">
        <v>0</v>
      </c>
      <c r="T154" s="67">
        <v>0</v>
      </c>
      <c r="U154" s="68">
        <v>0</v>
      </c>
      <c r="V154" s="69">
        <f t="shared" ref="V154:V155" si="492">P154-U154</f>
        <v>2362283</v>
      </c>
      <c r="W154" s="70" t="s">
        <v>79</v>
      </c>
      <c r="X154" s="69">
        <f t="shared" ref="X154" si="493">X155</f>
        <v>2306070</v>
      </c>
      <c r="Y154" s="71"/>
      <c r="Z154" s="71"/>
      <c r="AA154" s="71"/>
      <c r="AB154" s="71"/>
      <c r="AC154" s="71"/>
      <c r="AD154" s="72"/>
      <c r="AE154" s="69">
        <f t="shared" si="428"/>
        <v>2306070</v>
      </c>
      <c r="AF154" s="349">
        <v>0</v>
      </c>
      <c r="AH154" s="73">
        <v>2306070</v>
      </c>
      <c r="AI154" s="74" t="s">
        <v>819</v>
      </c>
      <c r="AJ154" s="73">
        <v>500</v>
      </c>
      <c r="AK154" s="73">
        <f t="shared" ref="AK154:AK155" si="494">AL154-+AH154</f>
        <v>56213</v>
      </c>
      <c r="AL154" s="73">
        <f t="shared" ref="AL154:AL155" si="495">Q154+R154</f>
        <v>2362283</v>
      </c>
      <c r="AM154" s="75"/>
    </row>
    <row r="155" spans="1:39" s="58" customFormat="1" ht="16.5" hidden="1" customHeight="1" x14ac:dyDescent="0.15">
      <c r="A155" s="61"/>
      <c r="B155" s="77" t="s">
        <v>514</v>
      </c>
      <c r="C155" s="77" t="s">
        <v>513</v>
      </c>
      <c r="D155" s="78" t="s">
        <v>515</v>
      </c>
      <c r="E155" s="79" t="s">
        <v>1544</v>
      </c>
      <c r="F155" s="347"/>
      <c r="G155" s="79" t="s">
        <v>1796</v>
      </c>
      <c r="H155" s="79" t="s">
        <v>1076</v>
      </c>
      <c r="I155" s="79" t="s">
        <v>1077</v>
      </c>
      <c r="J155" s="347"/>
      <c r="K155" s="347"/>
      <c r="L155" s="347"/>
      <c r="M155" s="347"/>
      <c r="N155" s="81"/>
      <c r="O155" s="82" t="s">
        <v>81</v>
      </c>
      <c r="P155" s="67">
        <v>56213</v>
      </c>
      <c r="Q155" s="67">
        <v>0</v>
      </c>
      <c r="R155" s="67">
        <v>56213</v>
      </c>
      <c r="S155" s="67">
        <f t="shared" ref="S155" si="496">P155-Q155-R155</f>
        <v>0</v>
      </c>
      <c r="T155" s="67">
        <v>0</v>
      </c>
      <c r="U155" s="83">
        <v>0</v>
      </c>
      <c r="V155" s="69">
        <f t="shared" si="492"/>
        <v>56213</v>
      </c>
      <c r="W155" s="70" t="s">
        <v>82</v>
      </c>
      <c r="X155" s="69">
        <v>2306070</v>
      </c>
      <c r="Y155" s="69">
        <v>0</v>
      </c>
      <c r="Z155" s="69">
        <v>0</v>
      </c>
      <c r="AA155" s="69">
        <v>0</v>
      </c>
      <c r="AB155" s="69">
        <v>0</v>
      </c>
      <c r="AC155" s="69">
        <v>0</v>
      </c>
      <c r="AD155" s="69">
        <v>0</v>
      </c>
      <c r="AE155" s="69">
        <f t="shared" si="428"/>
        <v>2306070</v>
      </c>
      <c r="AF155" s="350"/>
      <c r="AH155" s="73">
        <v>0</v>
      </c>
      <c r="AI155" s="74" t="s">
        <v>819</v>
      </c>
      <c r="AJ155" s="73">
        <v>500</v>
      </c>
      <c r="AK155" s="73">
        <f t="shared" si="494"/>
        <v>56213</v>
      </c>
      <c r="AL155" s="73">
        <f t="shared" si="495"/>
        <v>56213</v>
      </c>
      <c r="AM155" s="75"/>
    </row>
    <row r="156" spans="1:39" s="58" customFormat="1" ht="16.5" hidden="1" customHeight="1" x14ac:dyDescent="0.15">
      <c r="A156" s="61"/>
      <c r="B156" s="77" t="s">
        <v>514</v>
      </c>
      <c r="C156" s="77" t="s">
        <v>513</v>
      </c>
      <c r="D156" s="84" t="s">
        <v>515</v>
      </c>
      <c r="E156" s="85" t="s">
        <v>1544</v>
      </c>
      <c r="F156" s="348"/>
      <c r="G156" s="85" t="s">
        <v>1796</v>
      </c>
      <c r="H156" s="85" t="s">
        <v>1076</v>
      </c>
      <c r="I156" s="85" t="s">
        <v>1077</v>
      </c>
      <c r="J156" s="348"/>
      <c r="K156" s="348"/>
      <c r="L156" s="348"/>
      <c r="M156" s="348"/>
      <c r="N156" s="87"/>
      <c r="O156" s="88" t="s">
        <v>83</v>
      </c>
      <c r="P156" s="67">
        <f t="shared" ref="P156:R156" si="497">P154-+P155</f>
        <v>2306070</v>
      </c>
      <c r="Q156" s="67">
        <f t="shared" si="497"/>
        <v>0</v>
      </c>
      <c r="R156" s="89">
        <f t="shared" si="497"/>
        <v>2306070</v>
      </c>
      <c r="S156" s="89"/>
      <c r="T156" s="89">
        <f t="shared" ref="T156:V156" si="498">T154-+T155</f>
        <v>0</v>
      </c>
      <c r="U156" s="90">
        <f t="shared" si="498"/>
        <v>0</v>
      </c>
      <c r="V156" s="90">
        <f t="shared" si="498"/>
        <v>2306070</v>
      </c>
      <c r="W156" s="88" t="s">
        <v>83</v>
      </c>
      <c r="X156" s="90">
        <f t="shared" ref="X156:AD156" si="499">X154-+X155</f>
        <v>0</v>
      </c>
      <c r="Y156" s="90">
        <f t="shared" si="499"/>
        <v>0</v>
      </c>
      <c r="Z156" s="90">
        <f t="shared" si="499"/>
        <v>0</v>
      </c>
      <c r="AA156" s="90">
        <f t="shared" si="499"/>
        <v>0</v>
      </c>
      <c r="AB156" s="90">
        <f t="shared" si="499"/>
        <v>0</v>
      </c>
      <c r="AC156" s="90">
        <f t="shared" si="499"/>
        <v>0</v>
      </c>
      <c r="AD156" s="90">
        <f t="shared" si="499"/>
        <v>0</v>
      </c>
      <c r="AE156" s="90">
        <f t="shared" si="428"/>
        <v>0</v>
      </c>
      <c r="AF156" s="351"/>
      <c r="AH156" s="91">
        <f t="shared" si="459"/>
        <v>2306070</v>
      </c>
      <c r="AI156" s="92" t="s">
        <v>1156</v>
      </c>
      <c r="AJ156" s="91">
        <f t="shared" ref="AJ156:AL156" si="500">AJ154-+AJ155</f>
        <v>0</v>
      </c>
      <c r="AK156" s="91">
        <f t="shared" si="500"/>
        <v>0</v>
      </c>
      <c r="AL156" s="91">
        <f t="shared" si="500"/>
        <v>2306070</v>
      </c>
      <c r="AM156" s="60"/>
    </row>
    <row r="157" spans="1:39" s="58" customFormat="1" ht="16.5" hidden="1" customHeight="1" x14ac:dyDescent="0.15">
      <c r="A157" s="61" t="s">
        <v>1545</v>
      </c>
      <c r="B157" t="s">
        <v>514</v>
      </c>
      <c r="C157" t="s">
        <v>513</v>
      </c>
      <c r="D157" s="62" t="s">
        <v>515</v>
      </c>
      <c r="E157" s="63" t="s">
        <v>1545</v>
      </c>
      <c r="F157" s="346" t="s">
        <v>1331</v>
      </c>
      <c r="G157" s="63" t="s">
        <v>1797</v>
      </c>
      <c r="H157" s="63" t="s">
        <v>1113</v>
      </c>
      <c r="I157" s="63" t="s">
        <v>1113</v>
      </c>
      <c r="J157" s="346"/>
      <c r="K157" s="346"/>
      <c r="L157" s="346"/>
      <c r="M157" s="346" t="s">
        <v>1714</v>
      </c>
      <c r="N157" s="65" t="s">
        <v>1720</v>
      </c>
      <c r="O157" s="66" t="s">
        <v>78</v>
      </c>
      <c r="P157" s="67">
        <v>738752</v>
      </c>
      <c r="Q157" s="67">
        <v>0</v>
      </c>
      <c r="R157" s="67">
        <f t="shared" ref="R157" si="501">P157-Q157</f>
        <v>738752</v>
      </c>
      <c r="S157" s="67">
        <v>0</v>
      </c>
      <c r="T157" s="67">
        <v>0</v>
      </c>
      <c r="U157" s="68">
        <v>0</v>
      </c>
      <c r="V157" s="69">
        <f t="shared" ref="V157:V158" si="502">P157-U157</f>
        <v>738752</v>
      </c>
      <c r="W157" s="70" t="s">
        <v>79</v>
      </c>
      <c r="X157" s="69">
        <f t="shared" ref="X157" si="503">X158</f>
        <v>738752</v>
      </c>
      <c r="Y157" s="71"/>
      <c r="Z157" s="71"/>
      <c r="AA157" s="71"/>
      <c r="AB157" s="71"/>
      <c r="AC157" s="71"/>
      <c r="AD157" s="72"/>
      <c r="AE157" s="69">
        <f t="shared" si="428"/>
        <v>738752</v>
      </c>
      <c r="AF157" s="349" t="s">
        <v>1793</v>
      </c>
      <c r="AH157" s="73">
        <v>738752</v>
      </c>
      <c r="AI157" s="74" t="s">
        <v>1156</v>
      </c>
      <c r="AJ157" s="73">
        <v>0</v>
      </c>
      <c r="AK157" s="73">
        <f t="shared" ref="AK157:AK158" si="504">AL157-+AH157</f>
        <v>0</v>
      </c>
      <c r="AL157" s="73">
        <f t="shared" ref="AL157:AL158" si="505">Q157+R157</f>
        <v>738752</v>
      </c>
      <c r="AM157" s="75"/>
    </row>
    <row r="158" spans="1:39" s="58" customFormat="1" ht="16.5" hidden="1" customHeight="1" x14ac:dyDescent="0.15">
      <c r="A158" s="61"/>
      <c r="B158" s="77" t="s">
        <v>514</v>
      </c>
      <c r="C158" s="77" t="s">
        <v>513</v>
      </c>
      <c r="D158" s="78" t="s">
        <v>515</v>
      </c>
      <c r="E158" s="79" t="s">
        <v>1545</v>
      </c>
      <c r="F158" s="347"/>
      <c r="G158" s="79" t="s">
        <v>1797</v>
      </c>
      <c r="H158" s="79" t="s">
        <v>1113</v>
      </c>
      <c r="I158" s="79" t="s">
        <v>1113</v>
      </c>
      <c r="J158" s="347"/>
      <c r="K158" s="347"/>
      <c r="L158" s="347"/>
      <c r="M158" s="347"/>
      <c r="N158" s="81"/>
      <c r="O158" s="82" t="s">
        <v>81</v>
      </c>
      <c r="P158" s="67">
        <v>0</v>
      </c>
      <c r="Q158" s="67">
        <v>0</v>
      </c>
      <c r="R158" s="67">
        <v>0</v>
      </c>
      <c r="S158" s="67">
        <f t="shared" ref="S158" si="506">P158-Q158-R158</f>
        <v>0</v>
      </c>
      <c r="T158" s="67">
        <v>0</v>
      </c>
      <c r="U158" s="83">
        <v>0</v>
      </c>
      <c r="V158" s="69">
        <f t="shared" si="502"/>
        <v>0</v>
      </c>
      <c r="W158" s="70" t="s">
        <v>82</v>
      </c>
      <c r="X158" s="69">
        <v>738752</v>
      </c>
      <c r="Y158" s="69">
        <v>0</v>
      </c>
      <c r="Z158" s="69">
        <v>0</v>
      </c>
      <c r="AA158" s="69">
        <v>0</v>
      </c>
      <c r="AB158" s="69">
        <v>0</v>
      </c>
      <c r="AC158" s="69">
        <v>0</v>
      </c>
      <c r="AD158" s="69">
        <v>0</v>
      </c>
      <c r="AE158" s="69">
        <f t="shared" si="428"/>
        <v>738752</v>
      </c>
      <c r="AF158" s="350"/>
      <c r="AH158" s="73">
        <v>0</v>
      </c>
      <c r="AI158" s="74" t="s">
        <v>1156</v>
      </c>
      <c r="AJ158" s="73">
        <v>0</v>
      </c>
      <c r="AK158" s="73">
        <f t="shared" si="504"/>
        <v>0</v>
      </c>
      <c r="AL158" s="73">
        <f t="shared" si="505"/>
        <v>0</v>
      </c>
      <c r="AM158" s="75"/>
    </row>
    <row r="159" spans="1:39" s="58" customFormat="1" ht="16.5" hidden="1" customHeight="1" x14ac:dyDescent="0.15">
      <c r="A159" s="61"/>
      <c r="B159" s="77" t="s">
        <v>514</v>
      </c>
      <c r="C159" s="77" t="s">
        <v>513</v>
      </c>
      <c r="D159" s="84" t="s">
        <v>515</v>
      </c>
      <c r="E159" s="85" t="s">
        <v>1545</v>
      </c>
      <c r="F159" s="348"/>
      <c r="G159" s="85" t="s">
        <v>1797</v>
      </c>
      <c r="H159" s="85" t="s">
        <v>1113</v>
      </c>
      <c r="I159" s="85" t="s">
        <v>1113</v>
      </c>
      <c r="J159" s="348"/>
      <c r="K159" s="348"/>
      <c r="L159" s="348"/>
      <c r="M159" s="348"/>
      <c r="N159" s="87"/>
      <c r="O159" s="88" t="s">
        <v>83</v>
      </c>
      <c r="P159" s="67">
        <f t="shared" ref="P159:R159" si="507">P157-+P158</f>
        <v>738752</v>
      </c>
      <c r="Q159" s="67">
        <f t="shared" si="507"/>
        <v>0</v>
      </c>
      <c r="R159" s="89">
        <f t="shared" si="507"/>
        <v>738752</v>
      </c>
      <c r="S159" s="89"/>
      <c r="T159" s="89">
        <f t="shared" ref="T159:V159" si="508">T157-+T158</f>
        <v>0</v>
      </c>
      <c r="U159" s="90">
        <f t="shared" si="508"/>
        <v>0</v>
      </c>
      <c r="V159" s="90">
        <f t="shared" si="508"/>
        <v>738752</v>
      </c>
      <c r="W159" s="88" t="s">
        <v>83</v>
      </c>
      <c r="X159" s="90">
        <f t="shared" ref="X159:AD159" si="509">X157-+X158</f>
        <v>0</v>
      </c>
      <c r="Y159" s="90">
        <f t="shared" si="509"/>
        <v>0</v>
      </c>
      <c r="Z159" s="90">
        <f t="shared" si="509"/>
        <v>0</v>
      </c>
      <c r="AA159" s="90">
        <f t="shared" si="509"/>
        <v>0</v>
      </c>
      <c r="AB159" s="90">
        <f t="shared" si="509"/>
        <v>0</v>
      </c>
      <c r="AC159" s="90">
        <f t="shared" si="509"/>
        <v>0</v>
      </c>
      <c r="AD159" s="90">
        <f t="shared" si="509"/>
        <v>0</v>
      </c>
      <c r="AE159" s="90">
        <f t="shared" si="428"/>
        <v>0</v>
      </c>
      <c r="AF159" s="351"/>
      <c r="AH159" s="91">
        <f t="shared" si="459"/>
        <v>738752</v>
      </c>
      <c r="AI159" s="92" t="s">
        <v>1156</v>
      </c>
      <c r="AJ159" s="91">
        <f t="shared" ref="AJ159:AL159" si="510">AJ157-+AJ158</f>
        <v>0</v>
      </c>
      <c r="AK159" s="91">
        <f t="shared" si="510"/>
        <v>0</v>
      </c>
      <c r="AL159" s="91">
        <f t="shared" si="510"/>
        <v>738752</v>
      </c>
      <c r="AM159" s="60"/>
    </row>
    <row r="160" spans="1:39" s="58" customFormat="1" ht="16.5" hidden="1" customHeight="1" x14ac:dyDescent="0.15">
      <c r="A160" s="61" t="s">
        <v>1546</v>
      </c>
      <c r="B160" t="s">
        <v>518</v>
      </c>
      <c r="C160" t="s">
        <v>1002</v>
      </c>
      <c r="D160" s="62" t="s">
        <v>1810</v>
      </c>
      <c r="E160" s="63" t="s">
        <v>1546</v>
      </c>
      <c r="F160" s="346" t="s">
        <v>1332</v>
      </c>
      <c r="G160" s="63" t="s">
        <v>1794</v>
      </c>
      <c r="H160" s="63" t="s">
        <v>791</v>
      </c>
      <c r="I160" s="63" t="s">
        <v>881</v>
      </c>
      <c r="J160" s="346"/>
      <c r="K160" s="346"/>
      <c r="L160" s="346"/>
      <c r="M160" s="346" t="s">
        <v>1711</v>
      </c>
      <c r="N160" s="65" t="s">
        <v>1720</v>
      </c>
      <c r="O160" s="66" t="s">
        <v>78</v>
      </c>
      <c r="P160" s="67">
        <v>563610</v>
      </c>
      <c r="Q160" s="67">
        <v>563610</v>
      </c>
      <c r="R160" s="67">
        <f t="shared" ref="R160" si="511">P160-Q160</f>
        <v>0</v>
      </c>
      <c r="S160" s="67">
        <v>0</v>
      </c>
      <c r="T160" s="67">
        <v>0</v>
      </c>
      <c r="U160" s="68">
        <v>0</v>
      </c>
      <c r="V160" s="69">
        <f t="shared" ref="V160:V161" si="512">P160-U160</f>
        <v>563610</v>
      </c>
      <c r="W160" s="70" t="s">
        <v>79</v>
      </c>
      <c r="X160" s="69">
        <f t="shared" ref="X160" si="513">X161</f>
        <v>563610</v>
      </c>
      <c r="Y160" s="71"/>
      <c r="Z160" s="71"/>
      <c r="AA160" s="71"/>
      <c r="AB160" s="71"/>
      <c r="AC160" s="71"/>
      <c r="AD160" s="72"/>
      <c r="AE160" s="69">
        <f t="shared" si="428"/>
        <v>563610</v>
      </c>
      <c r="AF160" s="349" t="s">
        <v>1793</v>
      </c>
      <c r="AH160" s="73">
        <v>0</v>
      </c>
      <c r="AI160" s="74" t="s">
        <v>1156</v>
      </c>
      <c r="AJ160" s="73">
        <v>4755</v>
      </c>
      <c r="AK160" s="73">
        <f t="shared" ref="AK160:AK161" si="514">AL160-+AH160</f>
        <v>563610</v>
      </c>
      <c r="AL160" s="73">
        <f t="shared" ref="AL160:AL161" si="515">Q160+R160</f>
        <v>563610</v>
      </c>
      <c r="AM160" s="75"/>
    </row>
    <row r="161" spans="1:39" s="58" customFormat="1" ht="16.5" hidden="1" customHeight="1" x14ac:dyDescent="0.15">
      <c r="A161" s="61"/>
      <c r="B161" s="77" t="s">
        <v>518</v>
      </c>
      <c r="C161" s="77" t="s">
        <v>1002</v>
      </c>
      <c r="D161" s="78" t="s">
        <v>1810</v>
      </c>
      <c r="E161" s="79" t="s">
        <v>1546</v>
      </c>
      <c r="F161" s="347"/>
      <c r="G161" s="79" t="s">
        <v>1794</v>
      </c>
      <c r="H161" s="79" t="s">
        <v>791</v>
      </c>
      <c r="I161" s="79" t="s">
        <v>881</v>
      </c>
      <c r="J161" s="347"/>
      <c r="K161" s="347"/>
      <c r="L161" s="347"/>
      <c r="M161" s="347"/>
      <c r="N161" s="81"/>
      <c r="O161" s="82" t="s">
        <v>81</v>
      </c>
      <c r="P161" s="67">
        <v>0</v>
      </c>
      <c r="Q161" s="67">
        <v>0</v>
      </c>
      <c r="R161" s="67">
        <v>0</v>
      </c>
      <c r="S161" s="67">
        <f t="shared" ref="S161" si="516">P161-Q161-R161</f>
        <v>0</v>
      </c>
      <c r="T161" s="67">
        <v>0</v>
      </c>
      <c r="U161" s="83">
        <v>0</v>
      </c>
      <c r="V161" s="69">
        <f t="shared" si="512"/>
        <v>0</v>
      </c>
      <c r="W161" s="70" t="s">
        <v>82</v>
      </c>
      <c r="X161" s="69">
        <v>563610</v>
      </c>
      <c r="Y161" s="69">
        <v>0</v>
      </c>
      <c r="Z161" s="69">
        <v>0</v>
      </c>
      <c r="AA161" s="69">
        <v>0</v>
      </c>
      <c r="AB161" s="69">
        <v>0</v>
      </c>
      <c r="AC161" s="69">
        <v>0</v>
      </c>
      <c r="AD161" s="69">
        <v>0</v>
      </c>
      <c r="AE161" s="69">
        <f t="shared" si="428"/>
        <v>563610</v>
      </c>
      <c r="AF161" s="350"/>
      <c r="AH161" s="73">
        <v>0</v>
      </c>
      <c r="AI161" s="74" t="s">
        <v>1156</v>
      </c>
      <c r="AJ161" s="73">
        <v>0</v>
      </c>
      <c r="AK161" s="73">
        <f t="shared" si="514"/>
        <v>0</v>
      </c>
      <c r="AL161" s="73">
        <f t="shared" si="515"/>
        <v>0</v>
      </c>
      <c r="AM161" s="75"/>
    </row>
    <row r="162" spans="1:39" s="58" customFormat="1" ht="16.5" hidden="1" customHeight="1" x14ac:dyDescent="0.15">
      <c r="A162" s="61"/>
      <c r="B162" s="77" t="s">
        <v>518</v>
      </c>
      <c r="C162" s="77" t="s">
        <v>1002</v>
      </c>
      <c r="D162" s="84" t="s">
        <v>1810</v>
      </c>
      <c r="E162" s="85" t="s">
        <v>1546</v>
      </c>
      <c r="F162" s="348"/>
      <c r="G162" s="85" t="s">
        <v>1794</v>
      </c>
      <c r="H162" s="85" t="s">
        <v>791</v>
      </c>
      <c r="I162" s="85" t="s">
        <v>881</v>
      </c>
      <c r="J162" s="348"/>
      <c r="K162" s="348"/>
      <c r="L162" s="348"/>
      <c r="M162" s="348"/>
      <c r="N162" s="87"/>
      <c r="O162" s="88" t="s">
        <v>83</v>
      </c>
      <c r="P162" s="67">
        <f t="shared" ref="P162:R162" si="517">P160-+P161</f>
        <v>563610</v>
      </c>
      <c r="Q162" s="67">
        <f t="shared" si="517"/>
        <v>563610</v>
      </c>
      <c r="R162" s="89">
        <f t="shared" si="517"/>
        <v>0</v>
      </c>
      <c r="S162" s="89"/>
      <c r="T162" s="89">
        <f t="shared" ref="T162:V162" si="518">T160-+T161</f>
        <v>0</v>
      </c>
      <c r="U162" s="90">
        <f t="shared" si="518"/>
        <v>0</v>
      </c>
      <c r="V162" s="90">
        <f t="shared" si="518"/>
        <v>563610</v>
      </c>
      <c r="W162" s="88" t="s">
        <v>83</v>
      </c>
      <c r="X162" s="90">
        <f t="shared" ref="X162:AD162" si="519">X160-+X161</f>
        <v>0</v>
      </c>
      <c r="Y162" s="90">
        <f t="shared" si="519"/>
        <v>0</v>
      </c>
      <c r="Z162" s="90">
        <f t="shared" si="519"/>
        <v>0</v>
      </c>
      <c r="AA162" s="90">
        <f t="shared" si="519"/>
        <v>0</v>
      </c>
      <c r="AB162" s="90">
        <f t="shared" si="519"/>
        <v>0</v>
      </c>
      <c r="AC162" s="90">
        <f t="shared" si="519"/>
        <v>0</v>
      </c>
      <c r="AD162" s="90">
        <f t="shared" si="519"/>
        <v>0</v>
      </c>
      <c r="AE162" s="90">
        <f t="shared" si="428"/>
        <v>0</v>
      </c>
      <c r="AF162" s="351"/>
      <c r="AH162" s="91">
        <f t="shared" si="459"/>
        <v>0</v>
      </c>
      <c r="AI162" s="92">
        <v>0</v>
      </c>
      <c r="AJ162" s="91">
        <f t="shared" ref="AJ162:AL162" si="520">AJ160-+AJ161</f>
        <v>4755</v>
      </c>
      <c r="AK162" s="91">
        <f t="shared" si="520"/>
        <v>563610</v>
      </c>
      <c r="AL162" s="91">
        <f t="shared" si="520"/>
        <v>563610</v>
      </c>
      <c r="AM162" s="60"/>
    </row>
    <row r="163" spans="1:39" s="58" customFormat="1" ht="16.5" hidden="1" customHeight="1" x14ac:dyDescent="0.15">
      <c r="A163" s="61" t="s">
        <v>1547</v>
      </c>
      <c r="B163" t="s">
        <v>523</v>
      </c>
      <c r="C163" t="s">
        <v>522</v>
      </c>
      <c r="D163" s="62" t="s">
        <v>524</v>
      </c>
      <c r="E163" s="63" t="s">
        <v>1547</v>
      </c>
      <c r="F163" s="346" t="s">
        <v>1333</v>
      </c>
      <c r="G163" s="63" t="s">
        <v>1796</v>
      </c>
      <c r="H163" s="63" t="s">
        <v>791</v>
      </c>
      <c r="I163" s="63" t="s">
        <v>513</v>
      </c>
      <c r="J163" s="346"/>
      <c r="K163" s="346"/>
      <c r="L163" s="346"/>
      <c r="M163" s="346" t="s">
        <v>1716</v>
      </c>
      <c r="N163" s="65" t="s">
        <v>1712</v>
      </c>
      <c r="O163" s="66" t="s">
        <v>78</v>
      </c>
      <c r="P163" s="67">
        <v>47566439</v>
      </c>
      <c r="Q163" s="67">
        <v>14290480</v>
      </c>
      <c r="R163" s="67">
        <f t="shared" ref="R163" si="521">P163-Q163</f>
        <v>33275959</v>
      </c>
      <c r="S163" s="67">
        <v>0</v>
      </c>
      <c r="T163" s="67">
        <v>33275959</v>
      </c>
      <c r="U163" s="68">
        <v>38614234</v>
      </c>
      <c r="V163" s="69">
        <f t="shared" ref="V163:V164" si="522">P163-U163</f>
        <v>8952205</v>
      </c>
      <c r="W163" s="70" t="s">
        <v>79</v>
      </c>
      <c r="X163" s="69">
        <f t="shared" ref="X163" si="523">X164</f>
        <v>0</v>
      </c>
      <c r="Y163" s="71"/>
      <c r="Z163" s="71"/>
      <c r="AA163" s="71"/>
      <c r="AB163" s="71"/>
      <c r="AC163" s="71"/>
      <c r="AD163" s="72"/>
      <c r="AE163" s="69">
        <f t="shared" si="428"/>
        <v>0</v>
      </c>
      <c r="AF163" s="349">
        <v>0</v>
      </c>
      <c r="AH163" s="73">
        <v>0</v>
      </c>
      <c r="AI163" s="74" t="s">
        <v>819</v>
      </c>
      <c r="AJ163" s="73">
        <v>404914.5</v>
      </c>
      <c r="AK163" s="73">
        <f t="shared" ref="AK163:AK164" si="524">AL163-+AH163</f>
        <v>47566439</v>
      </c>
      <c r="AL163" s="73">
        <f t="shared" ref="AL163:AL164" si="525">Q163+R163</f>
        <v>47566439</v>
      </c>
      <c r="AM163" s="75"/>
    </row>
    <row r="164" spans="1:39" s="58" customFormat="1" ht="16.5" hidden="1" customHeight="1" x14ac:dyDescent="0.15">
      <c r="A164" s="61"/>
      <c r="B164" s="77" t="s">
        <v>523</v>
      </c>
      <c r="C164" s="77" t="s">
        <v>522</v>
      </c>
      <c r="D164" s="78" t="s">
        <v>524</v>
      </c>
      <c r="E164" s="79" t="s">
        <v>1547</v>
      </c>
      <c r="F164" s="347"/>
      <c r="G164" s="79" t="s">
        <v>1796</v>
      </c>
      <c r="H164" s="79" t="s">
        <v>791</v>
      </c>
      <c r="I164" s="79" t="s">
        <v>513</v>
      </c>
      <c r="J164" s="347"/>
      <c r="K164" s="347"/>
      <c r="L164" s="347"/>
      <c r="M164" s="347"/>
      <c r="N164" s="81"/>
      <c r="O164" s="82" t="s">
        <v>81</v>
      </c>
      <c r="P164" s="67">
        <v>47566439</v>
      </c>
      <c r="Q164" s="67">
        <v>14290480</v>
      </c>
      <c r="R164" s="67">
        <v>33275959</v>
      </c>
      <c r="S164" s="67">
        <f t="shared" ref="S164" si="526">P164-Q164-R164</f>
        <v>0</v>
      </c>
      <c r="T164" s="67">
        <v>33275959</v>
      </c>
      <c r="U164" s="83">
        <v>38614234</v>
      </c>
      <c r="V164" s="69">
        <f t="shared" si="522"/>
        <v>8952205</v>
      </c>
      <c r="W164" s="70" t="s">
        <v>82</v>
      </c>
      <c r="X164" s="69">
        <v>0</v>
      </c>
      <c r="Y164" s="69">
        <v>0</v>
      </c>
      <c r="Z164" s="69">
        <v>0</v>
      </c>
      <c r="AA164" s="69">
        <v>0</v>
      </c>
      <c r="AB164" s="69">
        <v>0</v>
      </c>
      <c r="AC164" s="69">
        <v>0</v>
      </c>
      <c r="AD164" s="69">
        <v>0</v>
      </c>
      <c r="AE164" s="69">
        <f t="shared" si="428"/>
        <v>0</v>
      </c>
      <c r="AF164" s="350"/>
      <c r="AH164" s="73">
        <v>0</v>
      </c>
      <c r="AI164" s="74" t="s">
        <v>819</v>
      </c>
      <c r="AJ164" s="73">
        <v>404914.5</v>
      </c>
      <c r="AK164" s="73">
        <f t="shared" si="524"/>
        <v>47566439</v>
      </c>
      <c r="AL164" s="73">
        <f t="shared" si="525"/>
        <v>47566439</v>
      </c>
      <c r="AM164" s="75"/>
    </row>
    <row r="165" spans="1:39" s="58" customFormat="1" ht="16.5" hidden="1" customHeight="1" x14ac:dyDescent="0.15">
      <c r="A165" s="61"/>
      <c r="B165" s="77" t="s">
        <v>523</v>
      </c>
      <c r="C165" s="77" t="s">
        <v>522</v>
      </c>
      <c r="D165" s="84" t="s">
        <v>524</v>
      </c>
      <c r="E165" s="85" t="s">
        <v>1547</v>
      </c>
      <c r="F165" s="348"/>
      <c r="G165" s="85" t="s">
        <v>1796</v>
      </c>
      <c r="H165" s="85" t="s">
        <v>791</v>
      </c>
      <c r="I165" s="85" t="s">
        <v>513</v>
      </c>
      <c r="J165" s="348"/>
      <c r="K165" s="348"/>
      <c r="L165" s="348"/>
      <c r="M165" s="348"/>
      <c r="N165" s="87"/>
      <c r="O165" s="88" t="s">
        <v>83</v>
      </c>
      <c r="P165" s="67">
        <f t="shared" ref="P165:R165" si="527">P163-+P164</f>
        <v>0</v>
      </c>
      <c r="Q165" s="67">
        <f t="shared" si="527"/>
        <v>0</v>
      </c>
      <c r="R165" s="89">
        <f t="shared" si="527"/>
        <v>0</v>
      </c>
      <c r="S165" s="89"/>
      <c r="T165" s="89">
        <f t="shared" ref="T165:V165" si="528">T163-+T164</f>
        <v>0</v>
      </c>
      <c r="U165" s="90">
        <f t="shared" si="528"/>
        <v>0</v>
      </c>
      <c r="V165" s="90">
        <f t="shared" si="528"/>
        <v>0</v>
      </c>
      <c r="W165" s="88" t="s">
        <v>83</v>
      </c>
      <c r="X165" s="90">
        <f t="shared" ref="X165:AD165" si="529">X163-+X164</f>
        <v>0</v>
      </c>
      <c r="Y165" s="90">
        <f t="shared" si="529"/>
        <v>0</v>
      </c>
      <c r="Z165" s="90">
        <f t="shared" si="529"/>
        <v>0</v>
      </c>
      <c r="AA165" s="90">
        <f t="shared" si="529"/>
        <v>0</v>
      </c>
      <c r="AB165" s="90">
        <f t="shared" si="529"/>
        <v>0</v>
      </c>
      <c r="AC165" s="90">
        <f t="shared" si="529"/>
        <v>0</v>
      </c>
      <c r="AD165" s="90">
        <f t="shared" si="529"/>
        <v>0</v>
      </c>
      <c r="AE165" s="90">
        <f t="shared" si="428"/>
        <v>0</v>
      </c>
      <c r="AF165" s="351"/>
      <c r="AH165" s="91">
        <f t="shared" si="459"/>
        <v>0</v>
      </c>
      <c r="AI165" s="92" t="s">
        <v>1156</v>
      </c>
      <c r="AJ165" s="91">
        <f t="shared" ref="AJ165:AL165" si="530">AJ163-+AJ164</f>
        <v>0</v>
      </c>
      <c r="AK165" s="91">
        <f t="shared" si="530"/>
        <v>0</v>
      </c>
      <c r="AL165" s="91">
        <f t="shared" si="530"/>
        <v>0</v>
      </c>
      <c r="AM165" s="60"/>
    </row>
    <row r="166" spans="1:39" s="58" customFormat="1" ht="16.5" hidden="1" customHeight="1" x14ac:dyDescent="0.15">
      <c r="A166" s="61" t="s">
        <v>1548</v>
      </c>
      <c r="B166" t="s">
        <v>523</v>
      </c>
      <c r="C166" t="s">
        <v>522</v>
      </c>
      <c r="D166" s="62" t="s">
        <v>524</v>
      </c>
      <c r="E166" s="63" t="s">
        <v>1548</v>
      </c>
      <c r="F166" s="346" t="s">
        <v>1334</v>
      </c>
      <c r="G166" s="63" t="s">
        <v>1796</v>
      </c>
      <c r="H166" s="63" t="s">
        <v>918</v>
      </c>
      <c r="I166" s="63" t="s">
        <v>956</v>
      </c>
      <c r="J166" s="346" t="s">
        <v>1743</v>
      </c>
      <c r="K166" s="346" t="s">
        <v>1722</v>
      </c>
      <c r="L166" s="346" t="s">
        <v>1740</v>
      </c>
      <c r="M166" s="346" t="s">
        <v>1716</v>
      </c>
      <c r="N166" s="65" t="s">
        <v>1712</v>
      </c>
      <c r="O166" s="66" t="s">
        <v>78</v>
      </c>
      <c r="P166" s="67">
        <v>27398689</v>
      </c>
      <c r="Q166" s="67">
        <v>12534624</v>
      </c>
      <c r="R166" s="67">
        <f t="shared" ref="R166" si="531">P166-Q166</f>
        <v>14864065</v>
      </c>
      <c r="S166" s="67">
        <v>0</v>
      </c>
      <c r="T166" s="67">
        <v>22648529</v>
      </c>
      <c r="U166" s="68">
        <v>11682781</v>
      </c>
      <c r="V166" s="69">
        <f t="shared" ref="V166:V167" si="532">P166-U166</f>
        <v>15715908</v>
      </c>
      <c r="W166" s="70" t="s">
        <v>79</v>
      </c>
      <c r="X166" s="69">
        <f t="shared" ref="X166" si="533">X167</f>
        <v>0</v>
      </c>
      <c r="Y166" s="71"/>
      <c r="Z166" s="71"/>
      <c r="AA166" s="71"/>
      <c r="AB166" s="71"/>
      <c r="AC166" s="71"/>
      <c r="AD166" s="72"/>
      <c r="AE166" s="69">
        <f t="shared" si="428"/>
        <v>0</v>
      </c>
      <c r="AF166" s="349">
        <v>0</v>
      </c>
      <c r="AH166" s="73">
        <v>0</v>
      </c>
      <c r="AI166" s="74" t="s">
        <v>819</v>
      </c>
      <c r="AJ166" s="73">
        <v>233209</v>
      </c>
      <c r="AK166" s="73">
        <f t="shared" ref="AK166:AK167" si="534">AL166-+AH166</f>
        <v>27398689</v>
      </c>
      <c r="AL166" s="73">
        <f t="shared" ref="AL166:AL167" si="535">Q166+R166</f>
        <v>27398689</v>
      </c>
      <c r="AM166" s="75"/>
    </row>
    <row r="167" spans="1:39" s="58" customFormat="1" ht="16.5" hidden="1" customHeight="1" x14ac:dyDescent="0.15">
      <c r="A167" s="61"/>
      <c r="B167" s="77" t="s">
        <v>523</v>
      </c>
      <c r="C167" s="77" t="s">
        <v>522</v>
      </c>
      <c r="D167" s="78" t="s">
        <v>524</v>
      </c>
      <c r="E167" s="79" t="s">
        <v>1548</v>
      </c>
      <c r="F167" s="347"/>
      <c r="G167" s="79" t="s">
        <v>1796</v>
      </c>
      <c r="H167" s="79" t="s">
        <v>918</v>
      </c>
      <c r="I167" s="79" t="s">
        <v>956</v>
      </c>
      <c r="J167" s="347"/>
      <c r="K167" s="347"/>
      <c r="L167" s="347"/>
      <c r="M167" s="347"/>
      <c r="N167" s="81"/>
      <c r="O167" s="82" t="s">
        <v>81</v>
      </c>
      <c r="P167" s="67">
        <v>27398689</v>
      </c>
      <c r="Q167" s="67">
        <v>12534624</v>
      </c>
      <c r="R167" s="67">
        <v>14864065</v>
      </c>
      <c r="S167" s="67">
        <f t="shared" ref="S167" si="536">P167-Q167-R167</f>
        <v>0</v>
      </c>
      <c r="T167" s="67">
        <v>22648529</v>
      </c>
      <c r="U167" s="83">
        <v>11682781</v>
      </c>
      <c r="V167" s="69">
        <f t="shared" si="532"/>
        <v>15715908</v>
      </c>
      <c r="W167" s="70" t="s">
        <v>82</v>
      </c>
      <c r="X167" s="69">
        <v>0</v>
      </c>
      <c r="Y167" s="69">
        <v>0</v>
      </c>
      <c r="Z167" s="69">
        <v>0</v>
      </c>
      <c r="AA167" s="69">
        <v>0</v>
      </c>
      <c r="AB167" s="69">
        <v>0</v>
      </c>
      <c r="AC167" s="69">
        <v>0</v>
      </c>
      <c r="AD167" s="69">
        <v>0</v>
      </c>
      <c r="AE167" s="69">
        <f t="shared" si="428"/>
        <v>0</v>
      </c>
      <c r="AF167" s="350"/>
      <c r="AH167" s="73">
        <v>0</v>
      </c>
      <c r="AI167" s="74" t="s">
        <v>819</v>
      </c>
      <c r="AJ167" s="73">
        <v>233209</v>
      </c>
      <c r="AK167" s="73">
        <f t="shared" si="534"/>
        <v>27398689</v>
      </c>
      <c r="AL167" s="73">
        <f t="shared" si="535"/>
        <v>27398689</v>
      </c>
      <c r="AM167" s="75"/>
    </row>
    <row r="168" spans="1:39" s="58" customFormat="1" ht="16.5" hidden="1" customHeight="1" x14ac:dyDescent="0.15">
      <c r="A168" s="61"/>
      <c r="B168" s="77" t="s">
        <v>523</v>
      </c>
      <c r="C168" s="77" t="s">
        <v>522</v>
      </c>
      <c r="D168" s="84" t="s">
        <v>524</v>
      </c>
      <c r="E168" s="85" t="s">
        <v>1548</v>
      </c>
      <c r="F168" s="348"/>
      <c r="G168" s="85" t="s">
        <v>1796</v>
      </c>
      <c r="H168" s="85" t="s">
        <v>918</v>
      </c>
      <c r="I168" s="85" t="s">
        <v>956</v>
      </c>
      <c r="J168" s="348"/>
      <c r="K168" s="348"/>
      <c r="L168" s="348"/>
      <c r="M168" s="348"/>
      <c r="N168" s="87"/>
      <c r="O168" s="88" t="s">
        <v>83</v>
      </c>
      <c r="P168" s="67">
        <f t="shared" ref="P168:R168" si="537">P166-+P167</f>
        <v>0</v>
      </c>
      <c r="Q168" s="67">
        <f t="shared" si="537"/>
        <v>0</v>
      </c>
      <c r="R168" s="89">
        <f t="shared" si="537"/>
        <v>0</v>
      </c>
      <c r="S168" s="89"/>
      <c r="T168" s="89">
        <f t="shared" ref="T168:V168" si="538">T166-+T167</f>
        <v>0</v>
      </c>
      <c r="U168" s="90">
        <f t="shared" si="538"/>
        <v>0</v>
      </c>
      <c r="V168" s="90">
        <f t="shared" si="538"/>
        <v>0</v>
      </c>
      <c r="W168" s="88" t="s">
        <v>83</v>
      </c>
      <c r="X168" s="90">
        <f t="shared" ref="X168:AD168" si="539">X166-+X167</f>
        <v>0</v>
      </c>
      <c r="Y168" s="90">
        <f t="shared" si="539"/>
        <v>0</v>
      </c>
      <c r="Z168" s="90">
        <f t="shared" si="539"/>
        <v>0</v>
      </c>
      <c r="AA168" s="90">
        <f t="shared" si="539"/>
        <v>0</v>
      </c>
      <c r="AB168" s="90">
        <f t="shared" si="539"/>
        <v>0</v>
      </c>
      <c r="AC168" s="90">
        <f t="shared" si="539"/>
        <v>0</v>
      </c>
      <c r="AD168" s="90">
        <f t="shared" si="539"/>
        <v>0</v>
      </c>
      <c r="AE168" s="90">
        <f t="shared" si="428"/>
        <v>0</v>
      </c>
      <c r="AF168" s="351"/>
      <c r="AH168" s="91">
        <f t="shared" si="459"/>
        <v>0</v>
      </c>
      <c r="AI168" s="92" t="s">
        <v>1156</v>
      </c>
      <c r="AJ168" s="91">
        <f t="shared" ref="AJ168:AL168" si="540">AJ166-+AJ167</f>
        <v>0</v>
      </c>
      <c r="AK168" s="91">
        <f t="shared" si="540"/>
        <v>0</v>
      </c>
      <c r="AL168" s="91">
        <f t="shared" si="540"/>
        <v>0</v>
      </c>
      <c r="AM168" s="60"/>
    </row>
    <row r="169" spans="1:39" s="58" customFormat="1" ht="16.5" hidden="1" customHeight="1" x14ac:dyDescent="0.15">
      <c r="A169" s="61" t="s">
        <v>1549</v>
      </c>
      <c r="B169" t="s">
        <v>523</v>
      </c>
      <c r="C169" t="s">
        <v>522</v>
      </c>
      <c r="D169" s="62" t="s">
        <v>524</v>
      </c>
      <c r="E169" s="63" t="s">
        <v>1549</v>
      </c>
      <c r="F169" s="346" t="s">
        <v>1335</v>
      </c>
      <c r="G169" s="63" t="s">
        <v>497</v>
      </c>
      <c r="H169" s="63" t="s">
        <v>1113</v>
      </c>
      <c r="I169" s="63" t="s">
        <v>1113</v>
      </c>
      <c r="J169" s="346" t="s">
        <v>1744</v>
      </c>
      <c r="K169" s="346" t="s">
        <v>1722</v>
      </c>
      <c r="L169" s="346" t="s">
        <v>1740</v>
      </c>
      <c r="M169" s="346" t="s">
        <v>1714</v>
      </c>
      <c r="N169" s="65" t="s">
        <v>1712</v>
      </c>
      <c r="O169" s="66" t="s">
        <v>78</v>
      </c>
      <c r="P169" s="67">
        <v>40896297</v>
      </c>
      <c r="Q169" s="67">
        <v>0</v>
      </c>
      <c r="R169" s="67">
        <f t="shared" ref="R169" si="541">P169-Q169</f>
        <v>40896297</v>
      </c>
      <c r="S169" s="67">
        <v>0</v>
      </c>
      <c r="T169" s="67">
        <v>40896297</v>
      </c>
      <c r="U169" s="68">
        <v>0</v>
      </c>
      <c r="V169" s="69">
        <f t="shared" ref="V169:V170" si="542">P169-U169</f>
        <v>40896297</v>
      </c>
      <c r="W169" s="70" t="s">
        <v>79</v>
      </c>
      <c r="X169" s="69">
        <f t="shared" ref="X169" si="543">X170</f>
        <v>0</v>
      </c>
      <c r="Y169" s="71"/>
      <c r="Z169" s="71"/>
      <c r="AA169" s="71"/>
      <c r="AB169" s="71"/>
      <c r="AC169" s="71"/>
      <c r="AD169" s="72"/>
      <c r="AE169" s="69">
        <f t="shared" si="428"/>
        <v>0</v>
      </c>
      <c r="AF169" s="349">
        <v>0</v>
      </c>
      <c r="AH169" s="73">
        <v>25389000</v>
      </c>
      <c r="AI169" s="74" t="s">
        <v>819</v>
      </c>
      <c r="AJ169" s="73">
        <v>135492</v>
      </c>
      <c r="AK169" s="73">
        <f t="shared" ref="AK169:AK170" si="544">AL169-+AH169</f>
        <v>15507297</v>
      </c>
      <c r="AL169" s="73">
        <f t="shared" ref="AL169:AL170" si="545">Q169+R169</f>
        <v>40896297</v>
      </c>
      <c r="AM169" s="75"/>
    </row>
    <row r="170" spans="1:39" s="58" customFormat="1" ht="16.5" hidden="1" customHeight="1" x14ac:dyDescent="0.15">
      <c r="A170" s="61"/>
      <c r="B170" s="77" t="s">
        <v>523</v>
      </c>
      <c r="C170" s="77" t="s">
        <v>522</v>
      </c>
      <c r="D170" s="78" t="s">
        <v>524</v>
      </c>
      <c r="E170" s="79" t="s">
        <v>1549</v>
      </c>
      <c r="F170" s="347"/>
      <c r="G170" s="79" t="s">
        <v>497</v>
      </c>
      <c r="H170" s="79" t="s">
        <v>1113</v>
      </c>
      <c r="I170" s="79" t="s">
        <v>1113</v>
      </c>
      <c r="J170" s="347"/>
      <c r="K170" s="347"/>
      <c r="L170" s="347"/>
      <c r="M170" s="347"/>
      <c r="N170" s="81"/>
      <c r="O170" s="82" t="s">
        <v>81</v>
      </c>
      <c r="P170" s="67">
        <v>40896297</v>
      </c>
      <c r="Q170" s="67">
        <v>0</v>
      </c>
      <c r="R170" s="67">
        <v>40896297</v>
      </c>
      <c r="S170" s="67">
        <f t="shared" ref="S170" si="546">P170-Q170-R170</f>
        <v>0</v>
      </c>
      <c r="T170" s="67">
        <v>40896297</v>
      </c>
      <c r="U170" s="83">
        <v>0</v>
      </c>
      <c r="V170" s="69">
        <f t="shared" si="542"/>
        <v>40896297</v>
      </c>
      <c r="W170" s="70" t="s">
        <v>82</v>
      </c>
      <c r="X170" s="69">
        <v>0</v>
      </c>
      <c r="Y170" s="69">
        <v>0</v>
      </c>
      <c r="Z170" s="69">
        <v>0</v>
      </c>
      <c r="AA170" s="69">
        <v>0</v>
      </c>
      <c r="AB170" s="69">
        <v>0</v>
      </c>
      <c r="AC170" s="69">
        <v>0</v>
      </c>
      <c r="AD170" s="69">
        <v>0</v>
      </c>
      <c r="AE170" s="69">
        <f t="shared" si="428"/>
        <v>0</v>
      </c>
      <c r="AF170" s="350"/>
      <c r="AH170" s="73">
        <v>25389000</v>
      </c>
      <c r="AI170" s="74" t="s">
        <v>819</v>
      </c>
      <c r="AJ170" s="73">
        <v>135492</v>
      </c>
      <c r="AK170" s="73">
        <f t="shared" si="544"/>
        <v>15507297</v>
      </c>
      <c r="AL170" s="73">
        <f t="shared" si="545"/>
        <v>40896297</v>
      </c>
      <c r="AM170" s="75"/>
    </row>
    <row r="171" spans="1:39" s="58" customFormat="1" ht="16.5" hidden="1" customHeight="1" x14ac:dyDescent="0.15">
      <c r="A171" s="61"/>
      <c r="B171" s="77" t="s">
        <v>523</v>
      </c>
      <c r="C171" s="77" t="s">
        <v>522</v>
      </c>
      <c r="D171" s="84" t="s">
        <v>524</v>
      </c>
      <c r="E171" s="85" t="s">
        <v>1549</v>
      </c>
      <c r="F171" s="348"/>
      <c r="G171" s="85" t="s">
        <v>497</v>
      </c>
      <c r="H171" s="85" t="s">
        <v>1113</v>
      </c>
      <c r="I171" s="85" t="s">
        <v>1113</v>
      </c>
      <c r="J171" s="348"/>
      <c r="K171" s="348"/>
      <c r="L171" s="348"/>
      <c r="M171" s="348"/>
      <c r="N171" s="87"/>
      <c r="O171" s="88" t="s">
        <v>83</v>
      </c>
      <c r="P171" s="67">
        <f t="shared" ref="P171:R171" si="547">P169-+P170</f>
        <v>0</v>
      </c>
      <c r="Q171" s="67">
        <f t="shared" si="547"/>
        <v>0</v>
      </c>
      <c r="R171" s="89">
        <f t="shared" si="547"/>
        <v>0</v>
      </c>
      <c r="S171" s="89"/>
      <c r="T171" s="89">
        <f t="shared" ref="T171:V171" si="548">T169-+T170</f>
        <v>0</v>
      </c>
      <c r="U171" s="90">
        <f t="shared" si="548"/>
        <v>0</v>
      </c>
      <c r="V171" s="90">
        <f t="shared" si="548"/>
        <v>0</v>
      </c>
      <c r="W171" s="88" t="s">
        <v>83</v>
      </c>
      <c r="X171" s="90">
        <f t="shared" ref="X171:AD171" si="549">X169-+X170</f>
        <v>0</v>
      </c>
      <c r="Y171" s="90">
        <f t="shared" si="549"/>
        <v>0</v>
      </c>
      <c r="Z171" s="90">
        <f t="shared" si="549"/>
        <v>0</v>
      </c>
      <c r="AA171" s="90">
        <f t="shared" si="549"/>
        <v>0</v>
      </c>
      <c r="AB171" s="90">
        <f t="shared" si="549"/>
        <v>0</v>
      </c>
      <c r="AC171" s="90">
        <f t="shared" si="549"/>
        <v>0</v>
      </c>
      <c r="AD171" s="90">
        <f t="shared" si="549"/>
        <v>0</v>
      </c>
      <c r="AE171" s="90">
        <f t="shared" si="428"/>
        <v>0</v>
      </c>
      <c r="AF171" s="351"/>
      <c r="AH171" s="91">
        <f t="shared" si="459"/>
        <v>0</v>
      </c>
      <c r="AI171" s="92" t="s">
        <v>1156</v>
      </c>
      <c r="AJ171" s="91">
        <f t="shared" ref="AJ171:AL171" si="550">AJ169-+AJ170</f>
        <v>0</v>
      </c>
      <c r="AK171" s="91">
        <f t="shared" si="550"/>
        <v>0</v>
      </c>
      <c r="AL171" s="91">
        <f t="shared" si="550"/>
        <v>0</v>
      </c>
      <c r="AM171" s="60"/>
    </row>
    <row r="172" spans="1:39" s="58" customFormat="1" ht="16.5" hidden="1" customHeight="1" x14ac:dyDescent="0.15">
      <c r="A172" s="61" t="s">
        <v>1550</v>
      </c>
      <c r="B172" t="s">
        <v>523</v>
      </c>
      <c r="C172" t="s">
        <v>522</v>
      </c>
      <c r="D172" s="62" t="s">
        <v>524</v>
      </c>
      <c r="E172" s="63" t="s">
        <v>1550</v>
      </c>
      <c r="F172" s="346" t="s">
        <v>1336</v>
      </c>
      <c r="G172" s="63" t="s">
        <v>497</v>
      </c>
      <c r="H172" s="63" t="s">
        <v>918</v>
      </c>
      <c r="I172" s="63" t="s">
        <v>1044</v>
      </c>
      <c r="J172" s="346" t="s">
        <v>1745</v>
      </c>
      <c r="K172" s="346" t="s">
        <v>1722</v>
      </c>
      <c r="L172" s="346" t="s">
        <v>1740</v>
      </c>
      <c r="M172" s="346" t="s">
        <v>1711</v>
      </c>
      <c r="N172" s="65" t="s">
        <v>1712</v>
      </c>
      <c r="O172" s="66" t="s">
        <v>78</v>
      </c>
      <c r="P172" s="67">
        <v>22328771</v>
      </c>
      <c r="Q172" s="67">
        <v>0</v>
      </c>
      <c r="R172" s="67">
        <f t="shared" ref="R172" si="551">P172-Q172</f>
        <v>22328771</v>
      </c>
      <c r="S172" s="67">
        <v>0</v>
      </c>
      <c r="T172" s="67">
        <v>22328771</v>
      </c>
      <c r="U172" s="68">
        <v>2271734</v>
      </c>
      <c r="V172" s="69">
        <f t="shared" ref="V172:V173" si="552">P172-U172</f>
        <v>20057037</v>
      </c>
      <c r="W172" s="70" t="s">
        <v>79</v>
      </c>
      <c r="X172" s="69">
        <f t="shared" ref="X172" si="553">X173</f>
        <v>0</v>
      </c>
      <c r="Y172" s="71"/>
      <c r="Z172" s="71"/>
      <c r="AA172" s="71"/>
      <c r="AB172" s="71"/>
      <c r="AC172" s="71"/>
      <c r="AD172" s="72"/>
      <c r="AE172" s="69">
        <f t="shared" si="428"/>
        <v>0</v>
      </c>
      <c r="AF172" s="349">
        <v>0</v>
      </c>
      <c r="AH172" s="73">
        <v>21936100</v>
      </c>
      <c r="AI172" s="74" t="s">
        <v>819</v>
      </c>
      <c r="AJ172" s="73">
        <v>3533.44</v>
      </c>
      <c r="AK172" s="73">
        <f t="shared" ref="AK172:AK173" si="554">AL172-+AH172</f>
        <v>392671</v>
      </c>
      <c r="AL172" s="73">
        <f t="shared" ref="AL172:AL173" si="555">Q172+R172</f>
        <v>22328771</v>
      </c>
      <c r="AM172" s="75"/>
    </row>
    <row r="173" spans="1:39" s="58" customFormat="1" ht="16.5" hidden="1" customHeight="1" x14ac:dyDescent="0.15">
      <c r="A173" s="61"/>
      <c r="B173" s="77" t="s">
        <v>523</v>
      </c>
      <c r="C173" s="77" t="s">
        <v>522</v>
      </c>
      <c r="D173" s="78" t="s">
        <v>524</v>
      </c>
      <c r="E173" s="79" t="s">
        <v>1550</v>
      </c>
      <c r="F173" s="347"/>
      <c r="G173" s="79" t="s">
        <v>497</v>
      </c>
      <c r="H173" s="79" t="s">
        <v>918</v>
      </c>
      <c r="I173" s="79" t="s">
        <v>1044</v>
      </c>
      <c r="J173" s="347"/>
      <c r="K173" s="347"/>
      <c r="L173" s="347"/>
      <c r="M173" s="347"/>
      <c r="N173" s="81"/>
      <c r="O173" s="82" t="s">
        <v>81</v>
      </c>
      <c r="P173" s="67">
        <v>22328771</v>
      </c>
      <c r="Q173" s="67">
        <v>0</v>
      </c>
      <c r="R173" s="67">
        <v>22328771</v>
      </c>
      <c r="S173" s="67">
        <f t="shared" ref="S173" si="556">P173-Q173-R173</f>
        <v>0</v>
      </c>
      <c r="T173" s="67">
        <v>22328771</v>
      </c>
      <c r="U173" s="83">
        <v>2271734</v>
      </c>
      <c r="V173" s="69">
        <f t="shared" si="552"/>
        <v>20057037</v>
      </c>
      <c r="W173" s="70" t="s">
        <v>82</v>
      </c>
      <c r="X173" s="69">
        <v>0</v>
      </c>
      <c r="Y173" s="69">
        <v>0</v>
      </c>
      <c r="Z173" s="69">
        <v>0</v>
      </c>
      <c r="AA173" s="69">
        <v>0</v>
      </c>
      <c r="AB173" s="69">
        <v>0</v>
      </c>
      <c r="AC173" s="69">
        <v>0</v>
      </c>
      <c r="AD173" s="69">
        <v>0</v>
      </c>
      <c r="AE173" s="69">
        <f t="shared" si="428"/>
        <v>0</v>
      </c>
      <c r="AF173" s="350"/>
      <c r="AH173" s="73">
        <v>21936100</v>
      </c>
      <c r="AI173" s="74" t="s">
        <v>819</v>
      </c>
      <c r="AJ173" s="73">
        <v>3533.44</v>
      </c>
      <c r="AK173" s="73">
        <f t="shared" si="554"/>
        <v>392671</v>
      </c>
      <c r="AL173" s="73">
        <f t="shared" si="555"/>
        <v>22328771</v>
      </c>
      <c r="AM173" s="75"/>
    </row>
    <row r="174" spans="1:39" s="58" customFormat="1" ht="16.5" hidden="1" customHeight="1" x14ac:dyDescent="0.15">
      <c r="A174" s="61"/>
      <c r="B174" s="77" t="s">
        <v>523</v>
      </c>
      <c r="C174" s="77" t="s">
        <v>522</v>
      </c>
      <c r="D174" s="84" t="s">
        <v>524</v>
      </c>
      <c r="E174" s="85" t="s">
        <v>1550</v>
      </c>
      <c r="F174" s="348"/>
      <c r="G174" s="85" t="s">
        <v>497</v>
      </c>
      <c r="H174" s="85" t="s">
        <v>918</v>
      </c>
      <c r="I174" s="85" t="s">
        <v>1044</v>
      </c>
      <c r="J174" s="348"/>
      <c r="K174" s="348"/>
      <c r="L174" s="348"/>
      <c r="M174" s="348"/>
      <c r="N174" s="87"/>
      <c r="O174" s="88" t="s">
        <v>83</v>
      </c>
      <c r="P174" s="67">
        <f t="shared" ref="P174:R174" si="557">P172-+P173</f>
        <v>0</v>
      </c>
      <c r="Q174" s="67">
        <f t="shared" si="557"/>
        <v>0</v>
      </c>
      <c r="R174" s="89">
        <f t="shared" si="557"/>
        <v>0</v>
      </c>
      <c r="S174" s="89"/>
      <c r="T174" s="89">
        <f t="shared" ref="T174:V174" si="558">T172-+T173</f>
        <v>0</v>
      </c>
      <c r="U174" s="90">
        <f t="shared" si="558"/>
        <v>0</v>
      </c>
      <c r="V174" s="90">
        <f t="shared" si="558"/>
        <v>0</v>
      </c>
      <c r="W174" s="88" t="s">
        <v>83</v>
      </c>
      <c r="X174" s="90">
        <f t="shared" ref="X174:AD174" si="559">X172-+X173</f>
        <v>0</v>
      </c>
      <c r="Y174" s="90">
        <f t="shared" si="559"/>
        <v>0</v>
      </c>
      <c r="Z174" s="90">
        <f t="shared" si="559"/>
        <v>0</v>
      </c>
      <c r="AA174" s="90">
        <f t="shared" si="559"/>
        <v>0</v>
      </c>
      <c r="AB174" s="90">
        <f t="shared" si="559"/>
        <v>0</v>
      </c>
      <c r="AC174" s="90">
        <f t="shared" si="559"/>
        <v>0</v>
      </c>
      <c r="AD174" s="90">
        <f t="shared" si="559"/>
        <v>0</v>
      </c>
      <c r="AE174" s="90">
        <f t="shared" si="428"/>
        <v>0</v>
      </c>
      <c r="AF174" s="351"/>
      <c r="AH174" s="91">
        <f t="shared" si="459"/>
        <v>0</v>
      </c>
      <c r="AI174" s="92" t="s">
        <v>1156</v>
      </c>
      <c r="AJ174" s="91">
        <f t="shared" ref="AJ174:AL174" si="560">AJ172-+AJ173</f>
        <v>0</v>
      </c>
      <c r="AK174" s="91">
        <f t="shared" si="560"/>
        <v>0</v>
      </c>
      <c r="AL174" s="91">
        <f t="shared" si="560"/>
        <v>0</v>
      </c>
      <c r="AM174" s="60"/>
    </row>
    <row r="175" spans="1:39" s="58" customFormat="1" ht="16.5" hidden="1" customHeight="1" x14ac:dyDescent="0.15">
      <c r="A175" s="61" t="s">
        <v>1551</v>
      </c>
      <c r="B175" t="s">
        <v>523</v>
      </c>
      <c r="C175" t="s">
        <v>522</v>
      </c>
      <c r="D175" s="62" t="s">
        <v>524</v>
      </c>
      <c r="E175" s="63" t="s">
        <v>1551</v>
      </c>
      <c r="F175" s="346" t="s">
        <v>1337</v>
      </c>
      <c r="G175" s="63" t="s">
        <v>1796</v>
      </c>
      <c r="H175" s="63" t="s">
        <v>791</v>
      </c>
      <c r="I175" s="63" t="s">
        <v>513</v>
      </c>
      <c r="J175" s="346" t="s">
        <v>1741</v>
      </c>
      <c r="K175" s="346" t="s">
        <v>1722</v>
      </c>
      <c r="L175" s="346" t="s">
        <v>1740</v>
      </c>
      <c r="M175" s="346" t="s">
        <v>1714</v>
      </c>
      <c r="N175" s="65" t="s">
        <v>1712</v>
      </c>
      <c r="O175" s="66" t="s">
        <v>78</v>
      </c>
      <c r="P175" s="67">
        <v>4626605</v>
      </c>
      <c r="Q175" s="67">
        <v>0</v>
      </c>
      <c r="R175" s="67">
        <f t="shared" ref="R175" si="561">P175-Q175</f>
        <v>4626605</v>
      </c>
      <c r="S175" s="67">
        <v>0</v>
      </c>
      <c r="T175" s="67">
        <v>2299902</v>
      </c>
      <c r="U175" s="68">
        <v>0</v>
      </c>
      <c r="V175" s="69">
        <f t="shared" ref="V175:V176" si="562">P175-U175</f>
        <v>4626605</v>
      </c>
      <c r="W175" s="70" t="s">
        <v>79</v>
      </c>
      <c r="X175" s="69">
        <f t="shared" ref="X175" si="563">X176</f>
        <v>0</v>
      </c>
      <c r="Y175" s="71"/>
      <c r="Z175" s="71"/>
      <c r="AA175" s="71"/>
      <c r="AB175" s="71"/>
      <c r="AC175" s="71"/>
      <c r="AD175" s="72"/>
      <c r="AE175" s="69">
        <f t="shared" si="428"/>
        <v>0</v>
      </c>
      <c r="AF175" s="349">
        <v>0</v>
      </c>
      <c r="AH175" s="73">
        <v>0</v>
      </c>
      <c r="AI175" s="74" t="s">
        <v>819</v>
      </c>
      <c r="AJ175" s="73">
        <v>41391.199999999997</v>
      </c>
      <c r="AK175" s="73">
        <f t="shared" ref="AK175:AK176" si="564">AL175-+AH175</f>
        <v>4626605</v>
      </c>
      <c r="AL175" s="73">
        <f t="shared" ref="AL175:AL176" si="565">Q175+R175</f>
        <v>4626605</v>
      </c>
      <c r="AM175" s="75"/>
    </row>
    <row r="176" spans="1:39" s="58" customFormat="1" ht="16.5" hidden="1" customHeight="1" x14ac:dyDescent="0.15">
      <c r="A176" s="61"/>
      <c r="B176" s="77" t="s">
        <v>523</v>
      </c>
      <c r="C176" s="77" t="s">
        <v>522</v>
      </c>
      <c r="D176" s="78" t="s">
        <v>524</v>
      </c>
      <c r="E176" s="79" t="s">
        <v>1551</v>
      </c>
      <c r="F176" s="347"/>
      <c r="G176" s="79" t="s">
        <v>1796</v>
      </c>
      <c r="H176" s="79" t="s">
        <v>791</v>
      </c>
      <c r="I176" s="79" t="s">
        <v>513</v>
      </c>
      <c r="J176" s="347"/>
      <c r="K176" s="347"/>
      <c r="L176" s="347"/>
      <c r="M176" s="347"/>
      <c r="N176" s="81"/>
      <c r="O176" s="82" t="s">
        <v>81</v>
      </c>
      <c r="P176" s="67">
        <v>4626605</v>
      </c>
      <c r="Q176" s="67">
        <v>0</v>
      </c>
      <c r="R176" s="67">
        <v>4626605</v>
      </c>
      <c r="S176" s="67">
        <f t="shared" ref="S176" si="566">P176-Q176-R176</f>
        <v>0</v>
      </c>
      <c r="T176" s="67">
        <v>2299902</v>
      </c>
      <c r="U176" s="83">
        <v>0</v>
      </c>
      <c r="V176" s="69">
        <f t="shared" si="562"/>
        <v>4626605</v>
      </c>
      <c r="W176" s="70" t="s">
        <v>82</v>
      </c>
      <c r="X176" s="69">
        <v>0</v>
      </c>
      <c r="Y176" s="69">
        <v>0</v>
      </c>
      <c r="Z176" s="69">
        <v>0</v>
      </c>
      <c r="AA176" s="69">
        <v>0</v>
      </c>
      <c r="AB176" s="69">
        <v>0</v>
      </c>
      <c r="AC176" s="69">
        <v>0</v>
      </c>
      <c r="AD176" s="69">
        <v>0</v>
      </c>
      <c r="AE176" s="69">
        <f t="shared" si="428"/>
        <v>0</v>
      </c>
      <c r="AF176" s="350"/>
      <c r="AH176" s="73">
        <v>0</v>
      </c>
      <c r="AI176" s="74" t="s">
        <v>819</v>
      </c>
      <c r="AJ176" s="73">
        <v>41391.199999999997</v>
      </c>
      <c r="AK176" s="73">
        <f t="shared" si="564"/>
        <v>4626605</v>
      </c>
      <c r="AL176" s="73">
        <f t="shared" si="565"/>
        <v>4626605</v>
      </c>
      <c r="AM176" s="75"/>
    </row>
    <row r="177" spans="1:39" s="58" customFormat="1" ht="16.5" hidden="1" customHeight="1" x14ac:dyDescent="0.15">
      <c r="A177" s="61"/>
      <c r="B177" s="77" t="s">
        <v>523</v>
      </c>
      <c r="C177" s="77" t="s">
        <v>522</v>
      </c>
      <c r="D177" s="84" t="s">
        <v>524</v>
      </c>
      <c r="E177" s="85" t="s">
        <v>1551</v>
      </c>
      <c r="F177" s="348"/>
      <c r="G177" s="85" t="s">
        <v>1796</v>
      </c>
      <c r="H177" s="85" t="s">
        <v>791</v>
      </c>
      <c r="I177" s="85" t="s">
        <v>513</v>
      </c>
      <c r="J177" s="348"/>
      <c r="K177" s="348"/>
      <c r="L177" s="348"/>
      <c r="M177" s="348"/>
      <c r="N177" s="87"/>
      <c r="O177" s="88" t="s">
        <v>83</v>
      </c>
      <c r="P177" s="67">
        <f t="shared" ref="P177:R177" si="567">P175-+P176</f>
        <v>0</v>
      </c>
      <c r="Q177" s="67">
        <f t="shared" si="567"/>
        <v>0</v>
      </c>
      <c r="R177" s="89">
        <f t="shared" si="567"/>
        <v>0</v>
      </c>
      <c r="S177" s="89"/>
      <c r="T177" s="89">
        <f t="shared" ref="T177:V177" si="568">T175-+T176</f>
        <v>0</v>
      </c>
      <c r="U177" s="90">
        <f t="shared" si="568"/>
        <v>0</v>
      </c>
      <c r="V177" s="90">
        <f t="shared" si="568"/>
        <v>0</v>
      </c>
      <c r="W177" s="88" t="s">
        <v>83</v>
      </c>
      <c r="X177" s="90">
        <f t="shared" ref="X177:AD177" si="569">X175-+X176</f>
        <v>0</v>
      </c>
      <c r="Y177" s="90">
        <f t="shared" si="569"/>
        <v>0</v>
      </c>
      <c r="Z177" s="90">
        <f t="shared" si="569"/>
        <v>0</v>
      </c>
      <c r="AA177" s="90">
        <f t="shared" si="569"/>
        <v>0</v>
      </c>
      <c r="AB177" s="90">
        <f t="shared" si="569"/>
        <v>0</v>
      </c>
      <c r="AC177" s="90">
        <f t="shared" si="569"/>
        <v>0</v>
      </c>
      <c r="AD177" s="90">
        <f t="shared" si="569"/>
        <v>0</v>
      </c>
      <c r="AE177" s="90">
        <f t="shared" si="428"/>
        <v>0</v>
      </c>
      <c r="AF177" s="351"/>
      <c r="AH177" s="91">
        <f t="shared" si="459"/>
        <v>0</v>
      </c>
      <c r="AI177" s="92" t="s">
        <v>1156</v>
      </c>
      <c r="AJ177" s="91">
        <f t="shared" ref="AJ177:AL177" si="570">AJ175-+AJ176</f>
        <v>0</v>
      </c>
      <c r="AK177" s="91">
        <f t="shared" si="570"/>
        <v>0</v>
      </c>
      <c r="AL177" s="91">
        <f t="shared" si="570"/>
        <v>0</v>
      </c>
      <c r="AM177" s="60"/>
    </row>
    <row r="178" spans="1:39" s="58" customFormat="1" ht="16.5" hidden="1" customHeight="1" x14ac:dyDescent="0.15">
      <c r="A178" s="61" t="s">
        <v>1552</v>
      </c>
      <c r="B178" t="s">
        <v>523</v>
      </c>
      <c r="C178" t="s">
        <v>522</v>
      </c>
      <c r="D178" s="62" t="s">
        <v>524</v>
      </c>
      <c r="E178" s="63" t="s">
        <v>1552</v>
      </c>
      <c r="F178" s="346" t="s">
        <v>1338</v>
      </c>
      <c r="G178" s="63" t="s">
        <v>497</v>
      </c>
      <c r="H178" s="63" t="s">
        <v>791</v>
      </c>
      <c r="I178" s="63" t="s">
        <v>881</v>
      </c>
      <c r="J178" s="346" t="s">
        <v>1746</v>
      </c>
      <c r="K178" s="346" t="s">
        <v>1722</v>
      </c>
      <c r="L178" s="346" t="s">
        <v>1740</v>
      </c>
      <c r="M178" s="346" t="s">
        <v>1711</v>
      </c>
      <c r="N178" s="65" t="s">
        <v>1712</v>
      </c>
      <c r="O178" s="66" t="s">
        <v>78</v>
      </c>
      <c r="P178" s="67">
        <v>4221000</v>
      </c>
      <c r="Q178" s="67">
        <v>0</v>
      </c>
      <c r="R178" s="67">
        <f t="shared" ref="R178" si="571">P178-Q178</f>
        <v>4221000</v>
      </c>
      <c r="S178" s="67">
        <v>0</v>
      </c>
      <c r="T178" s="67">
        <v>4221000</v>
      </c>
      <c r="U178" s="68">
        <v>25638927</v>
      </c>
      <c r="V178" s="69">
        <f t="shared" ref="V178:V179" si="572">P178-U178</f>
        <v>-21417927</v>
      </c>
      <c r="W178" s="70" t="s">
        <v>79</v>
      </c>
      <c r="X178" s="69">
        <f t="shared" ref="X178" si="573">X179</f>
        <v>0</v>
      </c>
      <c r="Y178" s="71"/>
      <c r="Z178" s="71"/>
      <c r="AA178" s="71"/>
      <c r="AB178" s="71"/>
      <c r="AC178" s="71"/>
      <c r="AD178" s="72"/>
      <c r="AE178" s="69">
        <f t="shared" si="428"/>
        <v>0</v>
      </c>
      <c r="AF178" s="349">
        <v>0</v>
      </c>
      <c r="AH178" s="73">
        <v>4221000</v>
      </c>
      <c r="AI178" s="74" t="s">
        <v>1156</v>
      </c>
      <c r="AJ178" s="73">
        <v>0</v>
      </c>
      <c r="AK178" s="73">
        <f t="shared" ref="AK178:AK179" si="574">AL178-+AH178</f>
        <v>0</v>
      </c>
      <c r="AL178" s="73">
        <f t="shared" ref="AL178:AL179" si="575">Q178+R178</f>
        <v>4221000</v>
      </c>
      <c r="AM178" s="75"/>
    </row>
    <row r="179" spans="1:39" s="58" customFormat="1" ht="16.5" hidden="1" customHeight="1" x14ac:dyDescent="0.15">
      <c r="A179" s="61"/>
      <c r="B179" s="77" t="s">
        <v>523</v>
      </c>
      <c r="C179" s="77" t="s">
        <v>522</v>
      </c>
      <c r="D179" s="78" t="s">
        <v>524</v>
      </c>
      <c r="E179" s="79" t="s">
        <v>1552</v>
      </c>
      <c r="F179" s="347"/>
      <c r="G179" s="79" t="s">
        <v>497</v>
      </c>
      <c r="H179" s="79" t="s">
        <v>791</v>
      </c>
      <c r="I179" s="79" t="s">
        <v>881</v>
      </c>
      <c r="J179" s="347"/>
      <c r="K179" s="347"/>
      <c r="L179" s="347"/>
      <c r="M179" s="347"/>
      <c r="N179" s="81"/>
      <c r="O179" s="82" t="s">
        <v>81</v>
      </c>
      <c r="P179" s="67">
        <v>4221000</v>
      </c>
      <c r="Q179" s="67">
        <v>0</v>
      </c>
      <c r="R179" s="67">
        <v>4221000</v>
      </c>
      <c r="S179" s="67">
        <f t="shared" ref="S179" si="576">P179-Q179-R179</f>
        <v>0</v>
      </c>
      <c r="T179" s="67">
        <v>4221000</v>
      </c>
      <c r="U179" s="83">
        <v>25638927</v>
      </c>
      <c r="V179" s="69">
        <f t="shared" si="572"/>
        <v>-21417927</v>
      </c>
      <c r="W179" s="70" t="s">
        <v>82</v>
      </c>
      <c r="X179" s="69">
        <v>0</v>
      </c>
      <c r="Y179" s="69">
        <v>0</v>
      </c>
      <c r="Z179" s="69">
        <v>0</v>
      </c>
      <c r="AA179" s="69">
        <v>0</v>
      </c>
      <c r="AB179" s="69">
        <v>0</v>
      </c>
      <c r="AC179" s="69">
        <v>0</v>
      </c>
      <c r="AD179" s="69">
        <v>0</v>
      </c>
      <c r="AE179" s="69">
        <f t="shared" si="428"/>
        <v>0</v>
      </c>
      <c r="AF179" s="350"/>
      <c r="AH179" s="73">
        <v>4221000</v>
      </c>
      <c r="AI179" s="74" t="s">
        <v>1156</v>
      </c>
      <c r="AJ179" s="73">
        <v>0</v>
      </c>
      <c r="AK179" s="73">
        <f t="shared" si="574"/>
        <v>0</v>
      </c>
      <c r="AL179" s="73">
        <f t="shared" si="575"/>
        <v>4221000</v>
      </c>
      <c r="AM179" s="75"/>
    </row>
    <row r="180" spans="1:39" s="58" customFormat="1" ht="16.5" hidden="1" customHeight="1" x14ac:dyDescent="0.15">
      <c r="A180" s="61"/>
      <c r="B180" s="77" t="s">
        <v>523</v>
      </c>
      <c r="C180" s="77" t="s">
        <v>522</v>
      </c>
      <c r="D180" s="84" t="s">
        <v>524</v>
      </c>
      <c r="E180" s="85" t="s">
        <v>1552</v>
      </c>
      <c r="F180" s="348"/>
      <c r="G180" s="85" t="s">
        <v>497</v>
      </c>
      <c r="H180" s="85" t="s">
        <v>791</v>
      </c>
      <c r="I180" s="85" t="s">
        <v>881</v>
      </c>
      <c r="J180" s="348"/>
      <c r="K180" s="348"/>
      <c r="L180" s="348"/>
      <c r="M180" s="348"/>
      <c r="N180" s="87"/>
      <c r="O180" s="88" t="s">
        <v>83</v>
      </c>
      <c r="P180" s="67">
        <f t="shared" ref="P180:R180" si="577">P178-+P179</f>
        <v>0</v>
      </c>
      <c r="Q180" s="67">
        <f t="shared" si="577"/>
        <v>0</v>
      </c>
      <c r="R180" s="89">
        <f t="shared" si="577"/>
        <v>0</v>
      </c>
      <c r="S180" s="89"/>
      <c r="T180" s="89">
        <f t="shared" ref="T180:V180" si="578">T178-+T179</f>
        <v>0</v>
      </c>
      <c r="U180" s="90">
        <f t="shared" si="578"/>
        <v>0</v>
      </c>
      <c r="V180" s="90">
        <f t="shared" si="578"/>
        <v>0</v>
      </c>
      <c r="W180" s="88" t="s">
        <v>83</v>
      </c>
      <c r="X180" s="90">
        <f t="shared" ref="X180:AD180" si="579">X178-+X179</f>
        <v>0</v>
      </c>
      <c r="Y180" s="90">
        <f t="shared" si="579"/>
        <v>0</v>
      </c>
      <c r="Z180" s="90">
        <f t="shared" si="579"/>
        <v>0</v>
      </c>
      <c r="AA180" s="90">
        <f t="shared" si="579"/>
        <v>0</v>
      </c>
      <c r="AB180" s="90">
        <f t="shared" si="579"/>
        <v>0</v>
      </c>
      <c r="AC180" s="90">
        <f t="shared" si="579"/>
        <v>0</v>
      </c>
      <c r="AD180" s="90">
        <f t="shared" si="579"/>
        <v>0</v>
      </c>
      <c r="AE180" s="90">
        <f t="shared" si="428"/>
        <v>0</v>
      </c>
      <c r="AF180" s="351"/>
      <c r="AH180" s="91">
        <f t="shared" si="459"/>
        <v>0</v>
      </c>
      <c r="AI180" s="92" t="s">
        <v>1156</v>
      </c>
      <c r="AJ180" s="91">
        <f t="shared" ref="AJ180:AL180" si="580">AJ178-+AJ179</f>
        <v>0</v>
      </c>
      <c r="AK180" s="91">
        <f t="shared" si="580"/>
        <v>0</v>
      </c>
      <c r="AL180" s="91">
        <f t="shared" si="580"/>
        <v>0</v>
      </c>
      <c r="AM180" s="60"/>
    </row>
    <row r="181" spans="1:39" s="58" customFormat="1" ht="16.5" hidden="1" customHeight="1" x14ac:dyDescent="0.15">
      <c r="A181" s="61" t="s">
        <v>1553</v>
      </c>
      <c r="B181" t="s">
        <v>523</v>
      </c>
      <c r="C181" t="s">
        <v>522</v>
      </c>
      <c r="D181" s="62" t="s">
        <v>524</v>
      </c>
      <c r="E181" s="63" t="s">
        <v>1553</v>
      </c>
      <c r="F181" s="346" t="s">
        <v>1339</v>
      </c>
      <c r="G181" s="63" t="s">
        <v>1794</v>
      </c>
      <c r="H181" s="63" t="s">
        <v>791</v>
      </c>
      <c r="I181" s="63" t="s">
        <v>881</v>
      </c>
      <c r="J181" s="346"/>
      <c r="K181" s="346"/>
      <c r="L181" s="346"/>
      <c r="M181" s="346" t="s">
        <v>1711</v>
      </c>
      <c r="N181" s="65" t="s">
        <v>1712</v>
      </c>
      <c r="O181" s="66" t="s">
        <v>78</v>
      </c>
      <c r="P181" s="67">
        <v>3423026</v>
      </c>
      <c r="Q181" s="67">
        <v>0</v>
      </c>
      <c r="R181" s="67">
        <f t="shared" ref="R181" si="581">P181-Q181</f>
        <v>3423026</v>
      </c>
      <c r="S181" s="67">
        <v>0</v>
      </c>
      <c r="T181" s="67">
        <v>3423026</v>
      </c>
      <c r="U181" s="68">
        <v>0</v>
      </c>
      <c r="V181" s="69">
        <f t="shared" ref="V181:V182" si="582">P181-U181</f>
        <v>3423026</v>
      </c>
      <c r="W181" s="70" t="s">
        <v>79</v>
      </c>
      <c r="X181" s="69">
        <f t="shared" ref="X181" si="583">X182</f>
        <v>0</v>
      </c>
      <c r="Y181" s="71"/>
      <c r="Z181" s="71"/>
      <c r="AA181" s="71"/>
      <c r="AB181" s="71"/>
      <c r="AC181" s="71"/>
      <c r="AD181" s="72"/>
      <c r="AE181" s="69">
        <f t="shared" si="428"/>
        <v>0</v>
      </c>
      <c r="AF181" s="349">
        <v>0</v>
      </c>
      <c r="AH181" s="73">
        <v>0</v>
      </c>
      <c r="AI181" s="74" t="s">
        <v>819</v>
      </c>
      <c r="AJ181" s="73">
        <v>30802</v>
      </c>
      <c r="AK181" s="73">
        <f t="shared" ref="AK181:AK182" si="584">AL181-+AH181</f>
        <v>3423026</v>
      </c>
      <c r="AL181" s="73">
        <f t="shared" ref="AL181:AL182" si="585">Q181+R181</f>
        <v>3423026</v>
      </c>
      <c r="AM181" s="75"/>
    </row>
    <row r="182" spans="1:39" s="58" customFormat="1" ht="16.5" hidden="1" customHeight="1" x14ac:dyDescent="0.15">
      <c r="A182" s="61"/>
      <c r="B182" s="77" t="s">
        <v>523</v>
      </c>
      <c r="C182" s="77" t="s">
        <v>522</v>
      </c>
      <c r="D182" s="78" t="s">
        <v>524</v>
      </c>
      <c r="E182" s="79" t="s">
        <v>1553</v>
      </c>
      <c r="F182" s="347"/>
      <c r="G182" s="79" t="s">
        <v>1794</v>
      </c>
      <c r="H182" s="79" t="s">
        <v>791</v>
      </c>
      <c r="I182" s="79" t="s">
        <v>881</v>
      </c>
      <c r="J182" s="347"/>
      <c r="K182" s="347"/>
      <c r="L182" s="347"/>
      <c r="M182" s="347"/>
      <c r="N182" s="81"/>
      <c r="O182" s="82" t="s">
        <v>81</v>
      </c>
      <c r="P182" s="67">
        <v>3423026</v>
      </c>
      <c r="Q182" s="67">
        <v>0</v>
      </c>
      <c r="R182" s="67">
        <v>3423026</v>
      </c>
      <c r="S182" s="67">
        <f t="shared" ref="S182" si="586">P182-Q182-R182</f>
        <v>0</v>
      </c>
      <c r="T182" s="67">
        <v>3423026</v>
      </c>
      <c r="U182" s="83">
        <v>0</v>
      </c>
      <c r="V182" s="69">
        <f t="shared" si="582"/>
        <v>3423026</v>
      </c>
      <c r="W182" s="70" t="s">
        <v>82</v>
      </c>
      <c r="X182" s="69">
        <v>0</v>
      </c>
      <c r="Y182" s="69">
        <v>0</v>
      </c>
      <c r="Z182" s="69">
        <v>0</v>
      </c>
      <c r="AA182" s="69">
        <v>0</v>
      </c>
      <c r="AB182" s="69">
        <v>0</v>
      </c>
      <c r="AC182" s="69">
        <v>0</v>
      </c>
      <c r="AD182" s="69">
        <v>0</v>
      </c>
      <c r="AE182" s="69">
        <f t="shared" si="428"/>
        <v>0</v>
      </c>
      <c r="AF182" s="350"/>
      <c r="AH182" s="73">
        <v>0</v>
      </c>
      <c r="AI182" s="74" t="s">
        <v>819</v>
      </c>
      <c r="AJ182" s="73">
        <v>30802</v>
      </c>
      <c r="AK182" s="73">
        <f t="shared" si="584"/>
        <v>3423026</v>
      </c>
      <c r="AL182" s="73">
        <f t="shared" si="585"/>
        <v>3423026</v>
      </c>
      <c r="AM182" s="75"/>
    </row>
    <row r="183" spans="1:39" s="58" customFormat="1" ht="16.5" hidden="1" customHeight="1" x14ac:dyDescent="0.15">
      <c r="A183" s="61"/>
      <c r="B183" s="77" t="s">
        <v>523</v>
      </c>
      <c r="C183" s="77" t="s">
        <v>522</v>
      </c>
      <c r="D183" s="84" t="s">
        <v>524</v>
      </c>
      <c r="E183" s="85" t="s">
        <v>1553</v>
      </c>
      <c r="F183" s="348"/>
      <c r="G183" s="85" t="s">
        <v>1794</v>
      </c>
      <c r="H183" s="85" t="s">
        <v>791</v>
      </c>
      <c r="I183" s="85" t="s">
        <v>881</v>
      </c>
      <c r="J183" s="348"/>
      <c r="K183" s="348"/>
      <c r="L183" s="348"/>
      <c r="M183" s="348"/>
      <c r="N183" s="87"/>
      <c r="O183" s="88" t="s">
        <v>83</v>
      </c>
      <c r="P183" s="67">
        <f t="shared" ref="P183:R183" si="587">P181-+P182</f>
        <v>0</v>
      </c>
      <c r="Q183" s="67">
        <f t="shared" si="587"/>
        <v>0</v>
      </c>
      <c r="R183" s="89">
        <f t="shared" si="587"/>
        <v>0</v>
      </c>
      <c r="S183" s="89"/>
      <c r="T183" s="89">
        <f t="shared" ref="T183:V183" si="588">T181-+T182</f>
        <v>0</v>
      </c>
      <c r="U183" s="90">
        <f t="shared" si="588"/>
        <v>0</v>
      </c>
      <c r="V183" s="90">
        <f t="shared" si="588"/>
        <v>0</v>
      </c>
      <c r="W183" s="88" t="s">
        <v>83</v>
      </c>
      <c r="X183" s="90">
        <f t="shared" ref="X183:AD183" si="589">X181-+X182</f>
        <v>0</v>
      </c>
      <c r="Y183" s="90">
        <f t="shared" si="589"/>
        <v>0</v>
      </c>
      <c r="Z183" s="90">
        <f t="shared" si="589"/>
        <v>0</v>
      </c>
      <c r="AA183" s="90">
        <f t="shared" si="589"/>
        <v>0</v>
      </c>
      <c r="AB183" s="90">
        <f t="shared" si="589"/>
        <v>0</v>
      </c>
      <c r="AC183" s="90">
        <f t="shared" si="589"/>
        <v>0</v>
      </c>
      <c r="AD183" s="90">
        <f t="shared" si="589"/>
        <v>0</v>
      </c>
      <c r="AE183" s="90">
        <f t="shared" si="428"/>
        <v>0</v>
      </c>
      <c r="AF183" s="351"/>
      <c r="AH183" s="91">
        <f t="shared" si="459"/>
        <v>0</v>
      </c>
      <c r="AI183" s="92" t="s">
        <v>1156</v>
      </c>
      <c r="AJ183" s="91">
        <f t="shared" ref="AJ183:AL183" si="590">AJ181-+AJ182</f>
        <v>0</v>
      </c>
      <c r="AK183" s="91">
        <f t="shared" si="590"/>
        <v>0</v>
      </c>
      <c r="AL183" s="91">
        <f t="shared" si="590"/>
        <v>0</v>
      </c>
      <c r="AM183" s="60"/>
    </row>
    <row r="184" spans="1:39" s="58" customFormat="1" ht="16.5" hidden="1" customHeight="1" x14ac:dyDescent="0.15">
      <c r="A184" s="61" t="s">
        <v>1554</v>
      </c>
      <c r="B184" t="s">
        <v>528</v>
      </c>
      <c r="C184" t="s">
        <v>527</v>
      </c>
      <c r="D184" s="62" t="s">
        <v>529</v>
      </c>
      <c r="E184" s="63" t="s">
        <v>1554</v>
      </c>
      <c r="F184" s="346" t="s">
        <v>1340</v>
      </c>
      <c r="G184" s="63" t="s">
        <v>497</v>
      </c>
      <c r="H184" s="63" t="s">
        <v>918</v>
      </c>
      <c r="I184" s="63" t="s">
        <v>1044</v>
      </c>
      <c r="J184" s="346" t="s">
        <v>1747</v>
      </c>
      <c r="K184" s="346" t="s">
        <v>1709</v>
      </c>
      <c r="L184" s="346" t="s">
        <v>1731</v>
      </c>
      <c r="M184" s="346" t="s">
        <v>1711</v>
      </c>
      <c r="N184" s="65" t="s">
        <v>1712</v>
      </c>
      <c r="O184" s="66" t="s">
        <v>78</v>
      </c>
      <c r="P184" s="67">
        <v>21329170</v>
      </c>
      <c r="Q184" s="67">
        <v>21329170</v>
      </c>
      <c r="R184" s="67">
        <f t="shared" ref="R184" si="591">P184-Q184</f>
        <v>0</v>
      </c>
      <c r="S184" s="67">
        <v>0</v>
      </c>
      <c r="T184" s="67">
        <v>12779190</v>
      </c>
      <c r="U184" s="68">
        <v>0</v>
      </c>
      <c r="V184" s="69">
        <f t="shared" ref="V184:V185" si="592">P184-U184</f>
        <v>21329170</v>
      </c>
      <c r="W184" s="70" t="s">
        <v>79</v>
      </c>
      <c r="X184" s="69">
        <f t="shared" ref="X184" si="593">X185</f>
        <v>0</v>
      </c>
      <c r="Y184" s="71"/>
      <c r="Z184" s="71"/>
      <c r="AA184" s="71"/>
      <c r="AB184" s="71"/>
      <c r="AC184" s="71"/>
      <c r="AD184" s="72"/>
      <c r="AE184" s="69">
        <f t="shared" si="428"/>
        <v>0</v>
      </c>
      <c r="AF184" s="349">
        <v>0</v>
      </c>
      <c r="AH184" s="73">
        <v>21329170</v>
      </c>
      <c r="AI184" s="74" t="s">
        <v>1156</v>
      </c>
      <c r="AJ184" s="73">
        <v>0</v>
      </c>
      <c r="AK184" s="73">
        <f t="shared" ref="AK184:AK185" si="594">AL184-+AH184</f>
        <v>0</v>
      </c>
      <c r="AL184" s="73">
        <f t="shared" ref="AL184:AL185" si="595">Q184+R184</f>
        <v>21329170</v>
      </c>
      <c r="AM184" s="75"/>
    </row>
    <row r="185" spans="1:39" s="58" customFormat="1" ht="16.5" hidden="1" customHeight="1" x14ac:dyDescent="0.15">
      <c r="A185" s="61"/>
      <c r="B185" s="77" t="s">
        <v>528</v>
      </c>
      <c r="C185" s="77" t="s">
        <v>527</v>
      </c>
      <c r="D185" s="78" t="s">
        <v>529</v>
      </c>
      <c r="E185" s="79" t="s">
        <v>1554</v>
      </c>
      <c r="F185" s="347"/>
      <c r="G185" s="79" t="s">
        <v>497</v>
      </c>
      <c r="H185" s="79" t="s">
        <v>918</v>
      </c>
      <c r="I185" s="79" t="s">
        <v>1044</v>
      </c>
      <c r="J185" s="347"/>
      <c r="K185" s="347"/>
      <c r="L185" s="347"/>
      <c r="M185" s="347"/>
      <c r="N185" s="81"/>
      <c r="O185" s="82" t="s">
        <v>81</v>
      </c>
      <c r="P185" s="67">
        <v>21329170</v>
      </c>
      <c r="Q185" s="67">
        <v>21329170</v>
      </c>
      <c r="R185" s="67">
        <v>0</v>
      </c>
      <c r="S185" s="67">
        <f t="shared" ref="S185" si="596">P185-Q185-R185</f>
        <v>0</v>
      </c>
      <c r="T185" s="67">
        <v>12779190</v>
      </c>
      <c r="U185" s="83">
        <v>0</v>
      </c>
      <c r="V185" s="69">
        <f t="shared" si="592"/>
        <v>21329170</v>
      </c>
      <c r="W185" s="70" t="s">
        <v>82</v>
      </c>
      <c r="X185" s="69">
        <v>0</v>
      </c>
      <c r="Y185" s="69">
        <v>0</v>
      </c>
      <c r="Z185" s="69">
        <v>0</v>
      </c>
      <c r="AA185" s="69">
        <v>0</v>
      </c>
      <c r="AB185" s="69">
        <v>0</v>
      </c>
      <c r="AC185" s="69">
        <v>0</v>
      </c>
      <c r="AD185" s="69">
        <v>0</v>
      </c>
      <c r="AE185" s="69">
        <f t="shared" si="428"/>
        <v>0</v>
      </c>
      <c r="AF185" s="350"/>
      <c r="AH185" s="73">
        <v>21329170</v>
      </c>
      <c r="AI185" s="74" t="s">
        <v>1156</v>
      </c>
      <c r="AJ185" s="73">
        <v>0</v>
      </c>
      <c r="AK185" s="73">
        <f t="shared" si="594"/>
        <v>0</v>
      </c>
      <c r="AL185" s="73">
        <f t="shared" si="595"/>
        <v>21329170</v>
      </c>
      <c r="AM185" s="75"/>
    </row>
    <row r="186" spans="1:39" s="58" customFormat="1" ht="16.5" hidden="1" customHeight="1" x14ac:dyDescent="0.15">
      <c r="A186" s="61"/>
      <c r="B186" s="77" t="s">
        <v>528</v>
      </c>
      <c r="C186" s="77" t="s">
        <v>527</v>
      </c>
      <c r="D186" s="84" t="s">
        <v>529</v>
      </c>
      <c r="E186" s="85" t="s">
        <v>1554</v>
      </c>
      <c r="F186" s="348"/>
      <c r="G186" s="85" t="s">
        <v>497</v>
      </c>
      <c r="H186" s="85" t="s">
        <v>918</v>
      </c>
      <c r="I186" s="85" t="s">
        <v>1044</v>
      </c>
      <c r="J186" s="348"/>
      <c r="K186" s="348"/>
      <c r="L186" s="348"/>
      <c r="M186" s="348"/>
      <c r="N186" s="87"/>
      <c r="O186" s="88" t="s">
        <v>83</v>
      </c>
      <c r="P186" s="67">
        <f t="shared" ref="P186:R186" si="597">P184-+P185</f>
        <v>0</v>
      </c>
      <c r="Q186" s="67">
        <f t="shared" si="597"/>
        <v>0</v>
      </c>
      <c r="R186" s="89">
        <f t="shared" si="597"/>
        <v>0</v>
      </c>
      <c r="S186" s="89"/>
      <c r="T186" s="89">
        <f t="shared" ref="T186:V186" si="598">T184-+T185</f>
        <v>0</v>
      </c>
      <c r="U186" s="90">
        <f t="shared" si="598"/>
        <v>0</v>
      </c>
      <c r="V186" s="90">
        <f t="shared" si="598"/>
        <v>0</v>
      </c>
      <c r="W186" s="88" t="s">
        <v>83</v>
      </c>
      <c r="X186" s="90">
        <f t="shared" ref="X186:AD186" si="599">X184-+X185</f>
        <v>0</v>
      </c>
      <c r="Y186" s="90">
        <f t="shared" si="599"/>
        <v>0</v>
      </c>
      <c r="Z186" s="90">
        <f t="shared" si="599"/>
        <v>0</v>
      </c>
      <c r="AA186" s="90">
        <f t="shared" si="599"/>
        <v>0</v>
      </c>
      <c r="AB186" s="90">
        <f t="shared" si="599"/>
        <v>0</v>
      </c>
      <c r="AC186" s="90">
        <f t="shared" si="599"/>
        <v>0</v>
      </c>
      <c r="AD186" s="90">
        <f t="shared" si="599"/>
        <v>0</v>
      </c>
      <c r="AE186" s="90">
        <f t="shared" si="428"/>
        <v>0</v>
      </c>
      <c r="AF186" s="351"/>
      <c r="AH186" s="91">
        <f t="shared" si="459"/>
        <v>0</v>
      </c>
      <c r="AI186" s="92" t="s">
        <v>1156</v>
      </c>
      <c r="AJ186" s="91">
        <f t="shared" ref="AJ186:AL186" si="600">AJ184-+AJ185</f>
        <v>0</v>
      </c>
      <c r="AK186" s="91">
        <f t="shared" si="600"/>
        <v>0</v>
      </c>
      <c r="AL186" s="91">
        <f t="shared" si="600"/>
        <v>0</v>
      </c>
      <c r="AM186" s="60"/>
    </row>
    <row r="187" spans="1:39" s="58" customFormat="1" ht="16.5" hidden="1" customHeight="1" x14ac:dyDescent="0.15">
      <c r="A187" s="61" t="s">
        <v>1555</v>
      </c>
      <c r="B187" t="s">
        <v>528</v>
      </c>
      <c r="C187" t="s">
        <v>527</v>
      </c>
      <c r="D187" s="62" t="s">
        <v>529</v>
      </c>
      <c r="E187" s="63" t="s">
        <v>1555</v>
      </c>
      <c r="F187" s="346" t="s">
        <v>1341</v>
      </c>
      <c r="G187" s="63" t="s">
        <v>497</v>
      </c>
      <c r="H187" s="63" t="s">
        <v>1113</v>
      </c>
      <c r="I187" s="63" t="s">
        <v>1113</v>
      </c>
      <c r="J187" s="346" t="s">
        <v>1748</v>
      </c>
      <c r="K187" s="346" t="s">
        <v>1709</v>
      </c>
      <c r="L187" s="346" t="s">
        <v>1731</v>
      </c>
      <c r="M187" s="346" t="s">
        <v>1714</v>
      </c>
      <c r="N187" s="65" t="s">
        <v>1712</v>
      </c>
      <c r="O187" s="66" t="s">
        <v>78</v>
      </c>
      <c r="P187" s="67">
        <v>12231595</v>
      </c>
      <c r="Q187" s="67">
        <v>4665082</v>
      </c>
      <c r="R187" s="67">
        <f t="shared" ref="R187" si="601">P187-Q187</f>
        <v>7566513</v>
      </c>
      <c r="S187" s="67">
        <v>0</v>
      </c>
      <c r="T187" s="67">
        <v>4914126</v>
      </c>
      <c r="U187" s="68">
        <v>5544254</v>
      </c>
      <c r="V187" s="69">
        <f t="shared" ref="V187:V188" si="602">P187-U187</f>
        <v>6687341</v>
      </c>
      <c r="W187" s="70" t="s">
        <v>79</v>
      </c>
      <c r="X187" s="69">
        <f t="shared" ref="X187" si="603">X188</f>
        <v>7317469</v>
      </c>
      <c r="Y187" s="71"/>
      <c r="Z187" s="71"/>
      <c r="AA187" s="71"/>
      <c r="AB187" s="71"/>
      <c r="AC187" s="71"/>
      <c r="AD187" s="72"/>
      <c r="AE187" s="69">
        <f t="shared" si="428"/>
        <v>7317469</v>
      </c>
      <c r="AF187" s="349">
        <v>0</v>
      </c>
      <c r="AH187" s="73">
        <v>8236599</v>
      </c>
      <c r="AI187" s="74" t="s">
        <v>1118</v>
      </c>
      <c r="AJ187" s="73">
        <v>5153333.33</v>
      </c>
      <c r="AK187" s="73">
        <f t="shared" ref="AK187:AK188" si="604">AL187-+AH187</f>
        <v>3994996</v>
      </c>
      <c r="AL187" s="73">
        <f t="shared" ref="AL187:AL188" si="605">Q187+R187</f>
        <v>12231595</v>
      </c>
      <c r="AM187" s="75"/>
    </row>
    <row r="188" spans="1:39" s="58" customFormat="1" ht="16.5" hidden="1" customHeight="1" x14ac:dyDescent="0.15">
      <c r="A188" s="61"/>
      <c r="B188" s="77" t="s">
        <v>528</v>
      </c>
      <c r="C188" s="77" t="s">
        <v>527</v>
      </c>
      <c r="D188" s="78" t="s">
        <v>529</v>
      </c>
      <c r="E188" s="79" t="s">
        <v>1555</v>
      </c>
      <c r="F188" s="347"/>
      <c r="G188" s="79" t="s">
        <v>497</v>
      </c>
      <c r="H188" s="79" t="s">
        <v>1113</v>
      </c>
      <c r="I188" s="79" t="s">
        <v>1113</v>
      </c>
      <c r="J188" s="347"/>
      <c r="K188" s="347"/>
      <c r="L188" s="347"/>
      <c r="M188" s="347"/>
      <c r="N188" s="81"/>
      <c r="O188" s="82" t="s">
        <v>81</v>
      </c>
      <c r="P188" s="67">
        <v>4914126</v>
      </c>
      <c r="Q188" s="67">
        <v>0</v>
      </c>
      <c r="R188" s="67">
        <v>4914126</v>
      </c>
      <c r="S188" s="67">
        <f t="shared" ref="S188" si="606">P188-Q188-R188</f>
        <v>0</v>
      </c>
      <c r="T188" s="67">
        <v>4914126</v>
      </c>
      <c r="U188" s="83">
        <v>879172</v>
      </c>
      <c r="V188" s="69">
        <f t="shared" si="602"/>
        <v>4034954</v>
      </c>
      <c r="W188" s="70" t="s">
        <v>82</v>
      </c>
      <c r="X188" s="69">
        <v>7317469</v>
      </c>
      <c r="Y188" s="69">
        <v>0</v>
      </c>
      <c r="Z188" s="69">
        <v>0</v>
      </c>
      <c r="AA188" s="69">
        <v>0</v>
      </c>
      <c r="AB188" s="69">
        <v>0</v>
      </c>
      <c r="AC188" s="69">
        <v>0</v>
      </c>
      <c r="AD188" s="69">
        <v>0</v>
      </c>
      <c r="AE188" s="69">
        <f t="shared" si="428"/>
        <v>7317469</v>
      </c>
      <c r="AF188" s="350"/>
      <c r="AH188" s="73">
        <v>3571517</v>
      </c>
      <c r="AI188" s="74" t="s">
        <v>1118</v>
      </c>
      <c r="AJ188" s="73">
        <v>1788000</v>
      </c>
      <c r="AK188" s="73">
        <f t="shared" si="604"/>
        <v>1342609</v>
      </c>
      <c r="AL188" s="73">
        <f t="shared" si="605"/>
        <v>4914126</v>
      </c>
      <c r="AM188" s="75"/>
    </row>
    <row r="189" spans="1:39" s="58" customFormat="1" ht="16.5" hidden="1" customHeight="1" x14ac:dyDescent="0.15">
      <c r="A189" s="61"/>
      <c r="B189" s="77" t="s">
        <v>528</v>
      </c>
      <c r="C189" s="77" t="s">
        <v>527</v>
      </c>
      <c r="D189" s="84" t="s">
        <v>529</v>
      </c>
      <c r="E189" s="85" t="s">
        <v>1555</v>
      </c>
      <c r="F189" s="348"/>
      <c r="G189" s="85" t="s">
        <v>497</v>
      </c>
      <c r="H189" s="85" t="s">
        <v>1113</v>
      </c>
      <c r="I189" s="85" t="s">
        <v>1113</v>
      </c>
      <c r="J189" s="348"/>
      <c r="K189" s="348"/>
      <c r="L189" s="348"/>
      <c r="M189" s="348"/>
      <c r="N189" s="87"/>
      <c r="O189" s="88" t="s">
        <v>83</v>
      </c>
      <c r="P189" s="67">
        <f t="shared" ref="P189:R189" si="607">P187-+P188</f>
        <v>7317469</v>
      </c>
      <c r="Q189" s="67">
        <f t="shared" si="607"/>
        <v>4665082</v>
      </c>
      <c r="R189" s="89">
        <f t="shared" si="607"/>
        <v>2652387</v>
      </c>
      <c r="S189" s="89"/>
      <c r="T189" s="89">
        <f t="shared" ref="T189:V189" si="608">T187-+T188</f>
        <v>0</v>
      </c>
      <c r="U189" s="90">
        <f t="shared" si="608"/>
        <v>4665082</v>
      </c>
      <c r="V189" s="90">
        <f t="shared" si="608"/>
        <v>2652387</v>
      </c>
      <c r="W189" s="88" t="s">
        <v>83</v>
      </c>
      <c r="X189" s="90">
        <f t="shared" ref="X189:AD189" si="609">X187-+X188</f>
        <v>0</v>
      </c>
      <c r="Y189" s="90">
        <f t="shared" si="609"/>
        <v>0</v>
      </c>
      <c r="Z189" s="90">
        <f t="shared" si="609"/>
        <v>0</v>
      </c>
      <c r="AA189" s="90">
        <f t="shared" si="609"/>
        <v>0</v>
      </c>
      <c r="AB189" s="90">
        <f t="shared" si="609"/>
        <v>0</v>
      </c>
      <c r="AC189" s="90">
        <f t="shared" si="609"/>
        <v>0</v>
      </c>
      <c r="AD189" s="90">
        <f t="shared" si="609"/>
        <v>0</v>
      </c>
      <c r="AE189" s="90">
        <f t="shared" si="428"/>
        <v>0</v>
      </c>
      <c r="AF189" s="351"/>
      <c r="AH189" s="91">
        <f t="shared" si="459"/>
        <v>4665082</v>
      </c>
      <c r="AI189" s="92">
        <v>3571517</v>
      </c>
      <c r="AJ189" s="91">
        <f t="shared" ref="AJ189:AL189" si="610">AJ187-+AJ188</f>
        <v>3365333.33</v>
      </c>
      <c r="AK189" s="91">
        <f t="shared" si="610"/>
        <v>2652387</v>
      </c>
      <c r="AL189" s="91">
        <f t="shared" si="610"/>
        <v>7317469</v>
      </c>
      <c r="AM189" s="60"/>
    </row>
    <row r="190" spans="1:39" s="58" customFormat="1" ht="16.5" hidden="1" customHeight="1" x14ac:dyDescent="0.15">
      <c r="A190" s="61" t="s">
        <v>1556</v>
      </c>
      <c r="B190" t="s">
        <v>528</v>
      </c>
      <c r="C190" t="s">
        <v>527</v>
      </c>
      <c r="D190" s="62" t="s">
        <v>529</v>
      </c>
      <c r="E190" s="63" t="s">
        <v>1556</v>
      </c>
      <c r="F190" s="346" t="s">
        <v>1342</v>
      </c>
      <c r="G190" s="63" t="s">
        <v>497</v>
      </c>
      <c r="H190" s="63" t="s">
        <v>1113</v>
      </c>
      <c r="I190" s="63" t="s">
        <v>1113</v>
      </c>
      <c r="J190" s="346"/>
      <c r="K190" s="346"/>
      <c r="L190" s="346"/>
      <c r="M190" s="346" t="s">
        <v>1714</v>
      </c>
      <c r="N190" s="65" t="s">
        <v>1712</v>
      </c>
      <c r="O190" s="66" t="s">
        <v>78</v>
      </c>
      <c r="P190" s="67">
        <v>105000</v>
      </c>
      <c r="Q190" s="67">
        <v>0</v>
      </c>
      <c r="R190" s="67">
        <f t="shared" ref="R190" si="611">P190-Q190</f>
        <v>105000</v>
      </c>
      <c r="S190" s="67">
        <v>0</v>
      </c>
      <c r="T190" s="67">
        <v>35000</v>
      </c>
      <c r="U190" s="68">
        <v>0</v>
      </c>
      <c r="V190" s="69">
        <f t="shared" ref="V190:V191" si="612">P190-U190</f>
        <v>105000</v>
      </c>
      <c r="W190" s="70" t="s">
        <v>79</v>
      </c>
      <c r="X190" s="69">
        <f t="shared" ref="X190" si="613">X191</f>
        <v>70000</v>
      </c>
      <c r="Y190" s="71"/>
      <c r="Z190" s="71"/>
      <c r="AA190" s="71"/>
      <c r="AB190" s="71"/>
      <c r="AC190" s="71"/>
      <c r="AD190" s="72"/>
      <c r="AE190" s="69">
        <f t="shared" si="428"/>
        <v>70000</v>
      </c>
      <c r="AF190" s="349">
        <v>0</v>
      </c>
      <c r="AH190" s="73">
        <v>105000</v>
      </c>
      <c r="AI190" s="74" t="s">
        <v>1156</v>
      </c>
      <c r="AJ190" s="73">
        <v>0</v>
      </c>
      <c r="AK190" s="73">
        <f t="shared" ref="AK190:AK191" si="614">AL190-+AH190</f>
        <v>0</v>
      </c>
      <c r="AL190" s="73">
        <f t="shared" ref="AL190:AL191" si="615">Q190+R190</f>
        <v>105000</v>
      </c>
      <c r="AM190" s="75"/>
    </row>
    <row r="191" spans="1:39" s="58" customFormat="1" ht="16.5" hidden="1" customHeight="1" x14ac:dyDescent="0.15">
      <c r="A191" s="61"/>
      <c r="B191" s="77" t="s">
        <v>528</v>
      </c>
      <c r="C191" s="77" t="s">
        <v>527</v>
      </c>
      <c r="D191" s="78" t="s">
        <v>529</v>
      </c>
      <c r="E191" s="79" t="s">
        <v>1556</v>
      </c>
      <c r="F191" s="347"/>
      <c r="G191" s="79" t="s">
        <v>497</v>
      </c>
      <c r="H191" s="79" t="s">
        <v>1113</v>
      </c>
      <c r="I191" s="79" t="s">
        <v>1113</v>
      </c>
      <c r="J191" s="347"/>
      <c r="K191" s="347"/>
      <c r="L191" s="347"/>
      <c r="M191" s="347"/>
      <c r="N191" s="81"/>
      <c r="O191" s="82" t="s">
        <v>81</v>
      </c>
      <c r="P191" s="67">
        <v>35000</v>
      </c>
      <c r="Q191" s="67">
        <v>0</v>
      </c>
      <c r="R191" s="67">
        <v>35000</v>
      </c>
      <c r="S191" s="67">
        <f t="shared" ref="S191" si="616">P191-Q191-R191</f>
        <v>0</v>
      </c>
      <c r="T191" s="67">
        <v>35000</v>
      </c>
      <c r="U191" s="83">
        <v>0</v>
      </c>
      <c r="V191" s="69">
        <f t="shared" si="612"/>
        <v>35000</v>
      </c>
      <c r="W191" s="70" t="s">
        <v>82</v>
      </c>
      <c r="X191" s="69">
        <v>70000</v>
      </c>
      <c r="Y191" s="69">
        <v>0</v>
      </c>
      <c r="Z191" s="69">
        <v>0</v>
      </c>
      <c r="AA191" s="69">
        <v>0</v>
      </c>
      <c r="AB191" s="69">
        <v>0</v>
      </c>
      <c r="AC191" s="69">
        <v>0</v>
      </c>
      <c r="AD191" s="69">
        <v>0</v>
      </c>
      <c r="AE191" s="69">
        <f t="shared" si="428"/>
        <v>70000</v>
      </c>
      <c r="AF191" s="350"/>
      <c r="AH191" s="73">
        <v>35000</v>
      </c>
      <c r="AI191" s="74" t="s">
        <v>1156</v>
      </c>
      <c r="AJ191" s="73">
        <v>0</v>
      </c>
      <c r="AK191" s="73">
        <f t="shared" si="614"/>
        <v>0</v>
      </c>
      <c r="AL191" s="73">
        <f t="shared" si="615"/>
        <v>35000</v>
      </c>
      <c r="AM191" s="75"/>
    </row>
    <row r="192" spans="1:39" s="58" customFormat="1" ht="16.5" hidden="1" customHeight="1" x14ac:dyDescent="0.15">
      <c r="A192" s="61"/>
      <c r="B192" s="77" t="s">
        <v>528</v>
      </c>
      <c r="C192" s="77" t="s">
        <v>527</v>
      </c>
      <c r="D192" s="84" t="s">
        <v>529</v>
      </c>
      <c r="E192" s="85" t="s">
        <v>1556</v>
      </c>
      <c r="F192" s="348"/>
      <c r="G192" s="85" t="s">
        <v>497</v>
      </c>
      <c r="H192" s="85" t="s">
        <v>1113</v>
      </c>
      <c r="I192" s="85" t="s">
        <v>1113</v>
      </c>
      <c r="J192" s="348"/>
      <c r="K192" s="348"/>
      <c r="L192" s="348"/>
      <c r="M192" s="348"/>
      <c r="N192" s="87"/>
      <c r="O192" s="88" t="s">
        <v>83</v>
      </c>
      <c r="P192" s="67">
        <f t="shared" ref="P192:R192" si="617">P190-+P191</f>
        <v>70000</v>
      </c>
      <c r="Q192" s="67">
        <f t="shared" si="617"/>
        <v>0</v>
      </c>
      <c r="R192" s="89">
        <f t="shared" si="617"/>
        <v>70000</v>
      </c>
      <c r="S192" s="89"/>
      <c r="T192" s="89">
        <f t="shared" ref="T192:V192" si="618">T190-+T191</f>
        <v>0</v>
      </c>
      <c r="U192" s="90">
        <f t="shared" si="618"/>
        <v>0</v>
      </c>
      <c r="V192" s="90">
        <f t="shared" si="618"/>
        <v>70000</v>
      </c>
      <c r="W192" s="88" t="s">
        <v>83</v>
      </c>
      <c r="X192" s="90">
        <f t="shared" ref="X192:AD192" si="619">X190-+X191</f>
        <v>0</v>
      </c>
      <c r="Y192" s="90">
        <f t="shared" si="619"/>
        <v>0</v>
      </c>
      <c r="Z192" s="90">
        <f t="shared" si="619"/>
        <v>0</v>
      </c>
      <c r="AA192" s="90">
        <f t="shared" si="619"/>
        <v>0</v>
      </c>
      <c r="AB192" s="90">
        <f t="shared" si="619"/>
        <v>0</v>
      </c>
      <c r="AC192" s="90">
        <f t="shared" si="619"/>
        <v>0</v>
      </c>
      <c r="AD192" s="90">
        <f t="shared" si="619"/>
        <v>0</v>
      </c>
      <c r="AE192" s="90">
        <f t="shared" si="428"/>
        <v>0</v>
      </c>
      <c r="AF192" s="351"/>
      <c r="AH192" s="91">
        <f t="shared" si="459"/>
        <v>70000</v>
      </c>
      <c r="AI192" s="92" t="s">
        <v>1156</v>
      </c>
      <c r="AJ192" s="91">
        <f t="shared" ref="AJ192:AL192" si="620">AJ190-+AJ191</f>
        <v>0</v>
      </c>
      <c r="AK192" s="91">
        <f t="shared" si="620"/>
        <v>0</v>
      </c>
      <c r="AL192" s="91">
        <f t="shared" si="620"/>
        <v>70000</v>
      </c>
      <c r="AM192" s="60"/>
    </row>
    <row r="193" spans="1:39" s="58" customFormat="1" ht="16.5" hidden="1" customHeight="1" x14ac:dyDescent="0.15">
      <c r="A193" s="61" t="s">
        <v>1557</v>
      </c>
      <c r="B193" t="s">
        <v>532</v>
      </c>
      <c r="C193" t="s">
        <v>531</v>
      </c>
      <c r="D193" s="62" t="s">
        <v>533</v>
      </c>
      <c r="E193" s="63" t="s">
        <v>1557</v>
      </c>
      <c r="F193" s="346" t="s">
        <v>1343</v>
      </c>
      <c r="G193" s="63" t="s">
        <v>497</v>
      </c>
      <c r="H193" s="63" t="s">
        <v>918</v>
      </c>
      <c r="I193" s="63" t="s">
        <v>1002</v>
      </c>
      <c r="J193" s="346"/>
      <c r="K193" s="346"/>
      <c r="L193" s="346"/>
      <c r="M193" s="346" t="s">
        <v>1716</v>
      </c>
      <c r="N193" s="65" t="s">
        <v>1712</v>
      </c>
      <c r="O193" s="66" t="s">
        <v>78</v>
      </c>
      <c r="P193" s="67">
        <v>105501340</v>
      </c>
      <c r="Q193" s="67">
        <v>38674532</v>
      </c>
      <c r="R193" s="67">
        <f t="shared" ref="R193" si="621">P193-Q193</f>
        <v>66826808</v>
      </c>
      <c r="S193" s="67">
        <v>0</v>
      </c>
      <c r="T193" s="67">
        <v>105501340</v>
      </c>
      <c r="U193" s="68">
        <v>0</v>
      </c>
      <c r="V193" s="69">
        <f t="shared" ref="V193:V194" si="622">P193-U193</f>
        <v>105501340</v>
      </c>
      <c r="W193" s="70" t="s">
        <v>79</v>
      </c>
      <c r="X193" s="69">
        <f t="shared" ref="X193" si="623">X194</f>
        <v>0</v>
      </c>
      <c r="Y193" s="71"/>
      <c r="Z193" s="71"/>
      <c r="AA193" s="71"/>
      <c r="AB193" s="71"/>
      <c r="AC193" s="71"/>
      <c r="AD193" s="72"/>
      <c r="AE193" s="69">
        <f t="shared" si="428"/>
        <v>0</v>
      </c>
      <c r="AF193" s="349">
        <v>0</v>
      </c>
      <c r="AH193" s="73">
        <v>46451000</v>
      </c>
      <c r="AI193" s="74" t="s">
        <v>819</v>
      </c>
      <c r="AJ193" s="73">
        <v>500128.58999999997</v>
      </c>
      <c r="AK193" s="73">
        <f t="shared" ref="AK193:AK194" si="624">AL193-+AH193</f>
        <v>59050340</v>
      </c>
      <c r="AL193" s="73">
        <f t="shared" ref="AL193:AL194" si="625">Q193+R193</f>
        <v>105501340</v>
      </c>
      <c r="AM193" s="75"/>
    </row>
    <row r="194" spans="1:39" s="58" customFormat="1" ht="16.5" hidden="1" customHeight="1" x14ac:dyDescent="0.15">
      <c r="A194" s="61"/>
      <c r="B194" s="77" t="s">
        <v>532</v>
      </c>
      <c r="C194" s="77" t="s">
        <v>531</v>
      </c>
      <c r="D194" s="78" t="s">
        <v>533</v>
      </c>
      <c r="E194" s="79" t="s">
        <v>1557</v>
      </c>
      <c r="F194" s="347"/>
      <c r="G194" s="79" t="s">
        <v>497</v>
      </c>
      <c r="H194" s="79" t="s">
        <v>918</v>
      </c>
      <c r="I194" s="79" t="s">
        <v>1002</v>
      </c>
      <c r="J194" s="347"/>
      <c r="K194" s="347"/>
      <c r="L194" s="347"/>
      <c r="M194" s="347"/>
      <c r="N194" s="81"/>
      <c r="O194" s="82" t="s">
        <v>81</v>
      </c>
      <c r="P194" s="67">
        <v>105501340</v>
      </c>
      <c r="Q194" s="67">
        <v>38674532</v>
      </c>
      <c r="R194" s="67">
        <v>66826808</v>
      </c>
      <c r="S194" s="67">
        <f t="shared" ref="S194" si="626">P194-Q194-R194</f>
        <v>0</v>
      </c>
      <c r="T194" s="67">
        <v>105501340</v>
      </c>
      <c r="U194" s="83">
        <v>0</v>
      </c>
      <c r="V194" s="69">
        <f t="shared" si="622"/>
        <v>105501340</v>
      </c>
      <c r="W194" s="70" t="s">
        <v>82</v>
      </c>
      <c r="X194" s="69">
        <v>0</v>
      </c>
      <c r="Y194" s="69">
        <v>0</v>
      </c>
      <c r="Z194" s="69">
        <v>0</v>
      </c>
      <c r="AA194" s="69">
        <v>0</v>
      </c>
      <c r="AB194" s="69">
        <v>0</v>
      </c>
      <c r="AC194" s="69">
        <v>0</v>
      </c>
      <c r="AD194" s="69">
        <v>0</v>
      </c>
      <c r="AE194" s="69">
        <f t="shared" si="428"/>
        <v>0</v>
      </c>
      <c r="AF194" s="350"/>
      <c r="AH194" s="73">
        <v>46451000</v>
      </c>
      <c r="AI194" s="74" t="s">
        <v>819</v>
      </c>
      <c r="AJ194" s="73">
        <v>500128.58999999997</v>
      </c>
      <c r="AK194" s="73">
        <f t="shared" si="624"/>
        <v>59050340</v>
      </c>
      <c r="AL194" s="73">
        <f t="shared" si="625"/>
        <v>105501340</v>
      </c>
      <c r="AM194" s="75"/>
    </row>
    <row r="195" spans="1:39" s="58" customFormat="1" ht="16.5" hidden="1" customHeight="1" x14ac:dyDescent="0.15">
      <c r="A195" s="61"/>
      <c r="B195" s="77" t="s">
        <v>532</v>
      </c>
      <c r="C195" s="77" t="s">
        <v>531</v>
      </c>
      <c r="D195" s="84" t="s">
        <v>533</v>
      </c>
      <c r="E195" s="85" t="s">
        <v>1557</v>
      </c>
      <c r="F195" s="348"/>
      <c r="G195" s="85" t="s">
        <v>497</v>
      </c>
      <c r="H195" s="85" t="s">
        <v>918</v>
      </c>
      <c r="I195" s="85" t="s">
        <v>1002</v>
      </c>
      <c r="J195" s="348"/>
      <c r="K195" s="348"/>
      <c r="L195" s="348"/>
      <c r="M195" s="348"/>
      <c r="N195" s="87"/>
      <c r="O195" s="88" t="s">
        <v>83</v>
      </c>
      <c r="P195" s="67">
        <f t="shared" ref="P195:R195" si="627">P193-+P194</f>
        <v>0</v>
      </c>
      <c r="Q195" s="67">
        <f t="shared" si="627"/>
        <v>0</v>
      </c>
      <c r="R195" s="89">
        <f t="shared" si="627"/>
        <v>0</v>
      </c>
      <c r="S195" s="89"/>
      <c r="T195" s="89">
        <f t="shared" ref="T195:V195" si="628">T193-+T194</f>
        <v>0</v>
      </c>
      <c r="U195" s="90">
        <f t="shared" si="628"/>
        <v>0</v>
      </c>
      <c r="V195" s="90">
        <f t="shared" si="628"/>
        <v>0</v>
      </c>
      <c r="W195" s="88" t="s">
        <v>83</v>
      </c>
      <c r="X195" s="90">
        <f t="shared" ref="X195:AD195" si="629">X193-+X194</f>
        <v>0</v>
      </c>
      <c r="Y195" s="90">
        <f t="shared" si="629"/>
        <v>0</v>
      </c>
      <c r="Z195" s="90">
        <f t="shared" si="629"/>
        <v>0</v>
      </c>
      <c r="AA195" s="90">
        <f t="shared" si="629"/>
        <v>0</v>
      </c>
      <c r="AB195" s="90">
        <f t="shared" si="629"/>
        <v>0</v>
      </c>
      <c r="AC195" s="90">
        <f t="shared" si="629"/>
        <v>0</v>
      </c>
      <c r="AD195" s="90">
        <f t="shared" si="629"/>
        <v>0</v>
      </c>
      <c r="AE195" s="90">
        <f t="shared" si="428"/>
        <v>0</v>
      </c>
      <c r="AF195" s="351"/>
      <c r="AH195" s="91">
        <f t="shared" si="459"/>
        <v>0</v>
      </c>
      <c r="AI195" s="92" t="s">
        <v>1156</v>
      </c>
      <c r="AJ195" s="91">
        <f t="shared" ref="AJ195:AL195" si="630">AJ193-+AJ194</f>
        <v>0</v>
      </c>
      <c r="AK195" s="91">
        <f t="shared" si="630"/>
        <v>0</v>
      </c>
      <c r="AL195" s="91">
        <f t="shared" si="630"/>
        <v>0</v>
      </c>
      <c r="AM195" s="60"/>
    </row>
    <row r="196" spans="1:39" s="58" customFormat="1" ht="16.5" hidden="1" customHeight="1" x14ac:dyDescent="0.15">
      <c r="A196" s="61" t="s">
        <v>1558</v>
      </c>
      <c r="B196" t="s">
        <v>532</v>
      </c>
      <c r="C196" t="s">
        <v>531</v>
      </c>
      <c r="D196" s="62" t="s">
        <v>533</v>
      </c>
      <c r="E196" s="63" t="s">
        <v>1558</v>
      </c>
      <c r="F196" s="346" t="s">
        <v>1344</v>
      </c>
      <c r="G196" s="63" t="s">
        <v>497</v>
      </c>
      <c r="H196" s="63" t="s">
        <v>918</v>
      </c>
      <c r="I196" s="63" t="s">
        <v>1044</v>
      </c>
      <c r="J196" s="346" t="s">
        <v>1749</v>
      </c>
      <c r="K196" s="346" t="s">
        <v>1722</v>
      </c>
      <c r="L196" s="346" t="s">
        <v>1750</v>
      </c>
      <c r="M196" s="346" t="s">
        <v>1711</v>
      </c>
      <c r="N196" s="65" t="s">
        <v>1712</v>
      </c>
      <c r="O196" s="66" t="s">
        <v>78</v>
      </c>
      <c r="P196" s="67">
        <v>151460249</v>
      </c>
      <c r="Q196" s="67">
        <v>27229913</v>
      </c>
      <c r="R196" s="67">
        <f t="shared" ref="R196" si="631">P196-Q196</f>
        <v>124230336</v>
      </c>
      <c r="S196" s="67">
        <v>0</v>
      </c>
      <c r="T196" s="67">
        <v>151460249</v>
      </c>
      <c r="U196" s="68">
        <v>0</v>
      </c>
      <c r="V196" s="69">
        <f t="shared" ref="V196:V197" si="632">P196-U196</f>
        <v>151460249</v>
      </c>
      <c r="W196" s="70" t="s">
        <v>79</v>
      </c>
      <c r="X196" s="69">
        <f t="shared" ref="X196" si="633">X197</f>
        <v>0</v>
      </c>
      <c r="Y196" s="71"/>
      <c r="Z196" s="71"/>
      <c r="AA196" s="71"/>
      <c r="AB196" s="71"/>
      <c r="AC196" s="71"/>
      <c r="AD196" s="72"/>
      <c r="AE196" s="69">
        <f t="shared" si="428"/>
        <v>0</v>
      </c>
      <c r="AF196" s="349">
        <v>0</v>
      </c>
      <c r="AH196" s="73">
        <v>75115230</v>
      </c>
      <c r="AI196" s="74" t="s">
        <v>819</v>
      </c>
      <c r="AJ196" s="73">
        <v>668267.5</v>
      </c>
      <c r="AK196" s="73">
        <f t="shared" ref="AK196:AK197" si="634">AL196-+AH196</f>
        <v>76345019</v>
      </c>
      <c r="AL196" s="73">
        <f t="shared" ref="AL196:AL197" si="635">Q196+R196</f>
        <v>151460249</v>
      </c>
      <c r="AM196" s="75"/>
    </row>
    <row r="197" spans="1:39" s="58" customFormat="1" ht="16.5" hidden="1" customHeight="1" x14ac:dyDescent="0.15">
      <c r="A197" s="61"/>
      <c r="B197" s="77" t="s">
        <v>532</v>
      </c>
      <c r="C197" s="77" t="s">
        <v>531</v>
      </c>
      <c r="D197" s="78" t="s">
        <v>533</v>
      </c>
      <c r="E197" s="79" t="s">
        <v>1558</v>
      </c>
      <c r="F197" s="347"/>
      <c r="G197" s="79" t="s">
        <v>497</v>
      </c>
      <c r="H197" s="79" t="s">
        <v>918</v>
      </c>
      <c r="I197" s="79" t="s">
        <v>1044</v>
      </c>
      <c r="J197" s="347"/>
      <c r="K197" s="347"/>
      <c r="L197" s="347"/>
      <c r="M197" s="347"/>
      <c r="N197" s="81"/>
      <c r="O197" s="82" t="s">
        <v>81</v>
      </c>
      <c r="P197" s="67">
        <v>151460249</v>
      </c>
      <c r="Q197" s="67">
        <v>27229913</v>
      </c>
      <c r="R197" s="67">
        <v>124230336</v>
      </c>
      <c r="S197" s="67">
        <f t="shared" ref="S197" si="636">P197-Q197-R197</f>
        <v>0</v>
      </c>
      <c r="T197" s="67">
        <v>151460249</v>
      </c>
      <c r="U197" s="83">
        <v>0</v>
      </c>
      <c r="V197" s="69">
        <f t="shared" si="632"/>
        <v>151460249</v>
      </c>
      <c r="W197" s="70" t="s">
        <v>82</v>
      </c>
      <c r="X197" s="69">
        <v>0</v>
      </c>
      <c r="Y197" s="69">
        <v>0</v>
      </c>
      <c r="Z197" s="69">
        <v>0</v>
      </c>
      <c r="AA197" s="69">
        <v>0</v>
      </c>
      <c r="AB197" s="69">
        <v>0</v>
      </c>
      <c r="AC197" s="69">
        <v>0</v>
      </c>
      <c r="AD197" s="69">
        <v>0</v>
      </c>
      <c r="AE197" s="69">
        <f t="shared" si="428"/>
        <v>0</v>
      </c>
      <c r="AF197" s="350"/>
      <c r="AH197" s="73">
        <v>75115230</v>
      </c>
      <c r="AI197" s="74" t="s">
        <v>819</v>
      </c>
      <c r="AJ197" s="73">
        <v>668267.5</v>
      </c>
      <c r="AK197" s="73">
        <f t="shared" si="634"/>
        <v>76345019</v>
      </c>
      <c r="AL197" s="73">
        <f t="shared" si="635"/>
        <v>151460249</v>
      </c>
      <c r="AM197" s="75"/>
    </row>
    <row r="198" spans="1:39" s="58" customFormat="1" ht="16.5" hidden="1" customHeight="1" x14ac:dyDescent="0.15">
      <c r="A198" s="61"/>
      <c r="B198" s="77" t="s">
        <v>532</v>
      </c>
      <c r="C198" s="77" t="s">
        <v>531</v>
      </c>
      <c r="D198" s="84" t="s">
        <v>533</v>
      </c>
      <c r="E198" s="85" t="s">
        <v>1558</v>
      </c>
      <c r="F198" s="348"/>
      <c r="G198" s="85" t="s">
        <v>497</v>
      </c>
      <c r="H198" s="85" t="s">
        <v>918</v>
      </c>
      <c r="I198" s="85" t="s">
        <v>1044</v>
      </c>
      <c r="J198" s="348"/>
      <c r="K198" s="348"/>
      <c r="L198" s="348"/>
      <c r="M198" s="348"/>
      <c r="N198" s="87"/>
      <c r="O198" s="88" t="s">
        <v>83</v>
      </c>
      <c r="P198" s="67">
        <f t="shared" ref="P198:R198" si="637">P196-+P197</f>
        <v>0</v>
      </c>
      <c r="Q198" s="67">
        <f t="shared" si="637"/>
        <v>0</v>
      </c>
      <c r="R198" s="89">
        <f t="shared" si="637"/>
        <v>0</v>
      </c>
      <c r="S198" s="89"/>
      <c r="T198" s="89">
        <f t="shared" ref="T198:V198" si="638">T196-+T197</f>
        <v>0</v>
      </c>
      <c r="U198" s="90">
        <f t="shared" si="638"/>
        <v>0</v>
      </c>
      <c r="V198" s="90">
        <f t="shared" si="638"/>
        <v>0</v>
      </c>
      <c r="W198" s="88" t="s">
        <v>83</v>
      </c>
      <c r="X198" s="90">
        <f t="shared" ref="X198:AD198" si="639">X196-+X197</f>
        <v>0</v>
      </c>
      <c r="Y198" s="90">
        <f t="shared" si="639"/>
        <v>0</v>
      </c>
      <c r="Z198" s="90">
        <f t="shared" si="639"/>
        <v>0</v>
      </c>
      <c r="AA198" s="90">
        <f t="shared" si="639"/>
        <v>0</v>
      </c>
      <c r="AB198" s="90">
        <f t="shared" si="639"/>
        <v>0</v>
      </c>
      <c r="AC198" s="90">
        <f t="shared" si="639"/>
        <v>0</v>
      </c>
      <c r="AD198" s="90">
        <f t="shared" si="639"/>
        <v>0</v>
      </c>
      <c r="AE198" s="90">
        <f t="shared" si="428"/>
        <v>0</v>
      </c>
      <c r="AF198" s="351"/>
      <c r="AH198" s="91">
        <f t="shared" si="459"/>
        <v>0</v>
      </c>
      <c r="AI198" s="92" t="s">
        <v>1156</v>
      </c>
      <c r="AJ198" s="91">
        <f t="shared" ref="AJ198:AL198" si="640">AJ196-+AJ197</f>
        <v>0</v>
      </c>
      <c r="AK198" s="91">
        <f t="shared" si="640"/>
        <v>0</v>
      </c>
      <c r="AL198" s="91">
        <f t="shared" si="640"/>
        <v>0</v>
      </c>
      <c r="AM198" s="60"/>
    </row>
    <row r="199" spans="1:39" s="58" customFormat="1" ht="16.5" hidden="1" customHeight="1" x14ac:dyDescent="0.15">
      <c r="A199" s="61" t="s">
        <v>1559</v>
      </c>
      <c r="B199" t="s">
        <v>532</v>
      </c>
      <c r="C199" t="s">
        <v>531</v>
      </c>
      <c r="D199" s="62" t="s">
        <v>533</v>
      </c>
      <c r="E199" s="63" t="s">
        <v>1559</v>
      </c>
      <c r="F199" s="346" t="s">
        <v>1345</v>
      </c>
      <c r="G199" s="63" t="s">
        <v>502</v>
      </c>
      <c r="H199" s="63" t="s">
        <v>918</v>
      </c>
      <c r="I199" s="63" t="s">
        <v>1002</v>
      </c>
      <c r="J199" s="346" t="s">
        <v>1710</v>
      </c>
      <c r="K199" s="346" t="s">
        <v>1722</v>
      </c>
      <c r="L199" s="346" t="s">
        <v>1750</v>
      </c>
      <c r="M199" s="346" t="s">
        <v>1711</v>
      </c>
      <c r="N199" s="65" t="s">
        <v>1751</v>
      </c>
      <c r="O199" s="66" t="s">
        <v>78</v>
      </c>
      <c r="P199" s="67">
        <v>7784640</v>
      </c>
      <c r="Q199" s="67">
        <v>7784640</v>
      </c>
      <c r="R199" s="67">
        <f t="shared" ref="R199" si="641">P199-Q199</f>
        <v>0</v>
      </c>
      <c r="S199" s="67">
        <v>0</v>
      </c>
      <c r="T199" s="67">
        <v>7784640</v>
      </c>
      <c r="U199" s="68">
        <v>3354622</v>
      </c>
      <c r="V199" s="69">
        <f t="shared" ref="V199:V200" si="642">P199-U199</f>
        <v>4430018</v>
      </c>
      <c r="W199" s="70" t="s">
        <v>79</v>
      </c>
      <c r="X199" s="69">
        <f t="shared" ref="X199" si="643">X200</f>
        <v>0</v>
      </c>
      <c r="Y199" s="71"/>
      <c r="Z199" s="71"/>
      <c r="AA199" s="71"/>
      <c r="AB199" s="71"/>
      <c r="AC199" s="71"/>
      <c r="AD199" s="72"/>
      <c r="AE199" s="69">
        <f t="shared" ref="AE199:AE262" si="644">SUM(X199:AD199)</f>
        <v>0</v>
      </c>
      <c r="AF199" s="349">
        <v>0</v>
      </c>
      <c r="AH199" s="73">
        <v>7784640</v>
      </c>
      <c r="AI199" s="74" t="s">
        <v>1156</v>
      </c>
      <c r="AJ199" s="73">
        <v>0</v>
      </c>
      <c r="AK199" s="73">
        <f t="shared" ref="AK199:AK200" si="645">AL199-+AH199</f>
        <v>0</v>
      </c>
      <c r="AL199" s="73">
        <f t="shared" ref="AL199:AL200" si="646">Q199+R199</f>
        <v>7784640</v>
      </c>
      <c r="AM199" s="75"/>
    </row>
    <row r="200" spans="1:39" s="58" customFormat="1" ht="16.5" hidden="1" customHeight="1" x14ac:dyDescent="0.15">
      <c r="A200" s="61"/>
      <c r="B200" s="77" t="s">
        <v>532</v>
      </c>
      <c r="C200" s="77" t="s">
        <v>531</v>
      </c>
      <c r="D200" s="78" t="s">
        <v>533</v>
      </c>
      <c r="E200" s="79" t="s">
        <v>1559</v>
      </c>
      <c r="F200" s="347"/>
      <c r="G200" s="79" t="s">
        <v>502</v>
      </c>
      <c r="H200" s="79" t="s">
        <v>918</v>
      </c>
      <c r="I200" s="79" t="s">
        <v>1002</v>
      </c>
      <c r="J200" s="347"/>
      <c r="K200" s="347"/>
      <c r="L200" s="347"/>
      <c r="M200" s="347"/>
      <c r="N200" s="81"/>
      <c r="O200" s="82" t="s">
        <v>81</v>
      </c>
      <c r="P200" s="67">
        <v>7784640</v>
      </c>
      <c r="Q200" s="67">
        <v>7784640</v>
      </c>
      <c r="R200" s="67">
        <v>0</v>
      </c>
      <c r="S200" s="67">
        <f t="shared" ref="S200" si="647">P200-Q200-R200</f>
        <v>0</v>
      </c>
      <c r="T200" s="265">
        <v>7784640</v>
      </c>
      <c r="U200" s="83">
        <v>3354622</v>
      </c>
      <c r="V200" s="69">
        <f t="shared" si="642"/>
        <v>4430018</v>
      </c>
      <c r="W200" s="70" t="s">
        <v>82</v>
      </c>
      <c r="X200" s="69">
        <v>0</v>
      </c>
      <c r="Y200" s="69">
        <v>0</v>
      </c>
      <c r="Z200" s="69">
        <v>0</v>
      </c>
      <c r="AA200" s="69">
        <v>0</v>
      </c>
      <c r="AB200" s="69">
        <v>0</v>
      </c>
      <c r="AC200" s="69">
        <v>0</v>
      </c>
      <c r="AD200" s="69">
        <v>0</v>
      </c>
      <c r="AE200" s="69">
        <f t="shared" si="644"/>
        <v>0</v>
      </c>
      <c r="AF200" s="350"/>
      <c r="AH200" s="73">
        <v>7784640</v>
      </c>
      <c r="AI200" s="74" t="s">
        <v>1156</v>
      </c>
      <c r="AJ200" s="73">
        <v>0</v>
      </c>
      <c r="AK200" s="73">
        <f t="shared" si="645"/>
        <v>0</v>
      </c>
      <c r="AL200" s="73">
        <f t="shared" si="646"/>
        <v>7784640</v>
      </c>
      <c r="AM200" s="75"/>
    </row>
    <row r="201" spans="1:39" s="58" customFormat="1" ht="16.5" hidden="1" customHeight="1" x14ac:dyDescent="0.15">
      <c r="A201" s="61"/>
      <c r="B201" s="77" t="s">
        <v>532</v>
      </c>
      <c r="C201" s="77" t="s">
        <v>531</v>
      </c>
      <c r="D201" s="84" t="s">
        <v>533</v>
      </c>
      <c r="E201" s="85" t="s">
        <v>1559</v>
      </c>
      <c r="F201" s="348"/>
      <c r="G201" s="85" t="s">
        <v>502</v>
      </c>
      <c r="H201" s="85" t="s">
        <v>918</v>
      </c>
      <c r="I201" s="85" t="s">
        <v>1002</v>
      </c>
      <c r="J201" s="348"/>
      <c r="K201" s="348"/>
      <c r="L201" s="348"/>
      <c r="M201" s="348"/>
      <c r="N201" s="87"/>
      <c r="O201" s="88" t="s">
        <v>83</v>
      </c>
      <c r="P201" s="67">
        <f t="shared" ref="P201:R201" si="648">P199-+P200</f>
        <v>0</v>
      </c>
      <c r="Q201" s="67">
        <f t="shared" si="648"/>
        <v>0</v>
      </c>
      <c r="R201" s="89">
        <f t="shared" si="648"/>
        <v>0</v>
      </c>
      <c r="S201" s="89"/>
      <c r="T201" s="89">
        <f t="shared" ref="T201:V201" si="649">T199-+T200</f>
        <v>0</v>
      </c>
      <c r="U201" s="90">
        <f t="shared" si="649"/>
        <v>0</v>
      </c>
      <c r="V201" s="90">
        <f t="shared" si="649"/>
        <v>0</v>
      </c>
      <c r="W201" s="88" t="s">
        <v>83</v>
      </c>
      <c r="X201" s="90">
        <f t="shared" ref="X201:AD201" si="650">X199-+X200</f>
        <v>0</v>
      </c>
      <c r="Y201" s="90">
        <f t="shared" si="650"/>
        <v>0</v>
      </c>
      <c r="Z201" s="90">
        <f t="shared" si="650"/>
        <v>0</v>
      </c>
      <c r="AA201" s="90">
        <f t="shared" si="650"/>
        <v>0</v>
      </c>
      <c r="AB201" s="90">
        <f t="shared" si="650"/>
        <v>0</v>
      </c>
      <c r="AC201" s="90">
        <f t="shared" si="650"/>
        <v>0</v>
      </c>
      <c r="AD201" s="90">
        <f t="shared" si="650"/>
        <v>0</v>
      </c>
      <c r="AE201" s="90">
        <f t="shared" si="644"/>
        <v>0</v>
      </c>
      <c r="AF201" s="351"/>
      <c r="AH201" s="91">
        <f t="shared" si="459"/>
        <v>0</v>
      </c>
      <c r="AI201" s="92" t="s">
        <v>1156</v>
      </c>
      <c r="AJ201" s="91">
        <f t="shared" ref="AJ201:AL201" si="651">AJ199-+AJ200</f>
        <v>0</v>
      </c>
      <c r="AK201" s="91">
        <f t="shared" si="651"/>
        <v>0</v>
      </c>
      <c r="AL201" s="91">
        <f t="shared" si="651"/>
        <v>0</v>
      </c>
      <c r="AM201" s="60"/>
    </row>
    <row r="202" spans="1:39" s="58" customFormat="1" ht="16.5" hidden="1" customHeight="1" x14ac:dyDescent="0.15">
      <c r="A202" s="61" t="s">
        <v>1560</v>
      </c>
      <c r="B202" t="s">
        <v>532</v>
      </c>
      <c r="C202" t="s">
        <v>531</v>
      </c>
      <c r="D202" s="62" t="s">
        <v>533</v>
      </c>
      <c r="E202" s="63" t="s">
        <v>1560</v>
      </c>
      <c r="F202" s="346" t="s">
        <v>1346</v>
      </c>
      <c r="G202" s="63" t="s">
        <v>497</v>
      </c>
      <c r="H202" s="63" t="s">
        <v>791</v>
      </c>
      <c r="I202" s="63" t="s">
        <v>513</v>
      </c>
      <c r="J202" s="346"/>
      <c r="K202" s="346"/>
      <c r="L202" s="346"/>
      <c r="M202" s="346" t="s">
        <v>1716</v>
      </c>
      <c r="N202" s="65" t="s">
        <v>1712</v>
      </c>
      <c r="O202" s="66" t="s">
        <v>78</v>
      </c>
      <c r="P202" s="67">
        <v>12660000</v>
      </c>
      <c r="Q202" s="67">
        <v>5480400</v>
      </c>
      <c r="R202" s="67">
        <f t="shared" ref="R202" si="652">P202-Q202</f>
        <v>7179600</v>
      </c>
      <c r="S202" s="67">
        <v>0</v>
      </c>
      <c r="T202" s="67">
        <v>12660000</v>
      </c>
      <c r="U202" s="68">
        <v>0</v>
      </c>
      <c r="V202" s="69">
        <f t="shared" ref="V202:V203" si="653">P202-U202</f>
        <v>12660000</v>
      </c>
      <c r="W202" s="70" t="s">
        <v>79</v>
      </c>
      <c r="X202" s="69">
        <f t="shared" ref="X202" si="654">X203</f>
        <v>0</v>
      </c>
      <c r="Y202" s="71"/>
      <c r="Z202" s="71"/>
      <c r="AA202" s="71"/>
      <c r="AB202" s="71"/>
      <c r="AC202" s="71"/>
      <c r="AD202" s="72"/>
      <c r="AE202" s="69">
        <f t="shared" si="644"/>
        <v>0</v>
      </c>
      <c r="AF202" s="349">
        <v>0</v>
      </c>
      <c r="AH202" s="73">
        <v>12660000</v>
      </c>
      <c r="AI202" s="74" t="s">
        <v>1156</v>
      </c>
      <c r="AJ202" s="73">
        <v>0</v>
      </c>
      <c r="AK202" s="73">
        <f t="shared" ref="AK202:AK203" si="655">AL202-+AH202</f>
        <v>0</v>
      </c>
      <c r="AL202" s="73">
        <f t="shared" ref="AL202:AL203" si="656">Q202+R202</f>
        <v>12660000</v>
      </c>
      <c r="AM202" s="75"/>
    </row>
    <row r="203" spans="1:39" s="58" customFormat="1" ht="16.5" hidden="1" customHeight="1" x14ac:dyDescent="0.15">
      <c r="A203" s="61"/>
      <c r="B203" s="77" t="s">
        <v>532</v>
      </c>
      <c r="C203" s="77" t="s">
        <v>531</v>
      </c>
      <c r="D203" s="78" t="s">
        <v>533</v>
      </c>
      <c r="E203" s="79" t="s">
        <v>1560</v>
      </c>
      <c r="F203" s="347"/>
      <c r="G203" s="79" t="s">
        <v>497</v>
      </c>
      <c r="H203" s="79" t="s">
        <v>791</v>
      </c>
      <c r="I203" s="79" t="s">
        <v>513</v>
      </c>
      <c r="J203" s="347"/>
      <c r="K203" s="347"/>
      <c r="L203" s="347"/>
      <c r="M203" s="347"/>
      <c r="N203" s="81"/>
      <c r="O203" s="82" t="s">
        <v>81</v>
      </c>
      <c r="P203" s="67">
        <v>12660000</v>
      </c>
      <c r="Q203" s="67">
        <v>5480400</v>
      </c>
      <c r="R203" s="67">
        <v>7179600</v>
      </c>
      <c r="S203" s="67">
        <f t="shared" ref="S203" si="657">P203-Q203-R203</f>
        <v>0</v>
      </c>
      <c r="T203" s="67">
        <v>12660000</v>
      </c>
      <c r="U203" s="83">
        <v>0</v>
      </c>
      <c r="V203" s="69">
        <f t="shared" si="653"/>
        <v>12660000</v>
      </c>
      <c r="W203" s="70" t="s">
        <v>82</v>
      </c>
      <c r="X203" s="69">
        <v>0</v>
      </c>
      <c r="Y203" s="69">
        <v>0</v>
      </c>
      <c r="Z203" s="69">
        <v>0</v>
      </c>
      <c r="AA203" s="69">
        <v>0</v>
      </c>
      <c r="AB203" s="69">
        <v>0</v>
      </c>
      <c r="AC203" s="69">
        <v>0</v>
      </c>
      <c r="AD203" s="69">
        <v>0</v>
      </c>
      <c r="AE203" s="69">
        <f t="shared" si="644"/>
        <v>0</v>
      </c>
      <c r="AF203" s="350"/>
      <c r="AH203" s="73">
        <v>12660000</v>
      </c>
      <c r="AI203" s="74" t="s">
        <v>1156</v>
      </c>
      <c r="AJ203" s="73">
        <v>0</v>
      </c>
      <c r="AK203" s="73">
        <f t="shared" si="655"/>
        <v>0</v>
      </c>
      <c r="AL203" s="73">
        <f t="shared" si="656"/>
        <v>12660000</v>
      </c>
      <c r="AM203" s="75"/>
    </row>
    <row r="204" spans="1:39" s="58" customFormat="1" ht="16.5" hidden="1" customHeight="1" x14ac:dyDescent="0.15">
      <c r="A204" s="61"/>
      <c r="B204" s="77" t="s">
        <v>532</v>
      </c>
      <c r="C204" s="77" t="s">
        <v>531</v>
      </c>
      <c r="D204" s="84" t="s">
        <v>533</v>
      </c>
      <c r="E204" s="85" t="s">
        <v>1560</v>
      </c>
      <c r="F204" s="348"/>
      <c r="G204" s="85" t="s">
        <v>497</v>
      </c>
      <c r="H204" s="85" t="s">
        <v>791</v>
      </c>
      <c r="I204" s="85" t="s">
        <v>513</v>
      </c>
      <c r="J204" s="348"/>
      <c r="K204" s="348"/>
      <c r="L204" s="348"/>
      <c r="M204" s="348"/>
      <c r="N204" s="87"/>
      <c r="O204" s="88" t="s">
        <v>83</v>
      </c>
      <c r="P204" s="67">
        <f t="shared" ref="P204:R204" si="658">P202-+P203</f>
        <v>0</v>
      </c>
      <c r="Q204" s="67">
        <f t="shared" si="658"/>
        <v>0</v>
      </c>
      <c r="R204" s="89">
        <f t="shared" si="658"/>
        <v>0</v>
      </c>
      <c r="S204" s="89"/>
      <c r="T204" s="89">
        <f t="shared" ref="T204:V204" si="659">T202-+T203</f>
        <v>0</v>
      </c>
      <c r="U204" s="90">
        <f t="shared" si="659"/>
        <v>0</v>
      </c>
      <c r="V204" s="90">
        <f t="shared" si="659"/>
        <v>0</v>
      </c>
      <c r="W204" s="88" t="s">
        <v>83</v>
      </c>
      <c r="X204" s="90">
        <f t="shared" ref="X204:AD204" si="660">X202-+X203</f>
        <v>0</v>
      </c>
      <c r="Y204" s="90">
        <f t="shared" si="660"/>
        <v>0</v>
      </c>
      <c r="Z204" s="90">
        <f t="shared" si="660"/>
        <v>0</v>
      </c>
      <c r="AA204" s="90">
        <f t="shared" si="660"/>
        <v>0</v>
      </c>
      <c r="AB204" s="90">
        <f t="shared" si="660"/>
        <v>0</v>
      </c>
      <c r="AC204" s="90">
        <f t="shared" si="660"/>
        <v>0</v>
      </c>
      <c r="AD204" s="90">
        <f t="shared" si="660"/>
        <v>0</v>
      </c>
      <c r="AE204" s="90">
        <f t="shared" si="644"/>
        <v>0</v>
      </c>
      <c r="AF204" s="351"/>
      <c r="AH204" s="91">
        <f t="shared" si="459"/>
        <v>0</v>
      </c>
      <c r="AI204" s="92" t="s">
        <v>1156</v>
      </c>
      <c r="AJ204" s="91">
        <f t="shared" ref="AJ204:AL204" si="661">AJ202-+AJ203</f>
        <v>0</v>
      </c>
      <c r="AK204" s="91">
        <f t="shared" si="661"/>
        <v>0</v>
      </c>
      <c r="AL204" s="91">
        <f t="shared" si="661"/>
        <v>0</v>
      </c>
      <c r="AM204" s="60"/>
    </row>
    <row r="205" spans="1:39" s="58" customFormat="1" ht="16.5" customHeight="1" x14ac:dyDescent="0.15">
      <c r="A205" s="61" t="s">
        <v>1561</v>
      </c>
      <c r="B205" t="s">
        <v>532</v>
      </c>
      <c r="C205" t="s">
        <v>531</v>
      </c>
      <c r="D205" s="62" t="s">
        <v>533</v>
      </c>
      <c r="E205" s="63" t="s">
        <v>1561</v>
      </c>
      <c r="F205" s="346" t="s">
        <v>1347</v>
      </c>
      <c r="G205" s="63" t="s">
        <v>502</v>
      </c>
      <c r="H205" s="63" t="s">
        <v>918</v>
      </c>
      <c r="I205" s="63" t="s">
        <v>919</v>
      </c>
      <c r="J205" s="346"/>
      <c r="K205" s="346"/>
      <c r="L205" s="346"/>
      <c r="M205" s="346" t="s">
        <v>1711</v>
      </c>
      <c r="N205" s="65" t="s">
        <v>1720</v>
      </c>
      <c r="O205" s="66" t="s">
        <v>78</v>
      </c>
      <c r="P205" s="67">
        <v>40378284</v>
      </c>
      <c r="Q205" s="67">
        <v>3342924</v>
      </c>
      <c r="R205" s="67">
        <f t="shared" ref="R205" si="662">P205-Q205</f>
        <v>37035360</v>
      </c>
      <c r="S205" s="67">
        <v>0</v>
      </c>
      <c r="T205" s="67">
        <v>37035360</v>
      </c>
      <c r="U205" s="68">
        <v>15451300</v>
      </c>
      <c r="V205" s="69">
        <f t="shared" ref="V205:V206" si="663">P205-U205</f>
        <v>24926984</v>
      </c>
      <c r="W205" s="70" t="s">
        <v>79</v>
      </c>
      <c r="X205" s="69">
        <f t="shared" ref="X205" si="664">X206</f>
        <v>0</v>
      </c>
      <c r="Y205" s="71"/>
      <c r="Z205" s="71"/>
      <c r="AA205" s="71"/>
      <c r="AB205" s="71"/>
      <c r="AC205" s="71"/>
      <c r="AD205" s="72"/>
      <c r="AE205" s="69">
        <f t="shared" si="644"/>
        <v>0</v>
      </c>
      <c r="AF205" s="349" t="s">
        <v>1791</v>
      </c>
      <c r="AH205" s="73">
        <v>40378284</v>
      </c>
      <c r="AI205" s="74" t="s">
        <v>1156</v>
      </c>
      <c r="AJ205" s="73">
        <v>0</v>
      </c>
      <c r="AK205" s="73">
        <f t="shared" ref="AK205:AK206" si="665">AL205-+AH205</f>
        <v>0</v>
      </c>
      <c r="AL205" s="73">
        <f t="shared" ref="AL205:AL206" si="666">Q205+R205</f>
        <v>40378284</v>
      </c>
      <c r="AM205" s="75"/>
    </row>
    <row r="206" spans="1:39" s="58" customFormat="1" ht="16.5" customHeight="1" x14ac:dyDescent="0.15">
      <c r="A206" s="61"/>
      <c r="B206" s="77" t="s">
        <v>532</v>
      </c>
      <c r="C206" s="77" t="s">
        <v>531</v>
      </c>
      <c r="D206" s="78" t="s">
        <v>533</v>
      </c>
      <c r="E206" s="79" t="s">
        <v>1561</v>
      </c>
      <c r="F206" s="347"/>
      <c r="G206" s="79" t="s">
        <v>502</v>
      </c>
      <c r="H206" s="79" t="s">
        <v>918</v>
      </c>
      <c r="I206" s="79" t="s">
        <v>919</v>
      </c>
      <c r="J206" s="347"/>
      <c r="K206" s="347"/>
      <c r="L206" s="347"/>
      <c r="M206" s="347"/>
      <c r="N206" s="81"/>
      <c r="O206" s="82" t="s">
        <v>81</v>
      </c>
      <c r="P206" s="67">
        <v>40378284</v>
      </c>
      <c r="Q206" s="67">
        <v>3342924</v>
      </c>
      <c r="R206" s="67">
        <v>37035360</v>
      </c>
      <c r="S206" s="67">
        <f t="shared" ref="S206" si="667">P206-Q206-R206</f>
        <v>0</v>
      </c>
      <c r="T206" s="265">
        <v>37035360</v>
      </c>
      <c r="U206" s="83">
        <v>15451300</v>
      </c>
      <c r="V206" s="69">
        <f t="shared" si="663"/>
        <v>24926984</v>
      </c>
      <c r="W206" s="70" t="s">
        <v>82</v>
      </c>
      <c r="X206" s="69">
        <v>0</v>
      </c>
      <c r="Y206" s="69">
        <v>0</v>
      </c>
      <c r="Z206" s="69">
        <v>0</v>
      </c>
      <c r="AA206" s="69">
        <v>0</v>
      </c>
      <c r="AB206" s="69">
        <v>0</v>
      </c>
      <c r="AC206" s="69">
        <v>0</v>
      </c>
      <c r="AD206" s="69">
        <v>0</v>
      </c>
      <c r="AE206" s="69">
        <f t="shared" si="644"/>
        <v>0</v>
      </c>
      <c r="AF206" s="350"/>
      <c r="AH206" s="73">
        <v>40378284</v>
      </c>
      <c r="AI206" s="74" t="s">
        <v>1156</v>
      </c>
      <c r="AJ206" s="73">
        <v>0</v>
      </c>
      <c r="AK206" s="73">
        <f t="shared" si="665"/>
        <v>0</v>
      </c>
      <c r="AL206" s="73">
        <f t="shared" si="666"/>
        <v>40378284</v>
      </c>
      <c r="AM206" s="75"/>
    </row>
    <row r="207" spans="1:39" s="58" customFormat="1" ht="16.5" customHeight="1" x14ac:dyDescent="0.15">
      <c r="A207" s="61"/>
      <c r="B207" s="77" t="s">
        <v>532</v>
      </c>
      <c r="C207" s="77" t="s">
        <v>531</v>
      </c>
      <c r="D207" s="84" t="s">
        <v>533</v>
      </c>
      <c r="E207" s="85" t="s">
        <v>1561</v>
      </c>
      <c r="F207" s="348"/>
      <c r="G207" s="85" t="s">
        <v>502</v>
      </c>
      <c r="H207" s="85" t="s">
        <v>918</v>
      </c>
      <c r="I207" s="85" t="s">
        <v>919</v>
      </c>
      <c r="J207" s="348"/>
      <c r="K207" s="348"/>
      <c r="L207" s="348"/>
      <c r="M207" s="348"/>
      <c r="N207" s="87"/>
      <c r="O207" s="88" t="s">
        <v>83</v>
      </c>
      <c r="P207" s="67">
        <f t="shared" ref="P207:R207" si="668">P205-+P206</f>
        <v>0</v>
      </c>
      <c r="Q207" s="67">
        <f t="shared" si="668"/>
        <v>0</v>
      </c>
      <c r="R207" s="89">
        <f t="shared" si="668"/>
        <v>0</v>
      </c>
      <c r="S207" s="89"/>
      <c r="T207" s="89">
        <f t="shared" ref="T207:V207" si="669">T205-+T206</f>
        <v>0</v>
      </c>
      <c r="U207" s="90">
        <f t="shared" si="669"/>
        <v>0</v>
      </c>
      <c r="V207" s="90">
        <f t="shared" si="669"/>
        <v>0</v>
      </c>
      <c r="W207" s="88" t="s">
        <v>83</v>
      </c>
      <c r="X207" s="90">
        <f t="shared" ref="X207:AD207" si="670">X205-+X206</f>
        <v>0</v>
      </c>
      <c r="Y207" s="90">
        <f t="shared" si="670"/>
        <v>0</v>
      </c>
      <c r="Z207" s="90">
        <f t="shared" si="670"/>
        <v>0</v>
      </c>
      <c r="AA207" s="90">
        <f t="shared" si="670"/>
        <v>0</v>
      </c>
      <c r="AB207" s="90">
        <f t="shared" si="670"/>
        <v>0</v>
      </c>
      <c r="AC207" s="90">
        <f t="shared" si="670"/>
        <v>0</v>
      </c>
      <c r="AD207" s="90">
        <f t="shared" si="670"/>
        <v>0</v>
      </c>
      <c r="AE207" s="90">
        <f t="shared" si="644"/>
        <v>0</v>
      </c>
      <c r="AF207" s="351"/>
      <c r="AH207" s="91">
        <f t="shared" si="459"/>
        <v>0</v>
      </c>
      <c r="AI207" s="92" t="s">
        <v>1156</v>
      </c>
      <c r="AJ207" s="91">
        <f t="shared" ref="AJ207:AL207" si="671">AJ205-+AJ206</f>
        <v>0</v>
      </c>
      <c r="AK207" s="91">
        <f t="shared" si="671"/>
        <v>0</v>
      </c>
      <c r="AL207" s="91">
        <f t="shared" si="671"/>
        <v>0</v>
      </c>
      <c r="AM207" s="60"/>
    </row>
    <row r="208" spans="1:39" s="58" customFormat="1" ht="16.5" hidden="1" customHeight="1" x14ac:dyDescent="0.15">
      <c r="A208" s="61" t="s">
        <v>1562</v>
      </c>
      <c r="B208" t="s">
        <v>532</v>
      </c>
      <c r="C208" t="s">
        <v>531</v>
      </c>
      <c r="D208" s="62" t="s">
        <v>533</v>
      </c>
      <c r="E208" s="63" t="s">
        <v>1562</v>
      </c>
      <c r="F208" s="346" t="s">
        <v>1348</v>
      </c>
      <c r="G208" s="63" t="s">
        <v>1794</v>
      </c>
      <c r="H208" s="63" t="s">
        <v>918</v>
      </c>
      <c r="I208" s="63" t="s">
        <v>1044</v>
      </c>
      <c r="J208" s="346"/>
      <c r="K208" s="346"/>
      <c r="L208" s="346"/>
      <c r="M208" s="346" t="s">
        <v>1711</v>
      </c>
      <c r="N208" s="65" t="s">
        <v>1720</v>
      </c>
      <c r="O208" s="66" t="s">
        <v>78</v>
      </c>
      <c r="P208" s="67">
        <v>3120263</v>
      </c>
      <c r="Q208" s="67">
        <v>3120263</v>
      </c>
      <c r="R208" s="67">
        <f t="shared" ref="R208" si="672">P208-Q208</f>
        <v>0</v>
      </c>
      <c r="S208" s="67">
        <v>0</v>
      </c>
      <c r="T208" s="67">
        <v>0</v>
      </c>
      <c r="U208" s="68">
        <v>3057398</v>
      </c>
      <c r="V208" s="69">
        <f t="shared" ref="V208:V209" si="673">P208-U208</f>
        <v>62865</v>
      </c>
      <c r="W208" s="70" t="s">
        <v>79</v>
      </c>
      <c r="X208" s="69">
        <f t="shared" ref="X208" si="674">X209</f>
        <v>0</v>
      </c>
      <c r="Y208" s="71"/>
      <c r="Z208" s="71"/>
      <c r="AA208" s="71"/>
      <c r="AB208" s="71"/>
      <c r="AC208" s="71"/>
      <c r="AD208" s="72"/>
      <c r="AE208" s="69">
        <f t="shared" si="644"/>
        <v>0</v>
      </c>
      <c r="AF208" s="349">
        <v>0</v>
      </c>
      <c r="AH208" s="73">
        <v>0</v>
      </c>
      <c r="AI208" s="74" t="s">
        <v>819</v>
      </c>
      <c r="AJ208" s="73">
        <v>25400</v>
      </c>
      <c r="AK208" s="73">
        <f t="shared" ref="AK208:AK209" si="675">AL208-+AH208</f>
        <v>3120263</v>
      </c>
      <c r="AL208" s="73">
        <f t="shared" ref="AL208:AL209" si="676">Q208+R208</f>
        <v>3120263</v>
      </c>
      <c r="AM208" s="75"/>
    </row>
    <row r="209" spans="1:39" s="58" customFormat="1" ht="16.5" hidden="1" customHeight="1" x14ac:dyDescent="0.15">
      <c r="A209" s="61"/>
      <c r="B209" s="77" t="s">
        <v>532</v>
      </c>
      <c r="C209" s="77" t="s">
        <v>531</v>
      </c>
      <c r="D209" s="78" t="s">
        <v>533</v>
      </c>
      <c r="E209" s="79" t="s">
        <v>1562</v>
      </c>
      <c r="F209" s="347"/>
      <c r="G209" s="79" t="s">
        <v>1794</v>
      </c>
      <c r="H209" s="79" t="s">
        <v>918</v>
      </c>
      <c r="I209" s="79" t="s">
        <v>1044</v>
      </c>
      <c r="J209" s="347"/>
      <c r="K209" s="347"/>
      <c r="L209" s="347"/>
      <c r="M209" s="347"/>
      <c r="N209" s="81"/>
      <c r="O209" s="82" t="s">
        <v>81</v>
      </c>
      <c r="P209" s="67">
        <v>3120263</v>
      </c>
      <c r="Q209" s="67">
        <v>3120263</v>
      </c>
      <c r="R209" s="67">
        <v>0</v>
      </c>
      <c r="S209" s="67">
        <f t="shared" ref="S209" si="677">P209-Q209-R209</f>
        <v>0</v>
      </c>
      <c r="T209" s="67">
        <v>0</v>
      </c>
      <c r="U209" s="83">
        <v>3057398</v>
      </c>
      <c r="V209" s="69">
        <f t="shared" si="673"/>
        <v>62865</v>
      </c>
      <c r="W209" s="70" t="s">
        <v>82</v>
      </c>
      <c r="X209" s="69">
        <v>0</v>
      </c>
      <c r="Y209" s="69">
        <v>0</v>
      </c>
      <c r="Z209" s="69">
        <v>0</v>
      </c>
      <c r="AA209" s="69">
        <v>0</v>
      </c>
      <c r="AB209" s="69">
        <v>0</v>
      </c>
      <c r="AC209" s="69">
        <v>0</v>
      </c>
      <c r="AD209" s="69">
        <v>0</v>
      </c>
      <c r="AE209" s="69">
        <f t="shared" si="644"/>
        <v>0</v>
      </c>
      <c r="AF209" s="350"/>
      <c r="AH209" s="73">
        <v>0</v>
      </c>
      <c r="AI209" s="74" t="s">
        <v>819</v>
      </c>
      <c r="AJ209" s="73">
        <v>25400</v>
      </c>
      <c r="AK209" s="73">
        <f t="shared" si="675"/>
        <v>3120263</v>
      </c>
      <c r="AL209" s="73">
        <f t="shared" si="676"/>
        <v>3120263</v>
      </c>
      <c r="AM209" s="75"/>
    </row>
    <row r="210" spans="1:39" s="58" customFormat="1" ht="16.5" hidden="1" customHeight="1" x14ac:dyDescent="0.15">
      <c r="A210" s="61"/>
      <c r="B210" s="77" t="s">
        <v>532</v>
      </c>
      <c r="C210" s="77" t="s">
        <v>531</v>
      </c>
      <c r="D210" s="84" t="s">
        <v>533</v>
      </c>
      <c r="E210" s="85" t="s">
        <v>1562</v>
      </c>
      <c r="F210" s="348"/>
      <c r="G210" s="85" t="s">
        <v>1794</v>
      </c>
      <c r="H210" s="85" t="s">
        <v>918</v>
      </c>
      <c r="I210" s="85" t="s">
        <v>1044</v>
      </c>
      <c r="J210" s="348"/>
      <c r="K210" s="348"/>
      <c r="L210" s="348"/>
      <c r="M210" s="348"/>
      <c r="N210" s="87"/>
      <c r="O210" s="88" t="s">
        <v>83</v>
      </c>
      <c r="P210" s="67">
        <f t="shared" ref="P210:R210" si="678">P208-+P209</f>
        <v>0</v>
      </c>
      <c r="Q210" s="67">
        <f t="shared" si="678"/>
        <v>0</v>
      </c>
      <c r="R210" s="89">
        <f t="shared" si="678"/>
        <v>0</v>
      </c>
      <c r="S210" s="89"/>
      <c r="T210" s="89">
        <f t="shared" ref="T210:V210" si="679">T208-+T209</f>
        <v>0</v>
      </c>
      <c r="U210" s="90">
        <f t="shared" si="679"/>
        <v>0</v>
      </c>
      <c r="V210" s="90">
        <f t="shared" si="679"/>
        <v>0</v>
      </c>
      <c r="W210" s="88" t="s">
        <v>83</v>
      </c>
      <c r="X210" s="90">
        <f t="shared" ref="X210:AD210" si="680">X208-+X209</f>
        <v>0</v>
      </c>
      <c r="Y210" s="90">
        <f t="shared" si="680"/>
        <v>0</v>
      </c>
      <c r="Z210" s="90">
        <f t="shared" si="680"/>
        <v>0</v>
      </c>
      <c r="AA210" s="90">
        <f t="shared" si="680"/>
        <v>0</v>
      </c>
      <c r="AB210" s="90">
        <f t="shared" si="680"/>
        <v>0</v>
      </c>
      <c r="AC210" s="90">
        <f t="shared" si="680"/>
        <v>0</v>
      </c>
      <c r="AD210" s="90">
        <f t="shared" si="680"/>
        <v>0</v>
      </c>
      <c r="AE210" s="90">
        <f t="shared" si="644"/>
        <v>0</v>
      </c>
      <c r="AF210" s="351"/>
      <c r="AH210" s="91">
        <f t="shared" ref="AH210:AH273" si="681">AH208-+AH209</f>
        <v>0</v>
      </c>
      <c r="AI210" s="92" t="s">
        <v>1156</v>
      </c>
      <c r="AJ210" s="91">
        <f t="shared" ref="AJ210:AL210" si="682">AJ208-+AJ209</f>
        <v>0</v>
      </c>
      <c r="AK210" s="91">
        <f t="shared" si="682"/>
        <v>0</v>
      </c>
      <c r="AL210" s="91">
        <f t="shared" si="682"/>
        <v>0</v>
      </c>
      <c r="AM210" s="60"/>
    </row>
    <row r="211" spans="1:39" s="58" customFormat="1" ht="16.5" customHeight="1" x14ac:dyDescent="0.15">
      <c r="A211" s="61" t="s">
        <v>1563</v>
      </c>
      <c r="B211" t="s">
        <v>532</v>
      </c>
      <c r="C211" t="s">
        <v>531</v>
      </c>
      <c r="D211" s="62" t="s">
        <v>533</v>
      </c>
      <c r="E211" s="63" t="s">
        <v>1563</v>
      </c>
      <c r="F211" s="346" t="s">
        <v>1349</v>
      </c>
      <c r="G211" s="63" t="s">
        <v>502</v>
      </c>
      <c r="H211" s="63" t="s">
        <v>918</v>
      </c>
      <c r="I211" s="63" t="s">
        <v>919</v>
      </c>
      <c r="J211" s="346"/>
      <c r="K211" s="346"/>
      <c r="L211" s="346"/>
      <c r="M211" s="346" t="s">
        <v>1711</v>
      </c>
      <c r="N211" s="65" t="s">
        <v>1712</v>
      </c>
      <c r="O211" s="66" t="s">
        <v>78</v>
      </c>
      <c r="P211" s="67">
        <v>8214804</v>
      </c>
      <c r="Q211" s="67">
        <v>2894184</v>
      </c>
      <c r="R211" s="67">
        <f t="shared" ref="R211" si="683">P211-Q211</f>
        <v>5320620</v>
      </c>
      <c r="S211" s="67">
        <v>0</v>
      </c>
      <c r="T211" s="67">
        <v>0</v>
      </c>
      <c r="U211" s="68">
        <v>15023300</v>
      </c>
      <c r="V211" s="69">
        <f t="shared" ref="V211:V212" si="684">P211-U211</f>
        <v>-6808496</v>
      </c>
      <c r="W211" s="70" t="s">
        <v>79</v>
      </c>
      <c r="X211" s="69">
        <f t="shared" ref="X211" si="685">X212</f>
        <v>0</v>
      </c>
      <c r="Y211" s="71"/>
      <c r="Z211" s="71"/>
      <c r="AA211" s="71"/>
      <c r="AB211" s="71"/>
      <c r="AC211" s="71"/>
      <c r="AD211" s="72"/>
      <c r="AE211" s="69">
        <f t="shared" si="644"/>
        <v>0</v>
      </c>
      <c r="AF211" s="349" t="s">
        <v>1791</v>
      </c>
      <c r="AH211" s="73">
        <v>8214804</v>
      </c>
      <c r="AI211" s="74" t="s">
        <v>1156</v>
      </c>
      <c r="AJ211" s="73">
        <v>0</v>
      </c>
      <c r="AK211" s="73">
        <f t="shared" ref="AK211:AK212" si="686">AL211-+AH211</f>
        <v>0</v>
      </c>
      <c r="AL211" s="73">
        <f t="shared" ref="AL211:AL212" si="687">Q211+R211</f>
        <v>8214804</v>
      </c>
      <c r="AM211" s="75"/>
    </row>
    <row r="212" spans="1:39" s="58" customFormat="1" ht="16.5" customHeight="1" x14ac:dyDescent="0.15">
      <c r="A212" s="61"/>
      <c r="B212" s="77" t="s">
        <v>532</v>
      </c>
      <c r="C212" s="77" t="s">
        <v>531</v>
      </c>
      <c r="D212" s="78" t="s">
        <v>533</v>
      </c>
      <c r="E212" s="79" t="s">
        <v>1563</v>
      </c>
      <c r="F212" s="347"/>
      <c r="G212" s="79" t="s">
        <v>502</v>
      </c>
      <c r="H212" s="79" t="s">
        <v>918</v>
      </c>
      <c r="I212" s="79" t="s">
        <v>919</v>
      </c>
      <c r="J212" s="347"/>
      <c r="K212" s="347"/>
      <c r="L212" s="347"/>
      <c r="M212" s="347"/>
      <c r="N212" s="81"/>
      <c r="O212" s="82" t="s">
        <v>81</v>
      </c>
      <c r="P212" s="67">
        <v>8214804</v>
      </c>
      <c r="Q212" s="67">
        <v>2894184</v>
      </c>
      <c r="R212" s="67">
        <v>5320620</v>
      </c>
      <c r="S212" s="67">
        <f t="shared" ref="S212" si="688">P212-Q212-R212</f>
        <v>0</v>
      </c>
      <c r="T212" s="67">
        <v>0</v>
      </c>
      <c r="U212" s="83">
        <v>15023300</v>
      </c>
      <c r="V212" s="69">
        <f t="shared" si="684"/>
        <v>-6808496</v>
      </c>
      <c r="W212" s="70" t="s">
        <v>82</v>
      </c>
      <c r="X212" s="69">
        <v>0</v>
      </c>
      <c r="Y212" s="69">
        <v>0</v>
      </c>
      <c r="Z212" s="69">
        <v>0</v>
      </c>
      <c r="AA212" s="69">
        <v>0</v>
      </c>
      <c r="AB212" s="69">
        <v>0</v>
      </c>
      <c r="AC212" s="69">
        <v>0</v>
      </c>
      <c r="AD212" s="69">
        <v>0</v>
      </c>
      <c r="AE212" s="69">
        <f t="shared" si="644"/>
        <v>0</v>
      </c>
      <c r="AF212" s="350"/>
      <c r="AH212" s="73">
        <v>8214804</v>
      </c>
      <c r="AI212" s="74" t="s">
        <v>1156</v>
      </c>
      <c r="AJ212" s="73">
        <v>0</v>
      </c>
      <c r="AK212" s="73">
        <f t="shared" si="686"/>
        <v>0</v>
      </c>
      <c r="AL212" s="73">
        <f t="shared" si="687"/>
        <v>8214804</v>
      </c>
      <c r="AM212" s="75"/>
    </row>
    <row r="213" spans="1:39" s="58" customFormat="1" ht="16.5" customHeight="1" x14ac:dyDescent="0.15">
      <c r="A213" s="61"/>
      <c r="B213" s="77" t="s">
        <v>532</v>
      </c>
      <c r="C213" s="77" t="s">
        <v>531</v>
      </c>
      <c r="D213" s="84" t="s">
        <v>533</v>
      </c>
      <c r="E213" s="85" t="s">
        <v>1563</v>
      </c>
      <c r="F213" s="348"/>
      <c r="G213" s="85" t="s">
        <v>502</v>
      </c>
      <c r="H213" s="85" t="s">
        <v>918</v>
      </c>
      <c r="I213" s="85" t="s">
        <v>919</v>
      </c>
      <c r="J213" s="348"/>
      <c r="K213" s="348"/>
      <c r="L213" s="348"/>
      <c r="M213" s="348"/>
      <c r="N213" s="87"/>
      <c r="O213" s="88" t="s">
        <v>83</v>
      </c>
      <c r="P213" s="67">
        <f t="shared" ref="P213:R213" si="689">P211-+P212</f>
        <v>0</v>
      </c>
      <c r="Q213" s="67">
        <f t="shared" si="689"/>
        <v>0</v>
      </c>
      <c r="R213" s="89">
        <f t="shared" si="689"/>
        <v>0</v>
      </c>
      <c r="S213" s="89"/>
      <c r="T213" s="89">
        <f t="shared" ref="T213:V213" si="690">T211-+T212</f>
        <v>0</v>
      </c>
      <c r="U213" s="90">
        <f t="shared" si="690"/>
        <v>0</v>
      </c>
      <c r="V213" s="90">
        <f t="shared" si="690"/>
        <v>0</v>
      </c>
      <c r="W213" s="88" t="s">
        <v>83</v>
      </c>
      <c r="X213" s="90">
        <f t="shared" ref="X213:AD213" si="691">X211-+X212</f>
        <v>0</v>
      </c>
      <c r="Y213" s="90">
        <f t="shared" si="691"/>
        <v>0</v>
      </c>
      <c r="Z213" s="90">
        <f t="shared" si="691"/>
        <v>0</v>
      </c>
      <c r="AA213" s="90">
        <f t="shared" si="691"/>
        <v>0</v>
      </c>
      <c r="AB213" s="90">
        <f t="shared" si="691"/>
        <v>0</v>
      </c>
      <c r="AC213" s="90">
        <f t="shared" si="691"/>
        <v>0</v>
      </c>
      <c r="AD213" s="90">
        <f t="shared" si="691"/>
        <v>0</v>
      </c>
      <c r="AE213" s="90">
        <f t="shared" si="644"/>
        <v>0</v>
      </c>
      <c r="AF213" s="351"/>
      <c r="AH213" s="91">
        <f t="shared" si="681"/>
        <v>0</v>
      </c>
      <c r="AI213" s="92" t="s">
        <v>1156</v>
      </c>
      <c r="AJ213" s="91">
        <f t="shared" ref="AJ213:AL213" si="692">AJ211-+AJ212</f>
        <v>0</v>
      </c>
      <c r="AK213" s="91">
        <f t="shared" si="692"/>
        <v>0</v>
      </c>
      <c r="AL213" s="91">
        <f t="shared" si="692"/>
        <v>0</v>
      </c>
      <c r="AM213" s="60"/>
    </row>
    <row r="214" spans="1:39" s="58" customFormat="1" ht="16.5" hidden="1" customHeight="1" x14ac:dyDescent="0.15">
      <c r="A214" s="61" t="s">
        <v>1564</v>
      </c>
      <c r="B214" t="s">
        <v>532</v>
      </c>
      <c r="C214" t="s">
        <v>531</v>
      </c>
      <c r="D214" s="62" t="s">
        <v>533</v>
      </c>
      <c r="E214" s="63" t="s">
        <v>1564</v>
      </c>
      <c r="F214" s="346" t="s">
        <v>1350</v>
      </c>
      <c r="G214" s="63" t="s">
        <v>502</v>
      </c>
      <c r="H214" s="63" t="s">
        <v>791</v>
      </c>
      <c r="I214" s="63" t="s">
        <v>513</v>
      </c>
      <c r="J214" s="346"/>
      <c r="K214" s="346"/>
      <c r="L214" s="346"/>
      <c r="M214" s="346" t="s">
        <v>1714</v>
      </c>
      <c r="N214" s="65" t="s">
        <v>1720</v>
      </c>
      <c r="O214" s="66" t="s">
        <v>78</v>
      </c>
      <c r="P214" s="67">
        <v>10775160</v>
      </c>
      <c r="Q214" s="67">
        <v>1299240</v>
      </c>
      <c r="R214" s="67">
        <f t="shared" ref="R214" si="693">P214-Q214</f>
        <v>9475920</v>
      </c>
      <c r="S214" s="67">
        <v>0</v>
      </c>
      <c r="T214" s="67">
        <v>9475920</v>
      </c>
      <c r="U214" s="68">
        <v>0</v>
      </c>
      <c r="V214" s="69">
        <f t="shared" ref="V214:V215" si="694">P214-U214</f>
        <v>10775160</v>
      </c>
      <c r="W214" s="70" t="s">
        <v>79</v>
      </c>
      <c r="X214" s="69">
        <f t="shared" ref="X214" si="695">X215</f>
        <v>0</v>
      </c>
      <c r="Y214" s="71"/>
      <c r="Z214" s="71"/>
      <c r="AA214" s="71"/>
      <c r="AB214" s="71"/>
      <c r="AC214" s="71"/>
      <c r="AD214" s="72"/>
      <c r="AE214" s="69">
        <f t="shared" si="644"/>
        <v>0</v>
      </c>
      <c r="AF214" s="349" t="s">
        <v>1791</v>
      </c>
      <c r="AH214" s="73">
        <v>10775160</v>
      </c>
      <c r="AI214" s="74" t="s">
        <v>1156</v>
      </c>
      <c r="AJ214" s="73">
        <v>0</v>
      </c>
      <c r="AK214" s="73">
        <f t="shared" ref="AK214:AK215" si="696">AL214-+AH214</f>
        <v>0</v>
      </c>
      <c r="AL214" s="73">
        <f t="shared" ref="AL214:AL215" si="697">Q214+R214</f>
        <v>10775160</v>
      </c>
      <c r="AM214" s="75"/>
    </row>
    <row r="215" spans="1:39" s="58" customFormat="1" ht="16.5" hidden="1" customHeight="1" x14ac:dyDescent="0.15">
      <c r="A215" s="61"/>
      <c r="B215" s="77" t="s">
        <v>532</v>
      </c>
      <c r="C215" s="77" t="s">
        <v>531</v>
      </c>
      <c r="D215" s="78" t="s">
        <v>533</v>
      </c>
      <c r="E215" s="79" t="s">
        <v>1564</v>
      </c>
      <c r="F215" s="347"/>
      <c r="G215" s="79" t="s">
        <v>502</v>
      </c>
      <c r="H215" s="79" t="s">
        <v>791</v>
      </c>
      <c r="I215" s="79" t="s">
        <v>513</v>
      </c>
      <c r="J215" s="347"/>
      <c r="K215" s="347"/>
      <c r="L215" s="347"/>
      <c r="M215" s="347"/>
      <c r="N215" s="81"/>
      <c r="O215" s="82" t="s">
        <v>81</v>
      </c>
      <c r="P215" s="67">
        <v>10775160</v>
      </c>
      <c r="Q215" s="67">
        <v>1299240</v>
      </c>
      <c r="R215" s="67">
        <v>9475920</v>
      </c>
      <c r="S215" s="67">
        <f t="shared" ref="S215" si="698">P215-Q215-R215</f>
        <v>0</v>
      </c>
      <c r="T215" s="265">
        <v>9475920</v>
      </c>
      <c r="U215" s="83">
        <v>0</v>
      </c>
      <c r="V215" s="69">
        <f t="shared" si="694"/>
        <v>10775160</v>
      </c>
      <c r="W215" s="70" t="s">
        <v>82</v>
      </c>
      <c r="X215" s="69">
        <v>0</v>
      </c>
      <c r="Y215" s="69">
        <v>0</v>
      </c>
      <c r="Z215" s="69">
        <v>0</v>
      </c>
      <c r="AA215" s="69">
        <v>0</v>
      </c>
      <c r="AB215" s="69">
        <v>0</v>
      </c>
      <c r="AC215" s="69">
        <v>0</v>
      </c>
      <c r="AD215" s="69">
        <v>0</v>
      </c>
      <c r="AE215" s="69">
        <f t="shared" si="644"/>
        <v>0</v>
      </c>
      <c r="AF215" s="350"/>
      <c r="AH215" s="73">
        <v>10775160</v>
      </c>
      <c r="AI215" s="74" t="s">
        <v>1156</v>
      </c>
      <c r="AJ215" s="73">
        <v>0</v>
      </c>
      <c r="AK215" s="73">
        <f t="shared" si="696"/>
        <v>0</v>
      </c>
      <c r="AL215" s="73">
        <f t="shared" si="697"/>
        <v>10775160</v>
      </c>
      <c r="AM215" s="75"/>
    </row>
    <row r="216" spans="1:39" s="58" customFormat="1" ht="16.5" hidden="1" customHeight="1" x14ac:dyDescent="0.15">
      <c r="A216" s="61"/>
      <c r="B216" s="77" t="s">
        <v>532</v>
      </c>
      <c r="C216" s="77" t="s">
        <v>531</v>
      </c>
      <c r="D216" s="84" t="s">
        <v>533</v>
      </c>
      <c r="E216" s="85" t="s">
        <v>1564</v>
      </c>
      <c r="F216" s="348"/>
      <c r="G216" s="85" t="s">
        <v>502</v>
      </c>
      <c r="H216" s="85" t="s">
        <v>791</v>
      </c>
      <c r="I216" s="85" t="s">
        <v>513</v>
      </c>
      <c r="J216" s="348"/>
      <c r="K216" s="348"/>
      <c r="L216" s="348"/>
      <c r="M216" s="348"/>
      <c r="N216" s="87"/>
      <c r="O216" s="88" t="s">
        <v>83</v>
      </c>
      <c r="P216" s="67">
        <f t="shared" ref="P216:R216" si="699">P214-+P215</f>
        <v>0</v>
      </c>
      <c r="Q216" s="67">
        <f t="shared" si="699"/>
        <v>0</v>
      </c>
      <c r="R216" s="89">
        <f t="shared" si="699"/>
        <v>0</v>
      </c>
      <c r="S216" s="89"/>
      <c r="T216" s="89">
        <f t="shared" ref="T216:V216" si="700">T214-+T215</f>
        <v>0</v>
      </c>
      <c r="U216" s="90">
        <f t="shared" si="700"/>
        <v>0</v>
      </c>
      <c r="V216" s="90">
        <f t="shared" si="700"/>
        <v>0</v>
      </c>
      <c r="W216" s="88" t="s">
        <v>83</v>
      </c>
      <c r="X216" s="90">
        <f t="shared" ref="X216:AD216" si="701">X214-+X215</f>
        <v>0</v>
      </c>
      <c r="Y216" s="90">
        <f t="shared" si="701"/>
        <v>0</v>
      </c>
      <c r="Z216" s="90">
        <f t="shared" si="701"/>
        <v>0</v>
      </c>
      <c r="AA216" s="90">
        <f t="shared" si="701"/>
        <v>0</v>
      </c>
      <c r="AB216" s="90">
        <f t="shared" si="701"/>
        <v>0</v>
      </c>
      <c r="AC216" s="90">
        <f t="shared" si="701"/>
        <v>0</v>
      </c>
      <c r="AD216" s="90">
        <f t="shared" si="701"/>
        <v>0</v>
      </c>
      <c r="AE216" s="90">
        <f t="shared" si="644"/>
        <v>0</v>
      </c>
      <c r="AF216" s="351"/>
      <c r="AH216" s="91">
        <f t="shared" si="681"/>
        <v>0</v>
      </c>
      <c r="AI216" s="92" t="s">
        <v>1156</v>
      </c>
      <c r="AJ216" s="91">
        <f t="shared" ref="AJ216:AL216" si="702">AJ214-+AJ215</f>
        <v>0</v>
      </c>
      <c r="AK216" s="91">
        <f t="shared" si="702"/>
        <v>0</v>
      </c>
      <c r="AL216" s="91">
        <f t="shared" si="702"/>
        <v>0</v>
      </c>
      <c r="AM216" s="60"/>
    </row>
    <row r="217" spans="1:39" s="58" customFormat="1" ht="16.5" hidden="1" customHeight="1" x14ac:dyDescent="0.15">
      <c r="A217" s="61" t="s">
        <v>1565</v>
      </c>
      <c r="B217" t="s">
        <v>532</v>
      </c>
      <c r="C217" t="s">
        <v>531</v>
      </c>
      <c r="D217" s="62" t="s">
        <v>533</v>
      </c>
      <c r="E217" s="63" t="s">
        <v>1565</v>
      </c>
      <c r="F217" s="346" t="s">
        <v>1351</v>
      </c>
      <c r="G217" s="63" t="s">
        <v>502</v>
      </c>
      <c r="H217" s="63" t="s">
        <v>791</v>
      </c>
      <c r="I217" s="63" t="s">
        <v>96</v>
      </c>
      <c r="J217" s="346"/>
      <c r="K217" s="346"/>
      <c r="L217" s="346"/>
      <c r="M217" s="346" t="s">
        <v>1716</v>
      </c>
      <c r="N217" s="65" t="s">
        <v>1720</v>
      </c>
      <c r="O217" s="66" t="s">
        <v>78</v>
      </c>
      <c r="P217" s="67">
        <v>137901960</v>
      </c>
      <c r="Q217" s="67">
        <v>0</v>
      </c>
      <c r="R217" s="67">
        <f t="shared" ref="R217" si="703">P217-Q217</f>
        <v>137901960</v>
      </c>
      <c r="S217" s="67">
        <v>0</v>
      </c>
      <c r="T217" s="67">
        <v>0</v>
      </c>
      <c r="U217" s="68">
        <v>112270320</v>
      </c>
      <c r="V217" s="69">
        <f t="shared" ref="V217:V218" si="704">P217-U217</f>
        <v>25631640</v>
      </c>
      <c r="W217" s="70" t="s">
        <v>79</v>
      </c>
      <c r="X217" s="69">
        <f t="shared" ref="X217" si="705">X218</f>
        <v>0</v>
      </c>
      <c r="Y217" s="71"/>
      <c r="Z217" s="71"/>
      <c r="AA217" s="71"/>
      <c r="AB217" s="71"/>
      <c r="AC217" s="71"/>
      <c r="AD217" s="72"/>
      <c r="AE217" s="69">
        <f t="shared" si="644"/>
        <v>0</v>
      </c>
      <c r="AF217" s="349" t="s">
        <v>1791</v>
      </c>
      <c r="AH217" s="73">
        <v>137901960</v>
      </c>
      <c r="AI217" s="74" t="s">
        <v>1156</v>
      </c>
      <c r="AJ217" s="73">
        <v>0</v>
      </c>
      <c r="AK217" s="73">
        <f t="shared" ref="AK217:AK218" si="706">AL217-+AH217</f>
        <v>0</v>
      </c>
      <c r="AL217" s="73">
        <f t="shared" ref="AL217:AL218" si="707">Q217+R217</f>
        <v>137901960</v>
      </c>
      <c r="AM217" s="75"/>
    </row>
    <row r="218" spans="1:39" s="58" customFormat="1" ht="16.5" hidden="1" customHeight="1" x14ac:dyDescent="0.15">
      <c r="A218" s="61"/>
      <c r="B218" s="77" t="s">
        <v>532</v>
      </c>
      <c r="C218" s="77" t="s">
        <v>531</v>
      </c>
      <c r="D218" s="78" t="s">
        <v>533</v>
      </c>
      <c r="E218" s="79" t="s">
        <v>1565</v>
      </c>
      <c r="F218" s="347"/>
      <c r="G218" s="79" t="s">
        <v>502</v>
      </c>
      <c r="H218" s="79" t="s">
        <v>791</v>
      </c>
      <c r="I218" s="79" t="s">
        <v>96</v>
      </c>
      <c r="J218" s="347"/>
      <c r="K218" s="347"/>
      <c r="L218" s="347"/>
      <c r="M218" s="347"/>
      <c r="N218" s="81"/>
      <c r="O218" s="82" t="s">
        <v>81</v>
      </c>
      <c r="P218" s="67">
        <v>137901960</v>
      </c>
      <c r="Q218" s="67">
        <v>0</v>
      </c>
      <c r="R218" s="67">
        <v>137901960</v>
      </c>
      <c r="S218" s="67">
        <f t="shared" ref="S218" si="708">P218-Q218-R218</f>
        <v>0</v>
      </c>
      <c r="T218" s="67">
        <v>0</v>
      </c>
      <c r="U218" s="83">
        <v>112270320</v>
      </c>
      <c r="V218" s="69">
        <f t="shared" si="704"/>
        <v>25631640</v>
      </c>
      <c r="W218" s="70" t="s">
        <v>82</v>
      </c>
      <c r="X218" s="69">
        <v>0</v>
      </c>
      <c r="Y218" s="69">
        <v>0</v>
      </c>
      <c r="Z218" s="69">
        <v>0</v>
      </c>
      <c r="AA218" s="69">
        <v>0</v>
      </c>
      <c r="AB218" s="69">
        <v>0</v>
      </c>
      <c r="AC218" s="69">
        <v>0</v>
      </c>
      <c r="AD218" s="69">
        <v>0</v>
      </c>
      <c r="AE218" s="69">
        <f t="shared" si="644"/>
        <v>0</v>
      </c>
      <c r="AF218" s="350"/>
      <c r="AH218" s="73">
        <v>137901960</v>
      </c>
      <c r="AI218" s="74" t="s">
        <v>1156</v>
      </c>
      <c r="AJ218" s="73">
        <v>0</v>
      </c>
      <c r="AK218" s="73">
        <f t="shared" si="706"/>
        <v>0</v>
      </c>
      <c r="AL218" s="73">
        <f t="shared" si="707"/>
        <v>137901960</v>
      </c>
      <c r="AM218" s="75"/>
    </row>
    <row r="219" spans="1:39" s="58" customFormat="1" ht="16.5" hidden="1" customHeight="1" x14ac:dyDescent="0.15">
      <c r="A219" s="61"/>
      <c r="B219" s="77" t="s">
        <v>532</v>
      </c>
      <c r="C219" s="77" t="s">
        <v>531</v>
      </c>
      <c r="D219" s="84" t="s">
        <v>533</v>
      </c>
      <c r="E219" s="85" t="s">
        <v>1565</v>
      </c>
      <c r="F219" s="348"/>
      <c r="G219" s="85" t="s">
        <v>502</v>
      </c>
      <c r="H219" s="85" t="s">
        <v>791</v>
      </c>
      <c r="I219" s="85" t="s">
        <v>96</v>
      </c>
      <c r="J219" s="348"/>
      <c r="K219" s="348"/>
      <c r="L219" s="348"/>
      <c r="M219" s="348"/>
      <c r="N219" s="87"/>
      <c r="O219" s="88" t="s">
        <v>83</v>
      </c>
      <c r="P219" s="67">
        <f t="shared" ref="P219:R219" si="709">P217-+P218</f>
        <v>0</v>
      </c>
      <c r="Q219" s="67">
        <f t="shared" si="709"/>
        <v>0</v>
      </c>
      <c r="R219" s="89">
        <f t="shared" si="709"/>
        <v>0</v>
      </c>
      <c r="S219" s="89"/>
      <c r="T219" s="89">
        <f t="shared" ref="T219:V219" si="710">T217-+T218</f>
        <v>0</v>
      </c>
      <c r="U219" s="90">
        <f t="shared" si="710"/>
        <v>0</v>
      </c>
      <c r="V219" s="90">
        <f t="shared" si="710"/>
        <v>0</v>
      </c>
      <c r="W219" s="88" t="s">
        <v>83</v>
      </c>
      <c r="X219" s="90">
        <f t="shared" ref="X219:AD219" si="711">X217-+X218</f>
        <v>0</v>
      </c>
      <c r="Y219" s="90">
        <f t="shared" si="711"/>
        <v>0</v>
      </c>
      <c r="Z219" s="90">
        <f t="shared" si="711"/>
        <v>0</v>
      </c>
      <c r="AA219" s="90">
        <f t="shared" si="711"/>
        <v>0</v>
      </c>
      <c r="AB219" s="90">
        <f t="shared" si="711"/>
        <v>0</v>
      </c>
      <c r="AC219" s="90">
        <f t="shared" si="711"/>
        <v>0</v>
      </c>
      <c r="AD219" s="90">
        <f t="shared" si="711"/>
        <v>0</v>
      </c>
      <c r="AE219" s="90">
        <f t="shared" si="644"/>
        <v>0</v>
      </c>
      <c r="AF219" s="351"/>
      <c r="AH219" s="91">
        <f t="shared" si="681"/>
        <v>0</v>
      </c>
      <c r="AI219" s="92" t="s">
        <v>1156</v>
      </c>
      <c r="AJ219" s="91">
        <f t="shared" ref="AJ219:AL219" si="712">AJ217-+AJ218</f>
        <v>0</v>
      </c>
      <c r="AK219" s="91">
        <f t="shared" si="712"/>
        <v>0</v>
      </c>
      <c r="AL219" s="91">
        <f t="shared" si="712"/>
        <v>0</v>
      </c>
      <c r="AM219" s="60"/>
    </row>
    <row r="220" spans="1:39" s="58" customFormat="1" ht="16.5" hidden="1" customHeight="1" x14ac:dyDescent="0.15">
      <c r="A220" s="61" t="s">
        <v>1566</v>
      </c>
      <c r="B220" t="s">
        <v>532</v>
      </c>
      <c r="C220" t="s">
        <v>531</v>
      </c>
      <c r="D220" s="62" t="s">
        <v>533</v>
      </c>
      <c r="E220" s="63" t="s">
        <v>1566</v>
      </c>
      <c r="F220" s="346" t="s">
        <v>1352</v>
      </c>
      <c r="G220" s="63" t="s">
        <v>1794</v>
      </c>
      <c r="H220" s="63" t="s">
        <v>791</v>
      </c>
      <c r="I220" s="63" t="s">
        <v>96</v>
      </c>
      <c r="J220" s="346"/>
      <c r="K220" s="346"/>
      <c r="L220" s="346"/>
      <c r="M220" s="346" t="s">
        <v>1716</v>
      </c>
      <c r="N220" s="65" t="s">
        <v>1720</v>
      </c>
      <c r="O220" s="66" t="s">
        <v>78</v>
      </c>
      <c r="P220" s="67">
        <v>56342910</v>
      </c>
      <c r="Q220" s="67">
        <v>0</v>
      </c>
      <c r="R220" s="67">
        <f t="shared" ref="R220" si="713">P220-Q220</f>
        <v>56342910</v>
      </c>
      <c r="S220" s="67">
        <v>0</v>
      </c>
      <c r="T220" s="67">
        <v>0</v>
      </c>
      <c r="U220" s="68">
        <v>0</v>
      </c>
      <c r="V220" s="69">
        <f t="shared" ref="V220:V221" si="714">P220-U220</f>
        <v>56342910</v>
      </c>
      <c r="W220" s="70" t="s">
        <v>79</v>
      </c>
      <c r="X220" s="69">
        <f t="shared" ref="X220" si="715">X221</f>
        <v>0</v>
      </c>
      <c r="Y220" s="71"/>
      <c r="Z220" s="71"/>
      <c r="AA220" s="71"/>
      <c r="AB220" s="71"/>
      <c r="AC220" s="71"/>
      <c r="AD220" s="72"/>
      <c r="AE220" s="69">
        <f t="shared" si="644"/>
        <v>0</v>
      </c>
      <c r="AF220" s="349">
        <v>0</v>
      </c>
      <c r="AH220" s="73">
        <v>0</v>
      </c>
      <c r="AI220" s="74" t="s">
        <v>819</v>
      </c>
      <c r="AJ220" s="73">
        <v>507000</v>
      </c>
      <c r="AK220" s="73">
        <f t="shared" ref="AK220:AK221" si="716">AL220-+AH220</f>
        <v>56342910</v>
      </c>
      <c r="AL220" s="73">
        <f t="shared" ref="AL220:AL221" si="717">Q220+R220</f>
        <v>56342910</v>
      </c>
      <c r="AM220" s="75"/>
    </row>
    <row r="221" spans="1:39" s="58" customFormat="1" ht="16.5" hidden="1" customHeight="1" x14ac:dyDescent="0.15">
      <c r="A221" s="61"/>
      <c r="B221" s="77" t="s">
        <v>532</v>
      </c>
      <c r="C221" s="77" t="s">
        <v>531</v>
      </c>
      <c r="D221" s="78" t="s">
        <v>533</v>
      </c>
      <c r="E221" s="79" t="s">
        <v>1566</v>
      </c>
      <c r="F221" s="347"/>
      <c r="G221" s="79" t="s">
        <v>1794</v>
      </c>
      <c r="H221" s="79" t="s">
        <v>791</v>
      </c>
      <c r="I221" s="79" t="s">
        <v>96</v>
      </c>
      <c r="J221" s="347"/>
      <c r="K221" s="347"/>
      <c r="L221" s="347"/>
      <c r="M221" s="347"/>
      <c r="N221" s="81"/>
      <c r="O221" s="82" t="s">
        <v>81</v>
      </c>
      <c r="P221" s="67">
        <v>56342910</v>
      </c>
      <c r="Q221" s="67">
        <v>0</v>
      </c>
      <c r="R221" s="67">
        <v>56342910</v>
      </c>
      <c r="S221" s="67">
        <f t="shared" ref="S221" si="718">P221-Q221-R221</f>
        <v>0</v>
      </c>
      <c r="T221" s="67">
        <v>0</v>
      </c>
      <c r="U221" s="83">
        <v>0</v>
      </c>
      <c r="V221" s="69">
        <f t="shared" si="714"/>
        <v>56342910</v>
      </c>
      <c r="W221" s="70" t="s">
        <v>82</v>
      </c>
      <c r="X221" s="69">
        <v>0</v>
      </c>
      <c r="Y221" s="69">
        <v>0</v>
      </c>
      <c r="Z221" s="69">
        <v>0</v>
      </c>
      <c r="AA221" s="69">
        <v>0</v>
      </c>
      <c r="AB221" s="69">
        <v>0</v>
      </c>
      <c r="AC221" s="69">
        <v>0</v>
      </c>
      <c r="AD221" s="69">
        <v>0</v>
      </c>
      <c r="AE221" s="69">
        <f t="shared" si="644"/>
        <v>0</v>
      </c>
      <c r="AF221" s="350"/>
      <c r="AH221" s="73">
        <v>0</v>
      </c>
      <c r="AI221" s="74" t="s">
        <v>819</v>
      </c>
      <c r="AJ221" s="73">
        <v>507000</v>
      </c>
      <c r="AK221" s="73">
        <f t="shared" si="716"/>
        <v>56342910</v>
      </c>
      <c r="AL221" s="73">
        <f t="shared" si="717"/>
        <v>56342910</v>
      </c>
      <c r="AM221" s="75"/>
    </row>
    <row r="222" spans="1:39" s="58" customFormat="1" ht="16.5" hidden="1" customHeight="1" x14ac:dyDescent="0.15">
      <c r="A222" s="61"/>
      <c r="B222" s="77" t="s">
        <v>532</v>
      </c>
      <c r="C222" s="77" t="s">
        <v>531</v>
      </c>
      <c r="D222" s="84" t="s">
        <v>533</v>
      </c>
      <c r="E222" s="85" t="s">
        <v>1566</v>
      </c>
      <c r="F222" s="348"/>
      <c r="G222" s="85" t="s">
        <v>1794</v>
      </c>
      <c r="H222" s="85" t="s">
        <v>791</v>
      </c>
      <c r="I222" s="85" t="s">
        <v>96</v>
      </c>
      <c r="J222" s="348"/>
      <c r="K222" s="348"/>
      <c r="L222" s="348"/>
      <c r="M222" s="348"/>
      <c r="N222" s="87"/>
      <c r="O222" s="88" t="s">
        <v>83</v>
      </c>
      <c r="P222" s="67">
        <f t="shared" ref="P222:R222" si="719">P220-+P221</f>
        <v>0</v>
      </c>
      <c r="Q222" s="67">
        <f t="shared" si="719"/>
        <v>0</v>
      </c>
      <c r="R222" s="89">
        <f t="shared" si="719"/>
        <v>0</v>
      </c>
      <c r="S222" s="89"/>
      <c r="T222" s="89">
        <f t="shared" ref="T222:V222" si="720">T220-+T221</f>
        <v>0</v>
      </c>
      <c r="U222" s="90">
        <f t="shared" si="720"/>
        <v>0</v>
      </c>
      <c r="V222" s="90">
        <f t="shared" si="720"/>
        <v>0</v>
      </c>
      <c r="W222" s="88" t="s">
        <v>83</v>
      </c>
      <c r="X222" s="90">
        <f t="shared" ref="X222:AD222" si="721">X220-+X221</f>
        <v>0</v>
      </c>
      <c r="Y222" s="90">
        <f t="shared" si="721"/>
        <v>0</v>
      </c>
      <c r="Z222" s="90">
        <f t="shared" si="721"/>
        <v>0</v>
      </c>
      <c r="AA222" s="90">
        <f t="shared" si="721"/>
        <v>0</v>
      </c>
      <c r="AB222" s="90">
        <f t="shared" si="721"/>
        <v>0</v>
      </c>
      <c r="AC222" s="90">
        <f t="shared" si="721"/>
        <v>0</v>
      </c>
      <c r="AD222" s="90">
        <f t="shared" si="721"/>
        <v>0</v>
      </c>
      <c r="AE222" s="90">
        <f t="shared" si="644"/>
        <v>0</v>
      </c>
      <c r="AF222" s="351"/>
      <c r="AH222" s="91">
        <f t="shared" si="681"/>
        <v>0</v>
      </c>
      <c r="AI222" s="92" t="s">
        <v>1156</v>
      </c>
      <c r="AJ222" s="91">
        <f t="shared" ref="AJ222:AL222" si="722">AJ220-+AJ221</f>
        <v>0</v>
      </c>
      <c r="AK222" s="91">
        <f t="shared" si="722"/>
        <v>0</v>
      </c>
      <c r="AL222" s="91">
        <f t="shared" si="722"/>
        <v>0</v>
      </c>
      <c r="AM222" s="60"/>
    </row>
    <row r="223" spans="1:39" s="58" customFormat="1" ht="16.5" hidden="1" customHeight="1" x14ac:dyDescent="0.15">
      <c r="A223" s="61" t="s">
        <v>1567</v>
      </c>
      <c r="B223" t="s">
        <v>532</v>
      </c>
      <c r="C223" t="s">
        <v>531</v>
      </c>
      <c r="D223" s="62" t="s">
        <v>533</v>
      </c>
      <c r="E223" s="63" t="s">
        <v>1567</v>
      </c>
      <c r="F223" s="346" t="s">
        <v>1353</v>
      </c>
      <c r="G223" s="63" t="s">
        <v>1797</v>
      </c>
      <c r="H223" s="63" t="s">
        <v>918</v>
      </c>
      <c r="I223" s="63" t="s">
        <v>1002</v>
      </c>
      <c r="J223" s="346"/>
      <c r="K223" s="346"/>
      <c r="L223" s="346"/>
      <c r="M223" s="346" t="s">
        <v>1714</v>
      </c>
      <c r="N223" s="65" t="s">
        <v>1720</v>
      </c>
      <c r="O223" s="66" t="s">
        <v>78</v>
      </c>
      <c r="P223" s="67">
        <v>45900000</v>
      </c>
      <c r="Q223" s="67">
        <v>0</v>
      </c>
      <c r="R223" s="67">
        <f t="shared" ref="R223" si="723">P223-Q223</f>
        <v>45900000</v>
      </c>
      <c r="S223" s="67">
        <v>0</v>
      </c>
      <c r="T223" s="67">
        <v>0</v>
      </c>
      <c r="U223" s="68">
        <v>0</v>
      </c>
      <c r="V223" s="69">
        <f t="shared" ref="V223:V224" si="724">P223-U223</f>
        <v>45900000</v>
      </c>
      <c r="W223" s="70" t="s">
        <v>79</v>
      </c>
      <c r="X223" s="69">
        <f t="shared" ref="X223" si="725">X224</f>
        <v>0</v>
      </c>
      <c r="Y223" s="71"/>
      <c r="Z223" s="71"/>
      <c r="AA223" s="71"/>
      <c r="AB223" s="71"/>
      <c r="AC223" s="71"/>
      <c r="AD223" s="72"/>
      <c r="AE223" s="69">
        <f t="shared" si="644"/>
        <v>0</v>
      </c>
      <c r="AF223" s="349">
        <v>0</v>
      </c>
      <c r="AH223" s="73">
        <v>45900000</v>
      </c>
      <c r="AI223" s="74" t="s">
        <v>1156</v>
      </c>
      <c r="AJ223" s="73">
        <v>0</v>
      </c>
      <c r="AK223" s="73">
        <f t="shared" ref="AK223:AK224" si="726">AL223-+AH223</f>
        <v>0</v>
      </c>
      <c r="AL223" s="73">
        <f t="shared" ref="AL223:AL224" si="727">Q223+R223</f>
        <v>45900000</v>
      </c>
      <c r="AM223" s="75"/>
    </row>
    <row r="224" spans="1:39" s="58" customFormat="1" ht="16.5" hidden="1" customHeight="1" x14ac:dyDescent="0.15">
      <c r="A224" s="61"/>
      <c r="B224" s="77" t="s">
        <v>532</v>
      </c>
      <c r="C224" s="77" t="s">
        <v>531</v>
      </c>
      <c r="D224" s="78" t="s">
        <v>533</v>
      </c>
      <c r="E224" s="79" t="s">
        <v>1567</v>
      </c>
      <c r="F224" s="347"/>
      <c r="G224" s="79" t="s">
        <v>1797</v>
      </c>
      <c r="H224" s="79" t="s">
        <v>918</v>
      </c>
      <c r="I224" s="79" t="s">
        <v>1002</v>
      </c>
      <c r="J224" s="347"/>
      <c r="K224" s="347"/>
      <c r="L224" s="347"/>
      <c r="M224" s="347"/>
      <c r="N224" s="81"/>
      <c r="O224" s="82" t="s">
        <v>81</v>
      </c>
      <c r="P224" s="67">
        <v>45900000</v>
      </c>
      <c r="Q224" s="67">
        <v>0</v>
      </c>
      <c r="R224" s="67">
        <v>45900000</v>
      </c>
      <c r="S224" s="67">
        <f t="shared" ref="S224" si="728">P224-Q224-R224</f>
        <v>0</v>
      </c>
      <c r="T224" s="67">
        <v>0</v>
      </c>
      <c r="U224" s="83">
        <v>0</v>
      </c>
      <c r="V224" s="69">
        <f t="shared" si="724"/>
        <v>45900000</v>
      </c>
      <c r="W224" s="70" t="s">
        <v>82</v>
      </c>
      <c r="X224" s="69">
        <v>0</v>
      </c>
      <c r="Y224" s="69">
        <v>0</v>
      </c>
      <c r="Z224" s="69">
        <v>0</v>
      </c>
      <c r="AA224" s="69">
        <v>0</v>
      </c>
      <c r="AB224" s="69">
        <v>0</v>
      </c>
      <c r="AC224" s="69">
        <v>0</v>
      </c>
      <c r="AD224" s="69">
        <v>0</v>
      </c>
      <c r="AE224" s="69">
        <f t="shared" si="644"/>
        <v>0</v>
      </c>
      <c r="AF224" s="350"/>
      <c r="AH224" s="73">
        <v>45900000</v>
      </c>
      <c r="AI224" s="74" t="s">
        <v>1156</v>
      </c>
      <c r="AJ224" s="73">
        <v>0</v>
      </c>
      <c r="AK224" s="73">
        <f t="shared" si="726"/>
        <v>0</v>
      </c>
      <c r="AL224" s="73">
        <f t="shared" si="727"/>
        <v>45900000</v>
      </c>
      <c r="AM224" s="75"/>
    </row>
    <row r="225" spans="1:39" s="58" customFormat="1" ht="16.5" hidden="1" customHeight="1" x14ac:dyDescent="0.15">
      <c r="A225" s="61"/>
      <c r="B225" s="77" t="s">
        <v>532</v>
      </c>
      <c r="C225" s="77" t="s">
        <v>531</v>
      </c>
      <c r="D225" s="84" t="s">
        <v>533</v>
      </c>
      <c r="E225" s="85" t="s">
        <v>1567</v>
      </c>
      <c r="F225" s="348"/>
      <c r="G225" s="85" t="s">
        <v>1797</v>
      </c>
      <c r="H225" s="85" t="s">
        <v>918</v>
      </c>
      <c r="I225" s="85" t="s">
        <v>1002</v>
      </c>
      <c r="J225" s="348"/>
      <c r="K225" s="348"/>
      <c r="L225" s="348"/>
      <c r="M225" s="348"/>
      <c r="N225" s="87"/>
      <c r="O225" s="88" t="s">
        <v>83</v>
      </c>
      <c r="P225" s="67">
        <f t="shared" ref="P225:R225" si="729">P223-+P224</f>
        <v>0</v>
      </c>
      <c r="Q225" s="67">
        <f t="shared" si="729"/>
        <v>0</v>
      </c>
      <c r="R225" s="89">
        <f t="shared" si="729"/>
        <v>0</v>
      </c>
      <c r="S225" s="89"/>
      <c r="T225" s="89">
        <f t="shared" ref="T225:V225" si="730">T223-+T224</f>
        <v>0</v>
      </c>
      <c r="U225" s="90">
        <f t="shared" si="730"/>
        <v>0</v>
      </c>
      <c r="V225" s="90">
        <f t="shared" si="730"/>
        <v>0</v>
      </c>
      <c r="W225" s="88" t="s">
        <v>83</v>
      </c>
      <c r="X225" s="90">
        <f t="shared" ref="X225:AD225" si="731">X223-+X224</f>
        <v>0</v>
      </c>
      <c r="Y225" s="90">
        <f t="shared" si="731"/>
        <v>0</v>
      </c>
      <c r="Z225" s="90">
        <f t="shared" si="731"/>
        <v>0</v>
      </c>
      <c r="AA225" s="90">
        <f t="shared" si="731"/>
        <v>0</v>
      </c>
      <c r="AB225" s="90">
        <f t="shared" si="731"/>
        <v>0</v>
      </c>
      <c r="AC225" s="90">
        <f t="shared" si="731"/>
        <v>0</v>
      </c>
      <c r="AD225" s="90">
        <f t="shared" si="731"/>
        <v>0</v>
      </c>
      <c r="AE225" s="90">
        <f t="shared" si="644"/>
        <v>0</v>
      </c>
      <c r="AF225" s="351"/>
      <c r="AH225" s="91">
        <f t="shared" si="681"/>
        <v>0</v>
      </c>
      <c r="AI225" s="92" t="s">
        <v>1156</v>
      </c>
      <c r="AJ225" s="91">
        <f t="shared" ref="AJ225:AL225" si="732">AJ223-+AJ224</f>
        <v>0</v>
      </c>
      <c r="AK225" s="91">
        <f t="shared" si="732"/>
        <v>0</v>
      </c>
      <c r="AL225" s="91">
        <f t="shared" si="732"/>
        <v>0</v>
      </c>
      <c r="AM225" s="60"/>
    </row>
    <row r="226" spans="1:39" s="58" customFormat="1" ht="16.5" hidden="1" customHeight="1" x14ac:dyDescent="0.15">
      <c r="A226" s="61" t="s">
        <v>1568</v>
      </c>
      <c r="B226" t="s">
        <v>532</v>
      </c>
      <c r="C226" t="s">
        <v>531</v>
      </c>
      <c r="D226" s="62" t="s">
        <v>533</v>
      </c>
      <c r="E226" s="63" t="s">
        <v>1568</v>
      </c>
      <c r="F226" s="346" t="s">
        <v>1354</v>
      </c>
      <c r="G226" s="63" t="s">
        <v>502</v>
      </c>
      <c r="H226" s="63" t="s">
        <v>791</v>
      </c>
      <c r="I226" s="63" t="s">
        <v>96</v>
      </c>
      <c r="J226" s="346"/>
      <c r="K226" s="346"/>
      <c r="L226" s="346"/>
      <c r="M226" s="346" t="s">
        <v>1716</v>
      </c>
      <c r="N226" s="65" t="s">
        <v>1712</v>
      </c>
      <c r="O226" s="66" t="s">
        <v>78</v>
      </c>
      <c r="P226" s="67">
        <v>38918880</v>
      </c>
      <c r="Q226" s="67">
        <v>0</v>
      </c>
      <c r="R226" s="67">
        <f t="shared" ref="R226" si="733">P226-Q226</f>
        <v>38918880</v>
      </c>
      <c r="S226" s="67">
        <v>0</v>
      </c>
      <c r="T226" s="67">
        <v>0</v>
      </c>
      <c r="U226" s="68">
        <v>28645000</v>
      </c>
      <c r="V226" s="69">
        <f t="shared" ref="V226:V227" si="734">P226-U226</f>
        <v>10273880</v>
      </c>
      <c r="W226" s="70" t="s">
        <v>79</v>
      </c>
      <c r="X226" s="69">
        <f t="shared" ref="X226" si="735">X227</f>
        <v>35026992</v>
      </c>
      <c r="Y226" s="71"/>
      <c r="Z226" s="71"/>
      <c r="AA226" s="71"/>
      <c r="AB226" s="71"/>
      <c r="AC226" s="71"/>
      <c r="AD226" s="72"/>
      <c r="AE226" s="69">
        <f t="shared" si="644"/>
        <v>35026992</v>
      </c>
      <c r="AF226" s="349" t="s">
        <v>1791</v>
      </c>
      <c r="AH226" s="73">
        <v>38918880</v>
      </c>
      <c r="AI226" s="74" t="s">
        <v>1156</v>
      </c>
      <c r="AJ226" s="73">
        <v>0</v>
      </c>
      <c r="AK226" s="73">
        <f t="shared" ref="AK226:AK227" si="736">AL226-+AH226</f>
        <v>0</v>
      </c>
      <c r="AL226" s="73">
        <f t="shared" ref="AL226:AL227" si="737">Q226+R226</f>
        <v>38918880</v>
      </c>
      <c r="AM226" s="75"/>
    </row>
    <row r="227" spans="1:39" s="58" customFormat="1" ht="16.5" hidden="1" customHeight="1" x14ac:dyDescent="0.15">
      <c r="A227" s="61"/>
      <c r="B227" s="77" t="s">
        <v>532</v>
      </c>
      <c r="C227" s="77" t="s">
        <v>531</v>
      </c>
      <c r="D227" s="78" t="s">
        <v>533</v>
      </c>
      <c r="E227" s="79" t="s">
        <v>1568</v>
      </c>
      <c r="F227" s="347"/>
      <c r="G227" s="79" t="s">
        <v>502</v>
      </c>
      <c r="H227" s="79" t="s">
        <v>791</v>
      </c>
      <c r="I227" s="79" t="s">
        <v>96</v>
      </c>
      <c r="J227" s="347"/>
      <c r="K227" s="347"/>
      <c r="L227" s="347"/>
      <c r="M227" s="347"/>
      <c r="N227" s="81"/>
      <c r="O227" s="82" t="s">
        <v>81</v>
      </c>
      <c r="P227" s="67">
        <v>3891888</v>
      </c>
      <c r="Q227" s="67">
        <v>0</v>
      </c>
      <c r="R227" s="67">
        <v>3891888</v>
      </c>
      <c r="S227" s="67">
        <f t="shared" ref="S227" si="738">P227-Q227-R227</f>
        <v>0</v>
      </c>
      <c r="T227" s="67">
        <v>0</v>
      </c>
      <c r="U227" s="83">
        <v>20011600</v>
      </c>
      <c r="V227" s="69">
        <f t="shared" si="734"/>
        <v>-16119712</v>
      </c>
      <c r="W227" s="70" t="s">
        <v>82</v>
      </c>
      <c r="X227" s="69">
        <v>35026992</v>
      </c>
      <c r="Y227" s="69">
        <v>0</v>
      </c>
      <c r="Z227" s="69">
        <v>0</v>
      </c>
      <c r="AA227" s="69">
        <v>0</v>
      </c>
      <c r="AB227" s="69">
        <v>0</v>
      </c>
      <c r="AC227" s="69">
        <v>0</v>
      </c>
      <c r="AD227" s="69">
        <v>0</v>
      </c>
      <c r="AE227" s="69">
        <f t="shared" si="644"/>
        <v>35026992</v>
      </c>
      <c r="AF227" s="350"/>
      <c r="AH227" s="73">
        <v>3891888</v>
      </c>
      <c r="AI227" s="74" t="s">
        <v>1156</v>
      </c>
      <c r="AJ227" s="73">
        <v>0</v>
      </c>
      <c r="AK227" s="73">
        <f t="shared" si="736"/>
        <v>0</v>
      </c>
      <c r="AL227" s="73">
        <f t="shared" si="737"/>
        <v>3891888</v>
      </c>
      <c r="AM227" s="75"/>
    </row>
    <row r="228" spans="1:39" s="58" customFormat="1" ht="16.5" hidden="1" customHeight="1" x14ac:dyDescent="0.15">
      <c r="A228" s="61"/>
      <c r="B228" s="77" t="s">
        <v>532</v>
      </c>
      <c r="C228" s="77" t="s">
        <v>531</v>
      </c>
      <c r="D228" s="84" t="s">
        <v>533</v>
      </c>
      <c r="E228" s="85" t="s">
        <v>1568</v>
      </c>
      <c r="F228" s="348"/>
      <c r="G228" s="85" t="s">
        <v>502</v>
      </c>
      <c r="H228" s="85" t="s">
        <v>791</v>
      </c>
      <c r="I228" s="85" t="s">
        <v>96</v>
      </c>
      <c r="J228" s="348"/>
      <c r="K228" s="348"/>
      <c r="L228" s="348"/>
      <c r="M228" s="348"/>
      <c r="N228" s="87"/>
      <c r="O228" s="88" t="s">
        <v>83</v>
      </c>
      <c r="P228" s="67">
        <f t="shared" ref="P228:R228" si="739">P226-+P227</f>
        <v>35026992</v>
      </c>
      <c r="Q228" s="67">
        <f t="shared" si="739"/>
        <v>0</v>
      </c>
      <c r="R228" s="89">
        <f t="shared" si="739"/>
        <v>35026992</v>
      </c>
      <c r="S228" s="89"/>
      <c r="T228" s="89">
        <f t="shared" ref="T228:V228" si="740">T226-+T227</f>
        <v>0</v>
      </c>
      <c r="U228" s="90">
        <f t="shared" si="740"/>
        <v>8633400</v>
      </c>
      <c r="V228" s="90">
        <f t="shared" si="740"/>
        <v>26393592</v>
      </c>
      <c r="W228" s="88" t="s">
        <v>83</v>
      </c>
      <c r="X228" s="90">
        <f t="shared" ref="X228:AD228" si="741">X226-+X227</f>
        <v>0</v>
      </c>
      <c r="Y228" s="90">
        <f t="shared" si="741"/>
        <v>0</v>
      </c>
      <c r="Z228" s="90">
        <f t="shared" si="741"/>
        <v>0</v>
      </c>
      <c r="AA228" s="90">
        <f t="shared" si="741"/>
        <v>0</v>
      </c>
      <c r="AB228" s="90">
        <f t="shared" si="741"/>
        <v>0</v>
      </c>
      <c r="AC228" s="90">
        <f t="shared" si="741"/>
        <v>0</v>
      </c>
      <c r="AD228" s="90">
        <f t="shared" si="741"/>
        <v>0</v>
      </c>
      <c r="AE228" s="90">
        <f t="shared" si="644"/>
        <v>0</v>
      </c>
      <c r="AF228" s="351"/>
      <c r="AH228" s="91">
        <f t="shared" si="681"/>
        <v>35026992</v>
      </c>
      <c r="AI228" s="92" t="s">
        <v>1156</v>
      </c>
      <c r="AJ228" s="91">
        <f t="shared" ref="AJ228:AL228" si="742">AJ226-+AJ227</f>
        <v>0</v>
      </c>
      <c r="AK228" s="91">
        <f t="shared" si="742"/>
        <v>0</v>
      </c>
      <c r="AL228" s="91">
        <f t="shared" si="742"/>
        <v>35026992</v>
      </c>
      <c r="AM228" s="60"/>
    </row>
    <row r="229" spans="1:39" s="58" customFormat="1" ht="16.5" hidden="1" customHeight="1" x14ac:dyDescent="0.15">
      <c r="A229" s="61" t="s">
        <v>1569</v>
      </c>
      <c r="B229" t="s">
        <v>532</v>
      </c>
      <c r="C229" t="s">
        <v>531</v>
      </c>
      <c r="D229" s="62" t="s">
        <v>533</v>
      </c>
      <c r="E229" s="63" t="s">
        <v>1569</v>
      </c>
      <c r="F229" s="346" t="s">
        <v>1355</v>
      </c>
      <c r="G229" s="63" t="s">
        <v>502</v>
      </c>
      <c r="H229" s="63" t="s">
        <v>791</v>
      </c>
      <c r="I229" s="63" t="s">
        <v>96</v>
      </c>
      <c r="J229" s="346"/>
      <c r="K229" s="346"/>
      <c r="L229" s="346"/>
      <c r="M229" s="346" t="s">
        <v>1716</v>
      </c>
      <c r="N229" s="65" t="s">
        <v>1712</v>
      </c>
      <c r="O229" s="66" t="s">
        <v>78</v>
      </c>
      <c r="P229" s="67">
        <v>37411632</v>
      </c>
      <c r="Q229" s="67">
        <v>0</v>
      </c>
      <c r="R229" s="67">
        <f t="shared" ref="R229" si="743">P229-Q229</f>
        <v>37411632</v>
      </c>
      <c r="S229" s="67">
        <v>0</v>
      </c>
      <c r="T229" s="67">
        <v>0</v>
      </c>
      <c r="U229" s="68">
        <v>13332400</v>
      </c>
      <c r="V229" s="69">
        <f t="shared" ref="V229:V230" si="744">P229-U229</f>
        <v>24079232</v>
      </c>
      <c r="W229" s="70" t="s">
        <v>79</v>
      </c>
      <c r="X229" s="69">
        <f t="shared" ref="X229" si="745">X230</f>
        <v>0</v>
      </c>
      <c r="Y229" s="71"/>
      <c r="Z229" s="71"/>
      <c r="AA229" s="71"/>
      <c r="AB229" s="71"/>
      <c r="AC229" s="71"/>
      <c r="AD229" s="72"/>
      <c r="AE229" s="69">
        <f t="shared" si="644"/>
        <v>0</v>
      </c>
      <c r="AF229" s="349" t="s">
        <v>1791</v>
      </c>
      <c r="AH229" s="73">
        <v>37411632</v>
      </c>
      <c r="AI229" s="74" t="s">
        <v>1156</v>
      </c>
      <c r="AJ229" s="73">
        <v>0</v>
      </c>
      <c r="AK229" s="73">
        <f t="shared" ref="AK229:AK230" si="746">AL229-+AH229</f>
        <v>0</v>
      </c>
      <c r="AL229" s="73">
        <f t="shared" ref="AL229:AL230" si="747">Q229+R229</f>
        <v>37411632</v>
      </c>
      <c r="AM229" s="75"/>
    </row>
    <row r="230" spans="1:39" s="58" customFormat="1" ht="16.5" hidden="1" customHeight="1" x14ac:dyDescent="0.15">
      <c r="A230" s="61"/>
      <c r="B230" s="77" t="s">
        <v>532</v>
      </c>
      <c r="C230" s="77" t="s">
        <v>531</v>
      </c>
      <c r="D230" s="78" t="s">
        <v>533</v>
      </c>
      <c r="E230" s="79" t="s">
        <v>1569</v>
      </c>
      <c r="F230" s="347"/>
      <c r="G230" s="79" t="s">
        <v>502</v>
      </c>
      <c r="H230" s="79" t="s">
        <v>791</v>
      </c>
      <c r="I230" s="79" t="s">
        <v>96</v>
      </c>
      <c r="J230" s="347"/>
      <c r="K230" s="347"/>
      <c r="L230" s="347"/>
      <c r="M230" s="347"/>
      <c r="N230" s="81"/>
      <c r="O230" s="82" t="s">
        <v>81</v>
      </c>
      <c r="P230" s="67">
        <v>37411632</v>
      </c>
      <c r="Q230" s="67">
        <v>0</v>
      </c>
      <c r="R230" s="67">
        <v>37411632</v>
      </c>
      <c r="S230" s="67">
        <f t="shared" ref="S230" si="748">P230-Q230-R230</f>
        <v>0</v>
      </c>
      <c r="T230" s="67">
        <v>0</v>
      </c>
      <c r="U230" s="83">
        <v>13332400</v>
      </c>
      <c r="V230" s="69">
        <f t="shared" si="744"/>
        <v>24079232</v>
      </c>
      <c r="W230" s="70" t="s">
        <v>82</v>
      </c>
      <c r="X230" s="69">
        <v>0</v>
      </c>
      <c r="Y230" s="69">
        <v>0</v>
      </c>
      <c r="Z230" s="69">
        <v>0</v>
      </c>
      <c r="AA230" s="69">
        <v>0</v>
      </c>
      <c r="AB230" s="69">
        <v>0</v>
      </c>
      <c r="AC230" s="69">
        <v>0</v>
      </c>
      <c r="AD230" s="69">
        <v>0</v>
      </c>
      <c r="AE230" s="69">
        <f t="shared" si="644"/>
        <v>0</v>
      </c>
      <c r="AF230" s="350"/>
      <c r="AH230" s="73">
        <v>37411632</v>
      </c>
      <c r="AI230" s="74" t="s">
        <v>1156</v>
      </c>
      <c r="AJ230" s="73">
        <v>0</v>
      </c>
      <c r="AK230" s="73">
        <f t="shared" si="746"/>
        <v>0</v>
      </c>
      <c r="AL230" s="73">
        <f t="shared" si="747"/>
        <v>37411632</v>
      </c>
      <c r="AM230" s="75"/>
    </row>
    <row r="231" spans="1:39" s="58" customFormat="1" ht="16.5" hidden="1" customHeight="1" x14ac:dyDescent="0.15">
      <c r="A231" s="61"/>
      <c r="B231" s="77" t="s">
        <v>532</v>
      </c>
      <c r="C231" s="77" t="s">
        <v>531</v>
      </c>
      <c r="D231" s="84" t="s">
        <v>533</v>
      </c>
      <c r="E231" s="85" t="s">
        <v>1569</v>
      </c>
      <c r="F231" s="348"/>
      <c r="G231" s="85" t="s">
        <v>502</v>
      </c>
      <c r="H231" s="85" t="s">
        <v>791</v>
      </c>
      <c r="I231" s="85" t="s">
        <v>96</v>
      </c>
      <c r="J231" s="348"/>
      <c r="K231" s="348"/>
      <c r="L231" s="348"/>
      <c r="M231" s="348"/>
      <c r="N231" s="87"/>
      <c r="O231" s="88" t="s">
        <v>83</v>
      </c>
      <c r="P231" s="67">
        <f t="shared" ref="P231:R231" si="749">P229-+P230</f>
        <v>0</v>
      </c>
      <c r="Q231" s="67">
        <f t="shared" si="749"/>
        <v>0</v>
      </c>
      <c r="R231" s="89">
        <f t="shared" si="749"/>
        <v>0</v>
      </c>
      <c r="S231" s="89"/>
      <c r="T231" s="89">
        <f t="shared" ref="T231:V231" si="750">T229-+T230</f>
        <v>0</v>
      </c>
      <c r="U231" s="90">
        <f t="shared" si="750"/>
        <v>0</v>
      </c>
      <c r="V231" s="90">
        <f t="shared" si="750"/>
        <v>0</v>
      </c>
      <c r="W231" s="88" t="s">
        <v>83</v>
      </c>
      <c r="X231" s="90">
        <f t="shared" ref="X231:AD231" si="751">X229-+X230</f>
        <v>0</v>
      </c>
      <c r="Y231" s="90">
        <f t="shared" si="751"/>
        <v>0</v>
      </c>
      <c r="Z231" s="90">
        <f t="shared" si="751"/>
        <v>0</v>
      </c>
      <c r="AA231" s="90">
        <f t="shared" si="751"/>
        <v>0</v>
      </c>
      <c r="AB231" s="90">
        <f t="shared" si="751"/>
        <v>0</v>
      </c>
      <c r="AC231" s="90">
        <f t="shared" si="751"/>
        <v>0</v>
      </c>
      <c r="AD231" s="90">
        <f t="shared" si="751"/>
        <v>0</v>
      </c>
      <c r="AE231" s="90">
        <f t="shared" si="644"/>
        <v>0</v>
      </c>
      <c r="AF231" s="351"/>
      <c r="AH231" s="91">
        <f t="shared" si="681"/>
        <v>0</v>
      </c>
      <c r="AI231" s="92" t="s">
        <v>1156</v>
      </c>
      <c r="AJ231" s="91">
        <f t="shared" ref="AJ231:AL231" si="752">AJ229-+AJ230</f>
        <v>0</v>
      </c>
      <c r="AK231" s="91">
        <f t="shared" si="752"/>
        <v>0</v>
      </c>
      <c r="AL231" s="91">
        <f t="shared" si="752"/>
        <v>0</v>
      </c>
      <c r="AM231" s="60"/>
    </row>
    <row r="232" spans="1:39" s="58" customFormat="1" ht="16.5" hidden="1" customHeight="1" x14ac:dyDescent="0.15">
      <c r="A232" s="61" t="s">
        <v>1570</v>
      </c>
      <c r="B232" t="s">
        <v>532</v>
      </c>
      <c r="C232" t="s">
        <v>531</v>
      </c>
      <c r="D232" s="62" t="s">
        <v>533</v>
      </c>
      <c r="E232" s="63" t="s">
        <v>1570</v>
      </c>
      <c r="F232" s="346" t="s">
        <v>1356</v>
      </c>
      <c r="G232" s="63" t="s">
        <v>497</v>
      </c>
      <c r="H232" s="63" t="s">
        <v>1113</v>
      </c>
      <c r="I232" s="63" t="s">
        <v>1113</v>
      </c>
      <c r="J232" s="346" t="s">
        <v>1752</v>
      </c>
      <c r="K232" s="346" t="s">
        <v>1722</v>
      </c>
      <c r="L232" s="346" t="s">
        <v>1750</v>
      </c>
      <c r="M232" s="346" t="s">
        <v>1714</v>
      </c>
      <c r="N232" s="65" t="s">
        <v>1712</v>
      </c>
      <c r="O232" s="66" t="s">
        <v>78</v>
      </c>
      <c r="P232" s="67">
        <v>32731982</v>
      </c>
      <c r="Q232" s="67">
        <v>0</v>
      </c>
      <c r="R232" s="67">
        <f t="shared" ref="R232" si="753">P232-Q232</f>
        <v>32731982</v>
      </c>
      <c r="S232" s="67">
        <v>0</v>
      </c>
      <c r="T232" s="67">
        <v>32731982</v>
      </c>
      <c r="U232" s="68">
        <v>0</v>
      </c>
      <c r="V232" s="69">
        <f t="shared" ref="V232:V233" si="754">P232-U232</f>
        <v>32731982</v>
      </c>
      <c r="W232" s="70" t="s">
        <v>79</v>
      </c>
      <c r="X232" s="69">
        <f t="shared" ref="X232" si="755">X233</f>
        <v>0</v>
      </c>
      <c r="Y232" s="71"/>
      <c r="Z232" s="71"/>
      <c r="AA232" s="71"/>
      <c r="AB232" s="71"/>
      <c r="AC232" s="71"/>
      <c r="AD232" s="72"/>
      <c r="AE232" s="69">
        <f t="shared" si="644"/>
        <v>0</v>
      </c>
      <c r="AF232" s="349">
        <v>0</v>
      </c>
      <c r="AH232" s="73">
        <v>32731982</v>
      </c>
      <c r="AI232" s="74" t="s">
        <v>1156</v>
      </c>
      <c r="AJ232" s="73">
        <v>0</v>
      </c>
      <c r="AK232" s="73">
        <f t="shared" ref="AK232:AK233" si="756">AL232-+AH232</f>
        <v>0</v>
      </c>
      <c r="AL232" s="73">
        <f t="shared" ref="AL232:AL233" si="757">Q232+R232</f>
        <v>32731982</v>
      </c>
      <c r="AM232" s="75"/>
    </row>
    <row r="233" spans="1:39" s="58" customFormat="1" ht="16.5" hidden="1" customHeight="1" x14ac:dyDescent="0.15">
      <c r="A233" s="61"/>
      <c r="B233" s="77" t="s">
        <v>532</v>
      </c>
      <c r="C233" s="77" t="s">
        <v>531</v>
      </c>
      <c r="D233" s="78" t="s">
        <v>533</v>
      </c>
      <c r="E233" s="79" t="s">
        <v>1570</v>
      </c>
      <c r="F233" s="347"/>
      <c r="G233" s="79" t="s">
        <v>497</v>
      </c>
      <c r="H233" s="79" t="s">
        <v>1113</v>
      </c>
      <c r="I233" s="79" t="s">
        <v>1113</v>
      </c>
      <c r="J233" s="347"/>
      <c r="K233" s="347"/>
      <c r="L233" s="347"/>
      <c r="M233" s="347"/>
      <c r="N233" s="81"/>
      <c r="O233" s="82" t="s">
        <v>81</v>
      </c>
      <c r="P233" s="67">
        <v>32731982</v>
      </c>
      <c r="Q233" s="67">
        <v>0</v>
      </c>
      <c r="R233" s="67">
        <v>32731982</v>
      </c>
      <c r="S233" s="67">
        <f t="shared" ref="S233" si="758">P233-Q233-R233</f>
        <v>0</v>
      </c>
      <c r="T233" s="67">
        <v>32731982</v>
      </c>
      <c r="U233" s="83">
        <v>0</v>
      </c>
      <c r="V233" s="69">
        <f t="shared" si="754"/>
        <v>32731982</v>
      </c>
      <c r="W233" s="70" t="s">
        <v>82</v>
      </c>
      <c r="X233" s="69">
        <v>0</v>
      </c>
      <c r="Y233" s="69">
        <v>0</v>
      </c>
      <c r="Z233" s="69">
        <v>0</v>
      </c>
      <c r="AA233" s="69">
        <v>0</v>
      </c>
      <c r="AB233" s="69">
        <v>0</v>
      </c>
      <c r="AC233" s="69">
        <v>0</v>
      </c>
      <c r="AD233" s="69">
        <v>0</v>
      </c>
      <c r="AE233" s="69">
        <f t="shared" si="644"/>
        <v>0</v>
      </c>
      <c r="AF233" s="350"/>
      <c r="AH233" s="73">
        <v>32731982</v>
      </c>
      <c r="AI233" s="74" t="s">
        <v>1156</v>
      </c>
      <c r="AJ233" s="73">
        <v>0</v>
      </c>
      <c r="AK233" s="73">
        <f t="shared" si="756"/>
        <v>0</v>
      </c>
      <c r="AL233" s="73">
        <f t="shared" si="757"/>
        <v>32731982</v>
      </c>
      <c r="AM233" s="75"/>
    </row>
    <row r="234" spans="1:39" s="58" customFormat="1" ht="16.5" hidden="1" customHeight="1" x14ac:dyDescent="0.15">
      <c r="A234" s="61"/>
      <c r="B234" s="77" t="s">
        <v>532</v>
      </c>
      <c r="C234" s="77" t="s">
        <v>531</v>
      </c>
      <c r="D234" s="84" t="s">
        <v>533</v>
      </c>
      <c r="E234" s="85" t="s">
        <v>1570</v>
      </c>
      <c r="F234" s="348"/>
      <c r="G234" s="85" t="s">
        <v>497</v>
      </c>
      <c r="H234" s="85" t="s">
        <v>1113</v>
      </c>
      <c r="I234" s="85" t="s">
        <v>1113</v>
      </c>
      <c r="J234" s="348"/>
      <c r="K234" s="348"/>
      <c r="L234" s="348"/>
      <c r="M234" s="348"/>
      <c r="N234" s="87"/>
      <c r="O234" s="88" t="s">
        <v>83</v>
      </c>
      <c r="P234" s="67">
        <f t="shared" ref="P234:R234" si="759">P232-+P233</f>
        <v>0</v>
      </c>
      <c r="Q234" s="67">
        <f t="shared" si="759"/>
        <v>0</v>
      </c>
      <c r="R234" s="89">
        <f t="shared" si="759"/>
        <v>0</v>
      </c>
      <c r="S234" s="89"/>
      <c r="T234" s="89">
        <f t="shared" ref="T234:V234" si="760">T232-+T233</f>
        <v>0</v>
      </c>
      <c r="U234" s="90">
        <f t="shared" si="760"/>
        <v>0</v>
      </c>
      <c r="V234" s="90">
        <f t="shared" si="760"/>
        <v>0</v>
      </c>
      <c r="W234" s="88" t="s">
        <v>83</v>
      </c>
      <c r="X234" s="90">
        <f t="shared" ref="X234:AD234" si="761">X232-+X233</f>
        <v>0</v>
      </c>
      <c r="Y234" s="90">
        <f t="shared" si="761"/>
        <v>0</v>
      </c>
      <c r="Z234" s="90">
        <f t="shared" si="761"/>
        <v>0</v>
      </c>
      <c r="AA234" s="90">
        <f t="shared" si="761"/>
        <v>0</v>
      </c>
      <c r="AB234" s="90">
        <f t="shared" si="761"/>
        <v>0</v>
      </c>
      <c r="AC234" s="90">
        <f t="shared" si="761"/>
        <v>0</v>
      </c>
      <c r="AD234" s="90">
        <f t="shared" si="761"/>
        <v>0</v>
      </c>
      <c r="AE234" s="90">
        <f t="shared" si="644"/>
        <v>0</v>
      </c>
      <c r="AF234" s="351"/>
      <c r="AH234" s="91">
        <f t="shared" si="681"/>
        <v>0</v>
      </c>
      <c r="AI234" s="92" t="s">
        <v>1156</v>
      </c>
      <c r="AJ234" s="91">
        <f t="shared" ref="AJ234:AL234" si="762">AJ232-+AJ233</f>
        <v>0</v>
      </c>
      <c r="AK234" s="91">
        <f t="shared" si="762"/>
        <v>0</v>
      </c>
      <c r="AL234" s="91">
        <f t="shared" si="762"/>
        <v>0</v>
      </c>
      <c r="AM234" s="60"/>
    </row>
    <row r="235" spans="1:39" s="58" customFormat="1" ht="16.5" hidden="1" customHeight="1" x14ac:dyDescent="0.15">
      <c r="A235" s="61" t="s">
        <v>1571</v>
      </c>
      <c r="B235" t="s">
        <v>532</v>
      </c>
      <c r="C235" t="s">
        <v>531</v>
      </c>
      <c r="D235" s="62" t="s">
        <v>533</v>
      </c>
      <c r="E235" s="63" t="s">
        <v>1571</v>
      </c>
      <c r="F235" s="346" t="s">
        <v>1357</v>
      </c>
      <c r="G235" s="63" t="s">
        <v>497</v>
      </c>
      <c r="H235" s="63" t="s">
        <v>1113</v>
      </c>
      <c r="I235" s="63" t="s">
        <v>1113</v>
      </c>
      <c r="J235" s="346"/>
      <c r="K235" s="346"/>
      <c r="L235" s="346"/>
      <c r="M235" s="346" t="s">
        <v>1714</v>
      </c>
      <c r="N235" s="65" t="s">
        <v>1712</v>
      </c>
      <c r="O235" s="66" t="s">
        <v>78</v>
      </c>
      <c r="P235" s="67">
        <v>16426794</v>
      </c>
      <c r="Q235" s="67">
        <v>0</v>
      </c>
      <c r="R235" s="67">
        <f t="shared" ref="R235" si="763">P235-Q235</f>
        <v>16426794</v>
      </c>
      <c r="S235" s="67">
        <v>0</v>
      </c>
      <c r="T235" s="67">
        <v>16426794</v>
      </c>
      <c r="U235" s="68">
        <v>35834096</v>
      </c>
      <c r="V235" s="69">
        <f t="shared" ref="V235:V236" si="764">P235-U235</f>
        <v>-19407302</v>
      </c>
      <c r="W235" s="70" t="s">
        <v>79</v>
      </c>
      <c r="X235" s="69">
        <f t="shared" ref="X235" si="765">X236</f>
        <v>0</v>
      </c>
      <c r="Y235" s="71"/>
      <c r="Z235" s="71"/>
      <c r="AA235" s="71"/>
      <c r="AB235" s="71"/>
      <c r="AC235" s="71"/>
      <c r="AD235" s="72"/>
      <c r="AE235" s="69">
        <f t="shared" si="644"/>
        <v>0</v>
      </c>
      <c r="AF235" s="349">
        <v>0</v>
      </c>
      <c r="AH235" s="73">
        <v>12230400</v>
      </c>
      <c r="AI235" s="74" t="s">
        <v>819</v>
      </c>
      <c r="AJ235" s="73">
        <v>37714</v>
      </c>
      <c r="AK235" s="73">
        <f t="shared" ref="AK235:AK236" si="766">AL235-+AH235</f>
        <v>4196394</v>
      </c>
      <c r="AL235" s="73">
        <f t="shared" ref="AL235:AL236" si="767">Q235+R235</f>
        <v>16426794</v>
      </c>
      <c r="AM235" s="75"/>
    </row>
    <row r="236" spans="1:39" s="58" customFormat="1" ht="16.5" hidden="1" customHeight="1" x14ac:dyDescent="0.15">
      <c r="A236" s="61"/>
      <c r="B236" s="77" t="s">
        <v>532</v>
      </c>
      <c r="C236" s="77" t="s">
        <v>531</v>
      </c>
      <c r="D236" s="78" t="s">
        <v>533</v>
      </c>
      <c r="E236" s="79" t="s">
        <v>1571</v>
      </c>
      <c r="F236" s="347"/>
      <c r="G236" s="79" t="s">
        <v>497</v>
      </c>
      <c r="H236" s="79" t="s">
        <v>1113</v>
      </c>
      <c r="I236" s="79" t="s">
        <v>1113</v>
      </c>
      <c r="J236" s="347"/>
      <c r="K236" s="347"/>
      <c r="L236" s="347"/>
      <c r="M236" s="347"/>
      <c r="N236" s="81"/>
      <c r="O236" s="82" t="s">
        <v>81</v>
      </c>
      <c r="P236" s="67">
        <v>16426794</v>
      </c>
      <c r="Q236" s="67">
        <v>0</v>
      </c>
      <c r="R236" s="67">
        <v>16426794</v>
      </c>
      <c r="S236" s="67">
        <f t="shared" ref="S236" si="768">P236-Q236-R236</f>
        <v>0</v>
      </c>
      <c r="T236" s="67">
        <v>16426794</v>
      </c>
      <c r="U236" s="83">
        <v>35834096</v>
      </c>
      <c r="V236" s="69">
        <f t="shared" si="764"/>
        <v>-19407302</v>
      </c>
      <c r="W236" s="70" t="s">
        <v>82</v>
      </c>
      <c r="X236" s="69">
        <v>0</v>
      </c>
      <c r="Y236" s="69">
        <v>0</v>
      </c>
      <c r="Z236" s="69">
        <v>0</v>
      </c>
      <c r="AA236" s="69">
        <v>0</v>
      </c>
      <c r="AB236" s="69">
        <v>0</v>
      </c>
      <c r="AC236" s="69">
        <v>0</v>
      </c>
      <c r="AD236" s="69">
        <v>0</v>
      </c>
      <c r="AE236" s="69">
        <f t="shared" si="644"/>
        <v>0</v>
      </c>
      <c r="AF236" s="350"/>
      <c r="AH236" s="73">
        <v>12230400</v>
      </c>
      <c r="AI236" s="74" t="s">
        <v>819</v>
      </c>
      <c r="AJ236" s="73">
        <v>37714</v>
      </c>
      <c r="AK236" s="73">
        <f t="shared" si="766"/>
        <v>4196394</v>
      </c>
      <c r="AL236" s="73">
        <f t="shared" si="767"/>
        <v>16426794</v>
      </c>
      <c r="AM236" s="75"/>
    </row>
    <row r="237" spans="1:39" s="58" customFormat="1" ht="16.5" hidden="1" customHeight="1" x14ac:dyDescent="0.15">
      <c r="A237" s="61"/>
      <c r="B237" s="77" t="s">
        <v>532</v>
      </c>
      <c r="C237" s="77" t="s">
        <v>531</v>
      </c>
      <c r="D237" s="84" t="s">
        <v>533</v>
      </c>
      <c r="E237" s="85" t="s">
        <v>1571</v>
      </c>
      <c r="F237" s="348"/>
      <c r="G237" s="85" t="s">
        <v>497</v>
      </c>
      <c r="H237" s="85" t="s">
        <v>1113</v>
      </c>
      <c r="I237" s="85" t="s">
        <v>1113</v>
      </c>
      <c r="J237" s="348"/>
      <c r="K237" s="348"/>
      <c r="L237" s="348"/>
      <c r="M237" s="348"/>
      <c r="N237" s="87"/>
      <c r="O237" s="88" t="s">
        <v>83</v>
      </c>
      <c r="P237" s="67">
        <f t="shared" ref="P237:R237" si="769">P235-+P236</f>
        <v>0</v>
      </c>
      <c r="Q237" s="67">
        <f t="shared" si="769"/>
        <v>0</v>
      </c>
      <c r="R237" s="89">
        <f t="shared" si="769"/>
        <v>0</v>
      </c>
      <c r="S237" s="89"/>
      <c r="T237" s="89">
        <f t="shared" ref="T237:V237" si="770">T235-+T236</f>
        <v>0</v>
      </c>
      <c r="U237" s="90">
        <f t="shared" si="770"/>
        <v>0</v>
      </c>
      <c r="V237" s="90">
        <f t="shared" si="770"/>
        <v>0</v>
      </c>
      <c r="W237" s="88" t="s">
        <v>83</v>
      </c>
      <c r="X237" s="90">
        <f t="shared" ref="X237:AD237" si="771">X235-+X236</f>
        <v>0</v>
      </c>
      <c r="Y237" s="90">
        <f t="shared" si="771"/>
        <v>0</v>
      </c>
      <c r="Z237" s="90">
        <f t="shared" si="771"/>
        <v>0</v>
      </c>
      <c r="AA237" s="90">
        <f t="shared" si="771"/>
        <v>0</v>
      </c>
      <c r="AB237" s="90">
        <f t="shared" si="771"/>
        <v>0</v>
      </c>
      <c r="AC237" s="90">
        <f t="shared" si="771"/>
        <v>0</v>
      </c>
      <c r="AD237" s="90">
        <f t="shared" si="771"/>
        <v>0</v>
      </c>
      <c r="AE237" s="90">
        <f t="shared" si="644"/>
        <v>0</v>
      </c>
      <c r="AF237" s="351"/>
      <c r="AH237" s="91">
        <f t="shared" si="681"/>
        <v>0</v>
      </c>
      <c r="AI237" s="92" t="s">
        <v>1156</v>
      </c>
      <c r="AJ237" s="91">
        <f t="shared" ref="AJ237:AL237" si="772">AJ235-+AJ236</f>
        <v>0</v>
      </c>
      <c r="AK237" s="91">
        <f t="shared" si="772"/>
        <v>0</v>
      </c>
      <c r="AL237" s="91">
        <f t="shared" si="772"/>
        <v>0</v>
      </c>
      <c r="AM237" s="60"/>
    </row>
    <row r="238" spans="1:39" s="58" customFormat="1" ht="16.5" hidden="1" customHeight="1" x14ac:dyDescent="0.15">
      <c r="A238" s="61" t="s">
        <v>1572</v>
      </c>
      <c r="B238" t="s">
        <v>532</v>
      </c>
      <c r="C238" t="s">
        <v>531</v>
      </c>
      <c r="D238" s="62" t="s">
        <v>533</v>
      </c>
      <c r="E238" s="63" t="s">
        <v>1572</v>
      </c>
      <c r="F238" s="346" t="s">
        <v>1358</v>
      </c>
      <c r="G238" s="63" t="s">
        <v>1794</v>
      </c>
      <c r="H238" s="63" t="s">
        <v>918</v>
      </c>
      <c r="I238" s="63" t="s">
        <v>1044</v>
      </c>
      <c r="J238" s="346"/>
      <c r="K238" s="346"/>
      <c r="L238" s="346"/>
      <c r="M238" s="346" t="s">
        <v>1711</v>
      </c>
      <c r="N238" s="65" t="s">
        <v>1720</v>
      </c>
      <c r="O238" s="66" t="s">
        <v>78</v>
      </c>
      <c r="P238" s="67">
        <v>13091114</v>
      </c>
      <c r="Q238" s="67">
        <v>0</v>
      </c>
      <c r="R238" s="67">
        <f t="shared" ref="R238" si="773">P238-Q238</f>
        <v>13091114</v>
      </c>
      <c r="S238" s="67">
        <v>0</v>
      </c>
      <c r="T238" s="67">
        <v>0</v>
      </c>
      <c r="U238" s="68">
        <v>0</v>
      </c>
      <c r="V238" s="69">
        <f t="shared" ref="V238:V239" si="774">P238-U238</f>
        <v>13091114</v>
      </c>
      <c r="W238" s="70" t="s">
        <v>79</v>
      </c>
      <c r="X238" s="69">
        <f t="shared" ref="X238" si="775">X239</f>
        <v>0</v>
      </c>
      <c r="Y238" s="71"/>
      <c r="Z238" s="71"/>
      <c r="AA238" s="71"/>
      <c r="AB238" s="71"/>
      <c r="AC238" s="71"/>
      <c r="AD238" s="72"/>
      <c r="AE238" s="69">
        <f t="shared" si="644"/>
        <v>0</v>
      </c>
      <c r="AF238" s="349">
        <v>0</v>
      </c>
      <c r="AH238" s="73">
        <v>0</v>
      </c>
      <c r="AI238" s="74" t="s">
        <v>819</v>
      </c>
      <c r="AJ238" s="73">
        <v>117800</v>
      </c>
      <c r="AK238" s="73">
        <f t="shared" ref="AK238:AK239" si="776">AL238-+AH238</f>
        <v>13091114</v>
      </c>
      <c r="AL238" s="73">
        <f t="shared" ref="AL238:AL239" si="777">Q238+R238</f>
        <v>13091114</v>
      </c>
      <c r="AM238" s="75"/>
    </row>
    <row r="239" spans="1:39" s="58" customFormat="1" ht="16.5" hidden="1" customHeight="1" x14ac:dyDescent="0.15">
      <c r="A239" s="61"/>
      <c r="B239" s="77" t="s">
        <v>532</v>
      </c>
      <c r="C239" s="77" t="s">
        <v>531</v>
      </c>
      <c r="D239" s="78" t="s">
        <v>533</v>
      </c>
      <c r="E239" s="79" t="s">
        <v>1572</v>
      </c>
      <c r="F239" s="347"/>
      <c r="G239" s="79" t="s">
        <v>1794</v>
      </c>
      <c r="H239" s="79" t="s">
        <v>918</v>
      </c>
      <c r="I239" s="79" t="s">
        <v>1044</v>
      </c>
      <c r="J239" s="347"/>
      <c r="K239" s="347"/>
      <c r="L239" s="347"/>
      <c r="M239" s="347"/>
      <c r="N239" s="81"/>
      <c r="O239" s="82" t="s">
        <v>81</v>
      </c>
      <c r="P239" s="67">
        <v>13091114</v>
      </c>
      <c r="Q239" s="67">
        <v>0</v>
      </c>
      <c r="R239" s="67">
        <v>13091114</v>
      </c>
      <c r="S239" s="67">
        <f t="shared" ref="S239" si="778">P239-Q239-R239</f>
        <v>0</v>
      </c>
      <c r="T239" s="67">
        <v>0</v>
      </c>
      <c r="U239" s="83">
        <v>0</v>
      </c>
      <c r="V239" s="69">
        <f t="shared" si="774"/>
        <v>13091114</v>
      </c>
      <c r="W239" s="70" t="s">
        <v>82</v>
      </c>
      <c r="X239" s="69">
        <v>0</v>
      </c>
      <c r="Y239" s="69">
        <v>0</v>
      </c>
      <c r="Z239" s="69">
        <v>0</v>
      </c>
      <c r="AA239" s="69">
        <v>0</v>
      </c>
      <c r="AB239" s="69">
        <v>0</v>
      </c>
      <c r="AC239" s="69">
        <v>0</v>
      </c>
      <c r="AD239" s="69">
        <v>0</v>
      </c>
      <c r="AE239" s="69">
        <f t="shared" si="644"/>
        <v>0</v>
      </c>
      <c r="AF239" s="350"/>
      <c r="AH239" s="73">
        <v>0</v>
      </c>
      <c r="AI239" s="74" t="s">
        <v>819</v>
      </c>
      <c r="AJ239" s="73">
        <v>117800</v>
      </c>
      <c r="AK239" s="73">
        <f t="shared" si="776"/>
        <v>13091114</v>
      </c>
      <c r="AL239" s="73">
        <f t="shared" si="777"/>
        <v>13091114</v>
      </c>
      <c r="AM239" s="75"/>
    </row>
    <row r="240" spans="1:39" s="58" customFormat="1" ht="16.5" hidden="1" customHeight="1" x14ac:dyDescent="0.15">
      <c r="A240" s="61"/>
      <c r="B240" s="77" t="s">
        <v>532</v>
      </c>
      <c r="C240" s="77" t="s">
        <v>531</v>
      </c>
      <c r="D240" s="84" t="s">
        <v>533</v>
      </c>
      <c r="E240" s="85" t="s">
        <v>1572</v>
      </c>
      <c r="F240" s="348"/>
      <c r="G240" s="85" t="s">
        <v>1794</v>
      </c>
      <c r="H240" s="85" t="s">
        <v>918</v>
      </c>
      <c r="I240" s="85" t="s">
        <v>1044</v>
      </c>
      <c r="J240" s="348"/>
      <c r="K240" s="348"/>
      <c r="L240" s="348"/>
      <c r="M240" s="348"/>
      <c r="N240" s="87"/>
      <c r="O240" s="88" t="s">
        <v>83</v>
      </c>
      <c r="P240" s="67">
        <f t="shared" ref="P240:R240" si="779">P238-+P239</f>
        <v>0</v>
      </c>
      <c r="Q240" s="67">
        <f t="shared" si="779"/>
        <v>0</v>
      </c>
      <c r="R240" s="89">
        <f t="shared" si="779"/>
        <v>0</v>
      </c>
      <c r="S240" s="89"/>
      <c r="T240" s="89">
        <f t="shared" ref="T240:V240" si="780">T238-+T239</f>
        <v>0</v>
      </c>
      <c r="U240" s="90">
        <f t="shared" si="780"/>
        <v>0</v>
      </c>
      <c r="V240" s="90">
        <f t="shared" si="780"/>
        <v>0</v>
      </c>
      <c r="W240" s="88" t="s">
        <v>83</v>
      </c>
      <c r="X240" s="90">
        <f t="shared" ref="X240:AD240" si="781">X238-+X239</f>
        <v>0</v>
      </c>
      <c r="Y240" s="90">
        <f t="shared" si="781"/>
        <v>0</v>
      </c>
      <c r="Z240" s="90">
        <f t="shared" si="781"/>
        <v>0</v>
      </c>
      <c r="AA240" s="90">
        <f t="shared" si="781"/>
        <v>0</v>
      </c>
      <c r="AB240" s="90">
        <f t="shared" si="781"/>
        <v>0</v>
      </c>
      <c r="AC240" s="90">
        <f t="shared" si="781"/>
        <v>0</v>
      </c>
      <c r="AD240" s="90">
        <f t="shared" si="781"/>
        <v>0</v>
      </c>
      <c r="AE240" s="90">
        <f t="shared" si="644"/>
        <v>0</v>
      </c>
      <c r="AF240" s="351"/>
      <c r="AH240" s="91">
        <f t="shared" si="681"/>
        <v>0</v>
      </c>
      <c r="AI240" s="92" t="s">
        <v>1156</v>
      </c>
      <c r="AJ240" s="91">
        <f t="shared" ref="AJ240:AL240" si="782">AJ238-+AJ239</f>
        <v>0</v>
      </c>
      <c r="AK240" s="91">
        <f t="shared" si="782"/>
        <v>0</v>
      </c>
      <c r="AL240" s="91">
        <f t="shared" si="782"/>
        <v>0</v>
      </c>
      <c r="AM240" s="60"/>
    </row>
    <row r="241" spans="1:39" s="58" customFormat="1" ht="16.5" hidden="1" customHeight="1" x14ac:dyDescent="0.15">
      <c r="A241" s="61" t="s">
        <v>1573</v>
      </c>
      <c r="B241" t="s">
        <v>532</v>
      </c>
      <c r="C241" t="s">
        <v>531</v>
      </c>
      <c r="D241" s="62" t="s">
        <v>533</v>
      </c>
      <c r="E241" s="63" t="s">
        <v>1573</v>
      </c>
      <c r="F241" s="346" t="s">
        <v>1359</v>
      </c>
      <c r="G241" s="63" t="s">
        <v>1794</v>
      </c>
      <c r="H241" s="63" t="s">
        <v>791</v>
      </c>
      <c r="I241" s="63" t="s">
        <v>96</v>
      </c>
      <c r="J241" s="346"/>
      <c r="K241" s="346"/>
      <c r="L241" s="346"/>
      <c r="M241" s="346" t="s">
        <v>1716</v>
      </c>
      <c r="N241" s="65" t="s">
        <v>1720</v>
      </c>
      <c r="O241" s="66" t="s">
        <v>78</v>
      </c>
      <c r="P241" s="67">
        <v>11970000</v>
      </c>
      <c r="Q241" s="67">
        <v>0</v>
      </c>
      <c r="R241" s="67">
        <f t="shared" ref="R241" si="783">P241-Q241</f>
        <v>11970000</v>
      </c>
      <c r="S241" s="67">
        <v>0</v>
      </c>
      <c r="T241" s="67">
        <v>0</v>
      </c>
      <c r="U241" s="68">
        <v>0</v>
      </c>
      <c r="V241" s="69">
        <f t="shared" ref="V241:V242" si="784">P241-U241</f>
        <v>11970000</v>
      </c>
      <c r="W241" s="70" t="s">
        <v>79</v>
      </c>
      <c r="X241" s="69">
        <f t="shared" ref="X241" si="785">X242</f>
        <v>0</v>
      </c>
      <c r="Y241" s="71"/>
      <c r="Z241" s="71"/>
      <c r="AA241" s="71"/>
      <c r="AB241" s="71"/>
      <c r="AC241" s="71"/>
      <c r="AD241" s="72"/>
      <c r="AE241" s="69">
        <f t="shared" si="644"/>
        <v>0</v>
      </c>
      <c r="AF241" s="349">
        <v>0</v>
      </c>
      <c r="AH241" s="73">
        <v>11970000</v>
      </c>
      <c r="AI241" s="74" t="s">
        <v>1156</v>
      </c>
      <c r="AJ241" s="73">
        <v>0</v>
      </c>
      <c r="AK241" s="73">
        <f t="shared" ref="AK241:AK242" si="786">AL241-+AH241</f>
        <v>0</v>
      </c>
      <c r="AL241" s="73">
        <f t="shared" ref="AL241:AL242" si="787">Q241+R241</f>
        <v>11970000</v>
      </c>
      <c r="AM241" s="75"/>
    </row>
    <row r="242" spans="1:39" s="58" customFormat="1" ht="16.5" hidden="1" customHeight="1" x14ac:dyDescent="0.15">
      <c r="A242" s="61"/>
      <c r="B242" s="77" t="s">
        <v>532</v>
      </c>
      <c r="C242" s="77" t="s">
        <v>531</v>
      </c>
      <c r="D242" s="78" t="s">
        <v>533</v>
      </c>
      <c r="E242" s="79" t="s">
        <v>1573</v>
      </c>
      <c r="F242" s="347"/>
      <c r="G242" s="79" t="s">
        <v>1794</v>
      </c>
      <c r="H242" s="79" t="s">
        <v>791</v>
      </c>
      <c r="I242" s="79" t="s">
        <v>96</v>
      </c>
      <c r="J242" s="347"/>
      <c r="K242" s="347"/>
      <c r="L242" s="347"/>
      <c r="M242" s="347"/>
      <c r="N242" s="81"/>
      <c r="O242" s="82" t="s">
        <v>81</v>
      </c>
      <c r="P242" s="67">
        <v>11970000</v>
      </c>
      <c r="Q242" s="67">
        <v>0</v>
      </c>
      <c r="R242" s="67">
        <v>11970000</v>
      </c>
      <c r="S242" s="67">
        <f t="shared" ref="S242" si="788">P242-Q242-R242</f>
        <v>0</v>
      </c>
      <c r="T242" s="67">
        <v>0</v>
      </c>
      <c r="U242" s="83">
        <v>0</v>
      </c>
      <c r="V242" s="69">
        <f t="shared" si="784"/>
        <v>11970000</v>
      </c>
      <c r="W242" s="70" t="s">
        <v>82</v>
      </c>
      <c r="X242" s="69">
        <v>0</v>
      </c>
      <c r="Y242" s="69">
        <v>0</v>
      </c>
      <c r="Z242" s="69">
        <v>0</v>
      </c>
      <c r="AA242" s="69">
        <v>0</v>
      </c>
      <c r="AB242" s="69">
        <v>0</v>
      </c>
      <c r="AC242" s="69">
        <v>0</v>
      </c>
      <c r="AD242" s="69">
        <v>0</v>
      </c>
      <c r="AE242" s="69">
        <f t="shared" si="644"/>
        <v>0</v>
      </c>
      <c r="AF242" s="350"/>
      <c r="AH242" s="73">
        <v>11970000</v>
      </c>
      <c r="AI242" s="74" t="s">
        <v>1156</v>
      </c>
      <c r="AJ242" s="73">
        <v>0</v>
      </c>
      <c r="AK242" s="73">
        <f t="shared" si="786"/>
        <v>0</v>
      </c>
      <c r="AL242" s="73">
        <f t="shared" si="787"/>
        <v>11970000</v>
      </c>
      <c r="AM242" s="75"/>
    </row>
    <row r="243" spans="1:39" s="58" customFormat="1" ht="16.5" hidden="1" customHeight="1" x14ac:dyDescent="0.15">
      <c r="A243" s="61"/>
      <c r="B243" s="77" t="s">
        <v>532</v>
      </c>
      <c r="C243" s="77" t="s">
        <v>531</v>
      </c>
      <c r="D243" s="84" t="s">
        <v>533</v>
      </c>
      <c r="E243" s="85" t="s">
        <v>1573</v>
      </c>
      <c r="F243" s="348"/>
      <c r="G243" s="85" t="s">
        <v>1794</v>
      </c>
      <c r="H243" s="85" t="s">
        <v>791</v>
      </c>
      <c r="I243" s="85" t="s">
        <v>96</v>
      </c>
      <c r="J243" s="348"/>
      <c r="K243" s="348"/>
      <c r="L243" s="348"/>
      <c r="M243" s="348"/>
      <c r="N243" s="87"/>
      <c r="O243" s="88" t="s">
        <v>83</v>
      </c>
      <c r="P243" s="67">
        <f t="shared" ref="P243:R243" si="789">P241-+P242</f>
        <v>0</v>
      </c>
      <c r="Q243" s="67">
        <f t="shared" si="789"/>
        <v>0</v>
      </c>
      <c r="R243" s="89">
        <f t="shared" si="789"/>
        <v>0</v>
      </c>
      <c r="S243" s="89"/>
      <c r="T243" s="89">
        <f t="shared" ref="T243:V243" si="790">T241-+T242</f>
        <v>0</v>
      </c>
      <c r="U243" s="90">
        <f t="shared" si="790"/>
        <v>0</v>
      </c>
      <c r="V243" s="90">
        <f t="shared" si="790"/>
        <v>0</v>
      </c>
      <c r="W243" s="88" t="s">
        <v>83</v>
      </c>
      <c r="X243" s="90">
        <f t="shared" ref="X243:AD243" si="791">X241-+X242</f>
        <v>0</v>
      </c>
      <c r="Y243" s="90">
        <f t="shared" si="791"/>
        <v>0</v>
      </c>
      <c r="Z243" s="90">
        <f t="shared" si="791"/>
        <v>0</v>
      </c>
      <c r="AA243" s="90">
        <f t="shared" si="791"/>
        <v>0</v>
      </c>
      <c r="AB243" s="90">
        <f t="shared" si="791"/>
        <v>0</v>
      </c>
      <c r="AC243" s="90">
        <f t="shared" si="791"/>
        <v>0</v>
      </c>
      <c r="AD243" s="90">
        <f t="shared" si="791"/>
        <v>0</v>
      </c>
      <c r="AE243" s="90">
        <f t="shared" si="644"/>
        <v>0</v>
      </c>
      <c r="AF243" s="351"/>
      <c r="AH243" s="91">
        <f t="shared" si="681"/>
        <v>0</v>
      </c>
      <c r="AI243" s="92" t="s">
        <v>1156</v>
      </c>
      <c r="AJ243" s="91">
        <f t="shared" ref="AJ243:AL243" si="792">AJ241-+AJ242</f>
        <v>0</v>
      </c>
      <c r="AK243" s="91">
        <f t="shared" si="792"/>
        <v>0</v>
      </c>
      <c r="AL243" s="91">
        <f t="shared" si="792"/>
        <v>0</v>
      </c>
      <c r="AM243" s="60"/>
    </row>
    <row r="244" spans="1:39" s="58" customFormat="1" ht="16.5" hidden="1" customHeight="1" x14ac:dyDescent="0.15">
      <c r="A244" s="61" t="s">
        <v>1574</v>
      </c>
      <c r="B244" t="s">
        <v>532</v>
      </c>
      <c r="C244" t="s">
        <v>531</v>
      </c>
      <c r="D244" s="62" t="s">
        <v>533</v>
      </c>
      <c r="E244" s="63" t="s">
        <v>1574</v>
      </c>
      <c r="F244" s="346" t="s">
        <v>1360</v>
      </c>
      <c r="G244" s="63" t="s">
        <v>502</v>
      </c>
      <c r="H244" s="63" t="s">
        <v>791</v>
      </c>
      <c r="I244" s="63" t="s">
        <v>513</v>
      </c>
      <c r="J244" s="346"/>
      <c r="K244" s="346"/>
      <c r="L244" s="346"/>
      <c r="M244" s="346" t="s">
        <v>1714</v>
      </c>
      <c r="N244" s="65" t="s">
        <v>1712</v>
      </c>
      <c r="O244" s="66" t="s">
        <v>78</v>
      </c>
      <c r="P244" s="67">
        <v>10913400</v>
      </c>
      <c r="Q244" s="67">
        <v>0</v>
      </c>
      <c r="R244" s="67">
        <f t="shared" ref="R244" si="793">P244-Q244</f>
        <v>10913400</v>
      </c>
      <c r="S244" s="67">
        <v>0</v>
      </c>
      <c r="T244" s="67">
        <v>10913400</v>
      </c>
      <c r="U244" s="68">
        <v>0</v>
      </c>
      <c r="V244" s="69">
        <f t="shared" ref="V244:V245" si="794">P244-U244</f>
        <v>10913400</v>
      </c>
      <c r="W244" s="70" t="s">
        <v>79</v>
      </c>
      <c r="X244" s="69">
        <f t="shared" ref="X244" si="795">X245</f>
        <v>0</v>
      </c>
      <c r="Y244" s="71"/>
      <c r="Z244" s="71"/>
      <c r="AA244" s="71"/>
      <c r="AB244" s="71"/>
      <c r="AC244" s="71"/>
      <c r="AD244" s="72"/>
      <c r="AE244" s="69">
        <f t="shared" si="644"/>
        <v>0</v>
      </c>
      <c r="AF244" s="349" t="s">
        <v>1791</v>
      </c>
      <c r="AH244" s="73">
        <v>10913400</v>
      </c>
      <c r="AI244" s="74" t="s">
        <v>1156</v>
      </c>
      <c r="AJ244" s="73">
        <v>0</v>
      </c>
      <c r="AK244" s="73">
        <f t="shared" ref="AK244:AK245" si="796">AL244-+AH244</f>
        <v>0</v>
      </c>
      <c r="AL244" s="73">
        <f t="shared" ref="AL244:AL245" si="797">Q244+R244</f>
        <v>10913400</v>
      </c>
      <c r="AM244" s="75"/>
    </row>
    <row r="245" spans="1:39" s="58" customFormat="1" ht="16.5" hidden="1" customHeight="1" x14ac:dyDescent="0.15">
      <c r="A245" s="61"/>
      <c r="B245" s="77" t="s">
        <v>532</v>
      </c>
      <c r="C245" s="77" t="s">
        <v>531</v>
      </c>
      <c r="D245" s="78" t="s">
        <v>533</v>
      </c>
      <c r="E245" s="79" t="s">
        <v>1574</v>
      </c>
      <c r="F245" s="347"/>
      <c r="G245" s="79" t="s">
        <v>502</v>
      </c>
      <c r="H245" s="79" t="s">
        <v>791</v>
      </c>
      <c r="I245" s="79" t="s">
        <v>513</v>
      </c>
      <c r="J245" s="347"/>
      <c r="K245" s="347"/>
      <c r="L245" s="347"/>
      <c r="M245" s="347"/>
      <c r="N245" s="81"/>
      <c r="O245" s="82" t="s">
        <v>81</v>
      </c>
      <c r="P245" s="67">
        <v>10913400</v>
      </c>
      <c r="Q245" s="67">
        <v>0</v>
      </c>
      <c r="R245" s="67">
        <v>10913400</v>
      </c>
      <c r="S245" s="67">
        <f t="shared" ref="S245" si="798">P245-Q245-R245</f>
        <v>0</v>
      </c>
      <c r="T245" s="67">
        <v>10913400</v>
      </c>
      <c r="U245" s="83">
        <v>0</v>
      </c>
      <c r="V245" s="69">
        <f t="shared" si="794"/>
        <v>10913400</v>
      </c>
      <c r="W245" s="70" t="s">
        <v>82</v>
      </c>
      <c r="X245" s="69">
        <v>0</v>
      </c>
      <c r="Y245" s="69">
        <v>0</v>
      </c>
      <c r="Z245" s="69">
        <v>0</v>
      </c>
      <c r="AA245" s="69">
        <v>0</v>
      </c>
      <c r="AB245" s="69">
        <v>0</v>
      </c>
      <c r="AC245" s="69">
        <v>0</v>
      </c>
      <c r="AD245" s="69">
        <v>0</v>
      </c>
      <c r="AE245" s="69">
        <f t="shared" si="644"/>
        <v>0</v>
      </c>
      <c r="AF245" s="350"/>
      <c r="AH245" s="73">
        <v>10913400</v>
      </c>
      <c r="AI245" s="74" t="s">
        <v>1156</v>
      </c>
      <c r="AJ245" s="73">
        <v>0</v>
      </c>
      <c r="AK245" s="73">
        <f t="shared" si="796"/>
        <v>0</v>
      </c>
      <c r="AL245" s="73">
        <f t="shared" si="797"/>
        <v>10913400</v>
      </c>
      <c r="AM245" s="75"/>
    </row>
    <row r="246" spans="1:39" s="58" customFormat="1" ht="16.5" hidden="1" customHeight="1" x14ac:dyDescent="0.15">
      <c r="A246" s="61"/>
      <c r="B246" s="77" t="s">
        <v>532</v>
      </c>
      <c r="C246" s="77" t="s">
        <v>531</v>
      </c>
      <c r="D246" s="84" t="s">
        <v>533</v>
      </c>
      <c r="E246" s="85" t="s">
        <v>1574</v>
      </c>
      <c r="F246" s="348"/>
      <c r="G246" s="85" t="s">
        <v>502</v>
      </c>
      <c r="H246" s="85" t="s">
        <v>791</v>
      </c>
      <c r="I246" s="85" t="s">
        <v>513</v>
      </c>
      <c r="J246" s="348"/>
      <c r="K246" s="348"/>
      <c r="L246" s="348"/>
      <c r="M246" s="348"/>
      <c r="N246" s="87"/>
      <c r="O246" s="88" t="s">
        <v>83</v>
      </c>
      <c r="P246" s="67">
        <f t="shared" ref="P246:R246" si="799">P244-+P245</f>
        <v>0</v>
      </c>
      <c r="Q246" s="67">
        <f t="shared" si="799"/>
        <v>0</v>
      </c>
      <c r="R246" s="89">
        <f t="shared" si="799"/>
        <v>0</v>
      </c>
      <c r="S246" s="89"/>
      <c r="T246" s="89">
        <f t="shared" ref="T246:V246" si="800">T244-+T245</f>
        <v>0</v>
      </c>
      <c r="U246" s="90">
        <f t="shared" si="800"/>
        <v>0</v>
      </c>
      <c r="V246" s="90">
        <f t="shared" si="800"/>
        <v>0</v>
      </c>
      <c r="W246" s="88" t="s">
        <v>83</v>
      </c>
      <c r="X246" s="90">
        <f t="shared" ref="X246:AD246" si="801">X244-+X245</f>
        <v>0</v>
      </c>
      <c r="Y246" s="90">
        <f t="shared" si="801"/>
        <v>0</v>
      </c>
      <c r="Z246" s="90">
        <f t="shared" si="801"/>
        <v>0</v>
      </c>
      <c r="AA246" s="90">
        <f t="shared" si="801"/>
        <v>0</v>
      </c>
      <c r="AB246" s="90">
        <f t="shared" si="801"/>
        <v>0</v>
      </c>
      <c r="AC246" s="90">
        <f t="shared" si="801"/>
        <v>0</v>
      </c>
      <c r="AD246" s="90">
        <f t="shared" si="801"/>
        <v>0</v>
      </c>
      <c r="AE246" s="90">
        <f t="shared" si="644"/>
        <v>0</v>
      </c>
      <c r="AF246" s="351"/>
      <c r="AH246" s="91">
        <f t="shared" si="681"/>
        <v>0</v>
      </c>
      <c r="AI246" s="92" t="s">
        <v>1156</v>
      </c>
      <c r="AJ246" s="91">
        <f t="shared" ref="AJ246:AL246" si="802">AJ244-+AJ245</f>
        <v>0</v>
      </c>
      <c r="AK246" s="91">
        <f t="shared" si="802"/>
        <v>0</v>
      </c>
      <c r="AL246" s="91">
        <f t="shared" si="802"/>
        <v>0</v>
      </c>
      <c r="AM246" s="60"/>
    </row>
    <row r="247" spans="1:39" s="58" customFormat="1" ht="16.5" hidden="1" customHeight="1" x14ac:dyDescent="0.15">
      <c r="A247" s="61" t="s">
        <v>1575</v>
      </c>
      <c r="B247" t="s">
        <v>532</v>
      </c>
      <c r="C247" t="s">
        <v>531</v>
      </c>
      <c r="D247" s="62" t="s">
        <v>533</v>
      </c>
      <c r="E247" s="63" t="s">
        <v>1575</v>
      </c>
      <c r="F247" s="346" t="s">
        <v>1361</v>
      </c>
      <c r="G247" s="63" t="s">
        <v>502</v>
      </c>
      <c r="H247" s="63" t="s">
        <v>1076</v>
      </c>
      <c r="I247" s="63" t="s">
        <v>1077</v>
      </c>
      <c r="J247" s="346"/>
      <c r="K247" s="346"/>
      <c r="L247" s="346"/>
      <c r="M247" s="346" t="s">
        <v>1714</v>
      </c>
      <c r="N247" s="65" t="s">
        <v>1720</v>
      </c>
      <c r="O247" s="66" t="s">
        <v>78</v>
      </c>
      <c r="P247" s="67">
        <v>10105956</v>
      </c>
      <c r="Q247" s="67">
        <v>0</v>
      </c>
      <c r="R247" s="67">
        <f t="shared" ref="R247" si="803">P247-Q247</f>
        <v>10105956</v>
      </c>
      <c r="S247" s="67">
        <v>0</v>
      </c>
      <c r="T247" s="67">
        <v>0</v>
      </c>
      <c r="U247" s="68">
        <v>0</v>
      </c>
      <c r="V247" s="69">
        <f t="shared" ref="V247:V248" si="804">P247-U247</f>
        <v>10105956</v>
      </c>
      <c r="W247" s="70" t="s">
        <v>79</v>
      </c>
      <c r="X247" s="69">
        <f t="shared" ref="X247" si="805">X248</f>
        <v>0</v>
      </c>
      <c r="Y247" s="71"/>
      <c r="Z247" s="71"/>
      <c r="AA247" s="71"/>
      <c r="AB247" s="71"/>
      <c r="AC247" s="71"/>
      <c r="AD247" s="72"/>
      <c r="AE247" s="69">
        <f t="shared" si="644"/>
        <v>0</v>
      </c>
      <c r="AF247" s="349">
        <v>0</v>
      </c>
      <c r="AH247" s="73">
        <v>10105956</v>
      </c>
      <c r="AI247" s="74" t="s">
        <v>1156</v>
      </c>
      <c r="AJ247" s="73">
        <v>0</v>
      </c>
      <c r="AK247" s="73">
        <f t="shared" ref="AK247:AK248" si="806">AL247-+AH247</f>
        <v>0</v>
      </c>
      <c r="AL247" s="73">
        <f t="shared" ref="AL247:AL248" si="807">Q247+R247</f>
        <v>10105956</v>
      </c>
      <c r="AM247" s="75"/>
    </row>
    <row r="248" spans="1:39" s="58" customFormat="1" ht="16.5" hidden="1" customHeight="1" x14ac:dyDescent="0.15">
      <c r="A248" s="61"/>
      <c r="B248" s="77" t="s">
        <v>532</v>
      </c>
      <c r="C248" s="77" t="s">
        <v>531</v>
      </c>
      <c r="D248" s="78" t="s">
        <v>533</v>
      </c>
      <c r="E248" s="79" t="s">
        <v>1575</v>
      </c>
      <c r="F248" s="347"/>
      <c r="G248" s="79" t="s">
        <v>502</v>
      </c>
      <c r="H248" s="79" t="s">
        <v>1076</v>
      </c>
      <c r="I248" s="79" t="s">
        <v>1077</v>
      </c>
      <c r="J248" s="347"/>
      <c r="K248" s="347"/>
      <c r="L248" s="347"/>
      <c r="M248" s="347"/>
      <c r="N248" s="81"/>
      <c r="O248" s="82" t="s">
        <v>81</v>
      </c>
      <c r="P248" s="67">
        <v>10105956</v>
      </c>
      <c r="Q248" s="67">
        <v>0</v>
      </c>
      <c r="R248" s="67">
        <v>10105956</v>
      </c>
      <c r="S248" s="67">
        <f t="shared" ref="S248" si="808">P248-Q248-R248</f>
        <v>0</v>
      </c>
      <c r="T248" s="67">
        <v>0</v>
      </c>
      <c r="U248" s="83">
        <v>0</v>
      </c>
      <c r="V248" s="69">
        <f t="shared" si="804"/>
        <v>10105956</v>
      </c>
      <c r="W248" s="70" t="s">
        <v>82</v>
      </c>
      <c r="X248" s="69">
        <v>0</v>
      </c>
      <c r="Y248" s="69">
        <v>0</v>
      </c>
      <c r="Z248" s="69">
        <v>0</v>
      </c>
      <c r="AA248" s="69">
        <v>0</v>
      </c>
      <c r="AB248" s="69">
        <v>0</v>
      </c>
      <c r="AC248" s="69">
        <v>0</v>
      </c>
      <c r="AD248" s="69">
        <v>0</v>
      </c>
      <c r="AE248" s="69">
        <f t="shared" si="644"/>
        <v>0</v>
      </c>
      <c r="AF248" s="350"/>
      <c r="AH248" s="73">
        <v>10105956</v>
      </c>
      <c r="AI248" s="74" t="s">
        <v>1156</v>
      </c>
      <c r="AJ248" s="73">
        <v>0</v>
      </c>
      <c r="AK248" s="73">
        <f t="shared" si="806"/>
        <v>0</v>
      </c>
      <c r="AL248" s="73">
        <f t="shared" si="807"/>
        <v>10105956</v>
      </c>
      <c r="AM248" s="75"/>
    </row>
    <row r="249" spans="1:39" s="58" customFormat="1" ht="16.5" hidden="1" customHeight="1" x14ac:dyDescent="0.15">
      <c r="A249" s="61"/>
      <c r="B249" s="77" t="s">
        <v>532</v>
      </c>
      <c r="C249" s="77" t="s">
        <v>531</v>
      </c>
      <c r="D249" s="84" t="s">
        <v>533</v>
      </c>
      <c r="E249" s="85" t="s">
        <v>1575</v>
      </c>
      <c r="F249" s="348"/>
      <c r="G249" s="85" t="s">
        <v>502</v>
      </c>
      <c r="H249" s="85" t="s">
        <v>1076</v>
      </c>
      <c r="I249" s="85" t="s">
        <v>1077</v>
      </c>
      <c r="J249" s="348"/>
      <c r="K249" s="348"/>
      <c r="L249" s="348"/>
      <c r="M249" s="348"/>
      <c r="N249" s="87"/>
      <c r="O249" s="88" t="s">
        <v>83</v>
      </c>
      <c r="P249" s="67">
        <f t="shared" ref="P249:R249" si="809">P247-+P248</f>
        <v>0</v>
      </c>
      <c r="Q249" s="67">
        <f t="shared" si="809"/>
        <v>0</v>
      </c>
      <c r="R249" s="89">
        <f t="shared" si="809"/>
        <v>0</v>
      </c>
      <c r="S249" s="89"/>
      <c r="T249" s="89">
        <f t="shared" ref="T249:V249" si="810">T247-+T248</f>
        <v>0</v>
      </c>
      <c r="U249" s="90">
        <f t="shared" si="810"/>
        <v>0</v>
      </c>
      <c r="V249" s="90">
        <f t="shared" si="810"/>
        <v>0</v>
      </c>
      <c r="W249" s="88" t="s">
        <v>83</v>
      </c>
      <c r="X249" s="90">
        <f t="shared" ref="X249:AD249" si="811">X247-+X248</f>
        <v>0</v>
      </c>
      <c r="Y249" s="90">
        <f t="shared" si="811"/>
        <v>0</v>
      </c>
      <c r="Z249" s="90">
        <f t="shared" si="811"/>
        <v>0</v>
      </c>
      <c r="AA249" s="90">
        <f t="shared" si="811"/>
        <v>0</v>
      </c>
      <c r="AB249" s="90">
        <f t="shared" si="811"/>
        <v>0</v>
      </c>
      <c r="AC249" s="90">
        <f t="shared" si="811"/>
        <v>0</v>
      </c>
      <c r="AD249" s="90">
        <f t="shared" si="811"/>
        <v>0</v>
      </c>
      <c r="AE249" s="90">
        <f t="shared" si="644"/>
        <v>0</v>
      </c>
      <c r="AF249" s="351"/>
      <c r="AH249" s="91">
        <f t="shared" si="681"/>
        <v>0</v>
      </c>
      <c r="AI249" s="92" t="s">
        <v>1156</v>
      </c>
      <c r="AJ249" s="91">
        <f t="shared" ref="AJ249:AL249" si="812">AJ247-+AJ248</f>
        <v>0</v>
      </c>
      <c r="AK249" s="91">
        <f t="shared" si="812"/>
        <v>0</v>
      </c>
      <c r="AL249" s="91">
        <f t="shared" si="812"/>
        <v>0</v>
      </c>
      <c r="AM249" s="60"/>
    </row>
    <row r="250" spans="1:39" s="58" customFormat="1" ht="16.5" hidden="1" customHeight="1" x14ac:dyDescent="0.15">
      <c r="A250" s="61" t="s">
        <v>1576</v>
      </c>
      <c r="B250" t="s">
        <v>532</v>
      </c>
      <c r="C250" t="s">
        <v>531</v>
      </c>
      <c r="D250" s="62" t="s">
        <v>533</v>
      </c>
      <c r="E250" s="63" t="s">
        <v>1576</v>
      </c>
      <c r="F250" s="346" t="s">
        <v>1362</v>
      </c>
      <c r="G250" s="63" t="s">
        <v>1794</v>
      </c>
      <c r="H250" s="63" t="s">
        <v>918</v>
      </c>
      <c r="I250" s="63" t="s">
        <v>1044</v>
      </c>
      <c r="J250" s="346" t="s">
        <v>1753</v>
      </c>
      <c r="K250" s="346" t="s">
        <v>1709</v>
      </c>
      <c r="L250" s="346" t="s">
        <v>1750</v>
      </c>
      <c r="M250" s="346" t="s">
        <v>1711</v>
      </c>
      <c r="N250" s="65" t="s">
        <v>1712</v>
      </c>
      <c r="O250" s="66" t="s">
        <v>78</v>
      </c>
      <c r="P250" s="67">
        <v>9529618</v>
      </c>
      <c r="Q250" s="67">
        <v>0</v>
      </c>
      <c r="R250" s="67">
        <f t="shared" ref="R250" si="813">P250-Q250</f>
        <v>9529618</v>
      </c>
      <c r="S250" s="67">
        <v>0</v>
      </c>
      <c r="T250" s="67">
        <v>9529618</v>
      </c>
      <c r="U250" s="68">
        <v>0</v>
      </c>
      <c r="V250" s="69">
        <f t="shared" ref="V250:V251" si="814">P250-U250</f>
        <v>9529618</v>
      </c>
      <c r="W250" s="70" t="s">
        <v>79</v>
      </c>
      <c r="X250" s="69">
        <f t="shared" ref="X250" si="815">X251</f>
        <v>9529618</v>
      </c>
      <c r="Y250" s="71"/>
      <c r="Z250" s="71"/>
      <c r="AA250" s="71"/>
      <c r="AB250" s="71"/>
      <c r="AC250" s="71"/>
      <c r="AD250" s="72"/>
      <c r="AE250" s="69">
        <f t="shared" si="644"/>
        <v>9529618</v>
      </c>
      <c r="AF250" s="349">
        <v>0</v>
      </c>
      <c r="AH250" s="73">
        <v>0</v>
      </c>
      <c r="AI250" s="74" t="s">
        <v>819</v>
      </c>
      <c r="AJ250" s="73">
        <v>85650</v>
      </c>
      <c r="AK250" s="73">
        <f t="shared" ref="AK250:AK251" si="816">AL250-+AH250</f>
        <v>9529618</v>
      </c>
      <c r="AL250" s="73">
        <f t="shared" ref="AL250:AL251" si="817">Q250+R250</f>
        <v>9529618</v>
      </c>
      <c r="AM250" s="75"/>
    </row>
    <row r="251" spans="1:39" s="58" customFormat="1" ht="16.5" hidden="1" customHeight="1" x14ac:dyDescent="0.15">
      <c r="A251" s="61"/>
      <c r="B251" s="77" t="s">
        <v>532</v>
      </c>
      <c r="C251" s="77" t="s">
        <v>531</v>
      </c>
      <c r="D251" s="78" t="s">
        <v>533</v>
      </c>
      <c r="E251" s="79" t="s">
        <v>1576</v>
      </c>
      <c r="F251" s="347"/>
      <c r="G251" s="79" t="s">
        <v>1794</v>
      </c>
      <c r="H251" s="79" t="s">
        <v>918</v>
      </c>
      <c r="I251" s="79" t="s">
        <v>1044</v>
      </c>
      <c r="J251" s="347"/>
      <c r="K251" s="347"/>
      <c r="L251" s="347"/>
      <c r="M251" s="347"/>
      <c r="N251" s="81"/>
      <c r="O251" s="82" t="s">
        <v>81</v>
      </c>
      <c r="P251" s="67">
        <v>0</v>
      </c>
      <c r="Q251" s="67">
        <v>0</v>
      </c>
      <c r="R251" s="67">
        <v>0</v>
      </c>
      <c r="S251" s="67">
        <f t="shared" ref="S251" si="818">P251-Q251-R251</f>
        <v>0</v>
      </c>
      <c r="T251" s="67">
        <v>0</v>
      </c>
      <c r="U251" s="83">
        <v>0</v>
      </c>
      <c r="V251" s="69">
        <f t="shared" si="814"/>
        <v>0</v>
      </c>
      <c r="W251" s="70" t="s">
        <v>82</v>
      </c>
      <c r="X251" s="69">
        <v>9529618</v>
      </c>
      <c r="Y251" s="69">
        <v>0</v>
      </c>
      <c r="Z251" s="69">
        <v>0</v>
      </c>
      <c r="AA251" s="69">
        <v>0</v>
      </c>
      <c r="AB251" s="69">
        <v>0</v>
      </c>
      <c r="AC251" s="69">
        <v>0</v>
      </c>
      <c r="AD251" s="69">
        <v>0</v>
      </c>
      <c r="AE251" s="69">
        <f t="shared" si="644"/>
        <v>9529618</v>
      </c>
      <c r="AF251" s="350"/>
      <c r="AH251" s="73">
        <v>0</v>
      </c>
      <c r="AI251" s="74" t="s">
        <v>1156</v>
      </c>
      <c r="AJ251" s="73">
        <v>0</v>
      </c>
      <c r="AK251" s="73">
        <f t="shared" si="816"/>
        <v>0</v>
      </c>
      <c r="AL251" s="73">
        <f t="shared" si="817"/>
        <v>0</v>
      </c>
      <c r="AM251" s="75"/>
    </row>
    <row r="252" spans="1:39" s="58" customFormat="1" ht="16.5" hidden="1" customHeight="1" x14ac:dyDescent="0.15">
      <c r="A252" s="61"/>
      <c r="B252" s="77" t="s">
        <v>532</v>
      </c>
      <c r="C252" s="77" t="s">
        <v>531</v>
      </c>
      <c r="D252" s="84" t="s">
        <v>533</v>
      </c>
      <c r="E252" s="85" t="s">
        <v>1576</v>
      </c>
      <c r="F252" s="348"/>
      <c r="G252" s="85" t="s">
        <v>1794</v>
      </c>
      <c r="H252" s="85" t="s">
        <v>918</v>
      </c>
      <c r="I252" s="85" t="s">
        <v>1044</v>
      </c>
      <c r="J252" s="348"/>
      <c r="K252" s="348"/>
      <c r="L252" s="348"/>
      <c r="M252" s="348"/>
      <c r="N252" s="87"/>
      <c r="O252" s="88" t="s">
        <v>83</v>
      </c>
      <c r="P252" s="67">
        <f t="shared" ref="P252:R252" si="819">P250-+P251</f>
        <v>9529618</v>
      </c>
      <c r="Q252" s="67">
        <f t="shared" si="819"/>
        <v>0</v>
      </c>
      <c r="R252" s="89">
        <f t="shared" si="819"/>
        <v>9529618</v>
      </c>
      <c r="S252" s="89"/>
      <c r="T252" s="89">
        <f t="shared" ref="T252:V252" si="820">T250-+T251</f>
        <v>9529618</v>
      </c>
      <c r="U252" s="90">
        <f t="shared" si="820"/>
        <v>0</v>
      </c>
      <c r="V252" s="90">
        <f t="shared" si="820"/>
        <v>9529618</v>
      </c>
      <c r="W252" s="88" t="s">
        <v>83</v>
      </c>
      <c r="X252" s="90">
        <f t="shared" ref="X252:AD252" si="821">X250-+X251</f>
        <v>0</v>
      </c>
      <c r="Y252" s="90">
        <f t="shared" si="821"/>
        <v>0</v>
      </c>
      <c r="Z252" s="90">
        <f t="shared" si="821"/>
        <v>0</v>
      </c>
      <c r="AA252" s="90">
        <f t="shared" si="821"/>
        <v>0</v>
      </c>
      <c r="AB252" s="90">
        <f t="shared" si="821"/>
        <v>0</v>
      </c>
      <c r="AC252" s="90">
        <f t="shared" si="821"/>
        <v>0</v>
      </c>
      <c r="AD252" s="90">
        <f t="shared" si="821"/>
        <v>0</v>
      </c>
      <c r="AE252" s="90">
        <f t="shared" si="644"/>
        <v>0</v>
      </c>
      <c r="AF252" s="351"/>
      <c r="AH252" s="91">
        <f t="shared" si="681"/>
        <v>0</v>
      </c>
      <c r="AI252" s="92">
        <v>0</v>
      </c>
      <c r="AJ252" s="91">
        <f t="shared" ref="AJ252:AL252" si="822">AJ250-+AJ251</f>
        <v>85650</v>
      </c>
      <c r="AK252" s="91">
        <f t="shared" si="822"/>
        <v>9529618</v>
      </c>
      <c r="AL252" s="91">
        <f t="shared" si="822"/>
        <v>9529618</v>
      </c>
      <c r="AM252" s="60"/>
    </row>
    <row r="253" spans="1:39" s="58" customFormat="1" ht="16.5" hidden="1" customHeight="1" x14ac:dyDescent="0.15">
      <c r="A253" s="61" t="s">
        <v>1577</v>
      </c>
      <c r="B253" t="s">
        <v>532</v>
      </c>
      <c r="C253" t="s">
        <v>531</v>
      </c>
      <c r="D253" s="62" t="s">
        <v>533</v>
      </c>
      <c r="E253" s="63" t="s">
        <v>1577</v>
      </c>
      <c r="F253" s="346" t="s">
        <v>1363</v>
      </c>
      <c r="G253" s="63" t="s">
        <v>1798</v>
      </c>
      <c r="H253" s="63" t="s">
        <v>918</v>
      </c>
      <c r="I253" s="63" t="s">
        <v>1044</v>
      </c>
      <c r="J253" s="346"/>
      <c r="K253" s="346"/>
      <c r="L253" s="346"/>
      <c r="M253" s="346" t="s">
        <v>1714</v>
      </c>
      <c r="N253" s="65" t="s">
        <v>1720</v>
      </c>
      <c r="O253" s="66" t="s">
        <v>78</v>
      </c>
      <c r="P253" s="67">
        <v>8890400</v>
      </c>
      <c r="Q253" s="67">
        <v>0</v>
      </c>
      <c r="R253" s="67">
        <f t="shared" ref="R253" si="823">P253-Q253</f>
        <v>8890400</v>
      </c>
      <c r="S253" s="67">
        <v>0</v>
      </c>
      <c r="T253" s="67">
        <v>0</v>
      </c>
      <c r="U253" s="68">
        <v>0</v>
      </c>
      <c r="V253" s="69">
        <f t="shared" ref="V253:V254" si="824">P253-U253</f>
        <v>8890400</v>
      </c>
      <c r="W253" s="70" t="s">
        <v>79</v>
      </c>
      <c r="X253" s="69">
        <f t="shared" ref="X253" si="825">X254</f>
        <v>0</v>
      </c>
      <c r="Y253" s="71"/>
      <c r="Z253" s="71"/>
      <c r="AA253" s="71"/>
      <c r="AB253" s="71"/>
      <c r="AC253" s="71"/>
      <c r="AD253" s="72"/>
      <c r="AE253" s="69">
        <f t="shared" si="644"/>
        <v>0</v>
      </c>
      <c r="AF253" s="349">
        <v>0</v>
      </c>
      <c r="AH253" s="73">
        <v>0</v>
      </c>
      <c r="AI253" s="74" t="s">
        <v>819</v>
      </c>
      <c r="AJ253" s="73">
        <v>80000</v>
      </c>
      <c r="AK253" s="73">
        <f t="shared" ref="AK253:AK254" si="826">AL253-+AH253</f>
        <v>8890400</v>
      </c>
      <c r="AL253" s="73">
        <f t="shared" ref="AL253:AL254" si="827">Q253+R253</f>
        <v>8890400</v>
      </c>
      <c r="AM253" s="75"/>
    </row>
    <row r="254" spans="1:39" s="58" customFormat="1" ht="16.5" hidden="1" customHeight="1" x14ac:dyDescent="0.15">
      <c r="A254" s="61"/>
      <c r="B254" s="77" t="s">
        <v>532</v>
      </c>
      <c r="C254" s="77" t="s">
        <v>531</v>
      </c>
      <c r="D254" s="78" t="s">
        <v>533</v>
      </c>
      <c r="E254" s="79" t="s">
        <v>1577</v>
      </c>
      <c r="F254" s="347"/>
      <c r="G254" s="79" t="s">
        <v>1798</v>
      </c>
      <c r="H254" s="79" t="s">
        <v>918</v>
      </c>
      <c r="I254" s="79" t="s">
        <v>1044</v>
      </c>
      <c r="J254" s="347"/>
      <c r="K254" s="347"/>
      <c r="L254" s="347"/>
      <c r="M254" s="347"/>
      <c r="N254" s="81"/>
      <c r="O254" s="82" t="s">
        <v>81</v>
      </c>
      <c r="P254" s="67">
        <v>8890400</v>
      </c>
      <c r="Q254" s="67">
        <v>0</v>
      </c>
      <c r="R254" s="67">
        <v>8890400</v>
      </c>
      <c r="S254" s="67">
        <f t="shared" ref="S254" si="828">P254-Q254-R254</f>
        <v>0</v>
      </c>
      <c r="T254" s="67">
        <v>0</v>
      </c>
      <c r="U254" s="83">
        <v>0</v>
      </c>
      <c r="V254" s="69">
        <f t="shared" si="824"/>
        <v>8890400</v>
      </c>
      <c r="W254" s="70" t="s">
        <v>82</v>
      </c>
      <c r="X254" s="69">
        <v>0</v>
      </c>
      <c r="Y254" s="69">
        <v>0</v>
      </c>
      <c r="Z254" s="69">
        <v>0</v>
      </c>
      <c r="AA254" s="69">
        <v>0</v>
      </c>
      <c r="AB254" s="69">
        <v>0</v>
      </c>
      <c r="AC254" s="69">
        <v>0</v>
      </c>
      <c r="AD254" s="69">
        <v>0</v>
      </c>
      <c r="AE254" s="69">
        <f t="shared" si="644"/>
        <v>0</v>
      </c>
      <c r="AF254" s="350"/>
      <c r="AH254" s="73">
        <v>0</v>
      </c>
      <c r="AI254" s="74" t="s">
        <v>819</v>
      </c>
      <c r="AJ254" s="73">
        <v>80000</v>
      </c>
      <c r="AK254" s="73">
        <f t="shared" si="826"/>
        <v>8890400</v>
      </c>
      <c r="AL254" s="73">
        <f t="shared" si="827"/>
        <v>8890400</v>
      </c>
      <c r="AM254" s="75"/>
    </row>
    <row r="255" spans="1:39" s="58" customFormat="1" ht="16.5" hidden="1" customHeight="1" x14ac:dyDescent="0.15">
      <c r="A255" s="61"/>
      <c r="B255" s="77" t="s">
        <v>532</v>
      </c>
      <c r="C255" s="77" t="s">
        <v>531</v>
      </c>
      <c r="D255" s="84" t="s">
        <v>533</v>
      </c>
      <c r="E255" s="85" t="s">
        <v>1577</v>
      </c>
      <c r="F255" s="348"/>
      <c r="G255" s="85" t="s">
        <v>1798</v>
      </c>
      <c r="H255" s="85" t="s">
        <v>918</v>
      </c>
      <c r="I255" s="85" t="s">
        <v>1044</v>
      </c>
      <c r="J255" s="348"/>
      <c r="K255" s="348"/>
      <c r="L255" s="348"/>
      <c r="M255" s="348"/>
      <c r="N255" s="87"/>
      <c r="O255" s="88" t="s">
        <v>83</v>
      </c>
      <c r="P255" s="67">
        <f t="shared" ref="P255:R255" si="829">P253-+P254</f>
        <v>0</v>
      </c>
      <c r="Q255" s="67">
        <f t="shared" si="829"/>
        <v>0</v>
      </c>
      <c r="R255" s="89">
        <f t="shared" si="829"/>
        <v>0</v>
      </c>
      <c r="S255" s="89"/>
      <c r="T255" s="89">
        <f t="shared" ref="T255:V255" si="830">T253-+T254</f>
        <v>0</v>
      </c>
      <c r="U255" s="90">
        <f t="shared" si="830"/>
        <v>0</v>
      </c>
      <c r="V255" s="90">
        <f t="shared" si="830"/>
        <v>0</v>
      </c>
      <c r="W255" s="88" t="s">
        <v>83</v>
      </c>
      <c r="X255" s="90">
        <f t="shared" ref="X255:AD255" si="831">X253-+X254</f>
        <v>0</v>
      </c>
      <c r="Y255" s="90">
        <f t="shared" si="831"/>
        <v>0</v>
      </c>
      <c r="Z255" s="90">
        <f t="shared" si="831"/>
        <v>0</v>
      </c>
      <c r="AA255" s="90">
        <f t="shared" si="831"/>
        <v>0</v>
      </c>
      <c r="AB255" s="90">
        <f t="shared" si="831"/>
        <v>0</v>
      </c>
      <c r="AC255" s="90">
        <f t="shared" si="831"/>
        <v>0</v>
      </c>
      <c r="AD255" s="90">
        <f t="shared" si="831"/>
        <v>0</v>
      </c>
      <c r="AE255" s="90">
        <f t="shared" si="644"/>
        <v>0</v>
      </c>
      <c r="AF255" s="351"/>
      <c r="AH255" s="91">
        <f t="shared" si="681"/>
        <v>0</v>
      </c>
      <c r="AI255" s="92" t="s">
        <v>1156</v>
      </c>
      <c r="AJ255" s="91">
        <f t="shared" ref="AJ255:AL255" si="832">AJ253-+AJ254</f>
        <v>0</v>
      </c>
      <c r="AK255" s="91">
        <f t="shared" si="832"/>
        <v>0</v>
      </c>
      <c r="AL255" s="91">
        <f t="shared" si="832"/>
        <v>0</v>
      </c>
      <c r="AM255" s="60"/>
    </row>
    <row r="256" spans="1:39" s="58" customFormat="1" ht="16.5" hidden="1" customHeight="1" x14ac:dyDescent="0.15">
      <c r="A256" s="61" t="s">
        <v>1578</v>
      </c>
      <c r="B256" t="s">
        <v>532</v>
      </c>
      <c r="C256" t="s">
        <v>531</v>
      </c>
      <c r="D256" s="62" t="s">
        <v>533</v>
      </c>
      <c r="E256" s="63" t="s">
        <v>1578</v>
      </c>
      <c r="F256" s="346" t="s">
        <v>1364</v>
      </c>
      <c r="G256" s="63" t="s">
        <v>1794</v>
      </c>
      <c r="H256" s="63" t="s">
        <v>791</v>
      </c>
      <c r="I256" s="63" t="s">
        <v>96</v>
      </c>
      <c r="J256" s="346"/>
      <c r="K256" s="346"/>
      <c r="L256" s="346"/>
      <c r="M256" s="346" t="s">
        <v>1716</v>
      </c>
      <c r="N256" s="65" t="s">
        <v>1720</v>
      </c>
      <c r="O256" s="66" t="s">
        <v>78</v>
      </c>
      <c r="P256" s="67">
        <v>3167205</v>
      </c>
      <c r="Q256" s="67">
        <v>0</v>
      </c>
      <c r="R256" s="67">
        <f t="shared" ref="R256" si="833">P256-Q256</f>
        <v>3167205</v>
      </c>
      <c r="S256" s="67">
        <v>0</v>
      </c>
      <c r="T256" s="67">
        <v>0</v>
      </c>
      <c r="U256" s="68">
        <v>0</v>
      </c>
      <c r="V256" s="69">
        <f t="shared" ref="V256:V257" si="834">P256-U256</f>
        <v>3167205</v>
      </c>
      <c r="W256" s="70" t="s">
        <v>79</v>
      </c>
      <c r="X256" s="69">
        <f t="shared" ref="X256" si="835">X257</f>
        <v>3167205</v>
      </c>
      <c r="Y256" s="71"/>
      <c r="Z256" s="71"/>
      <c r="AA256" s="71"/>
      <c r="AB256" s="71"/>
      <c r="AC256" s="71"/>
      <c r="AD256" s="72"/>
      <c r="AE256" s="69">
        <f t="shared" si="644"/>
        <v>3167205</v>
      </c>
      <c r="AF256" s="349" t="s">
        <v>1793</v>
      </c>
      <c r="AH256" s="73">
        <v>0</v>
      </c>
      <c r="AI256" s="74" t="s">
        <v>1156</v>
      </c>
      <c r="AJ256" s="73">
        <v>28500</v>
      </c>
      <c r="AK256" s="73">
        <f t="shared" ref="AK256:AK257" si="836">AL256-+AH256</f>
        <v>3167205</v>
      </c>
      <c r="AL256" s="73">
        <f t="shared" ref="AL256:AL257" si="837">Q256+R256</f>
        <v>3167205</v>
      </c>
      <c r="AM256" s="75"/>
    </row>
    <row r="257" spans="1:39" s="58" customFormat="1" ht="16.5" hidden="1" customHeight="1" x14ac:dyDescent="0.15">
      <c r="A257" s="61"/>
      <c r="B257" s="77" t="s">
        <v>532</v>
      </c>
      <c r="C257" s="77" t="s">
        <v>531</v>
      </c>
      <c r="D257" s="78" t="s">
        <v>533</v>
      </c>
      <c r="E257" s="79" t="s">
        <v>1578</v>
      </c>
      <c r="F257" s="347"/>
      <c r="G257" s="79" t="s">
        <v>1794</v>
      </c>
      <c r="H257" s="79" t="s">
        <v>791</v>
      </c>
      <c r="I257" s="79" t="s">
        <v>96</v>
      </c>
      <c r="J257" s="347"/>
      <c r="K257" s="347"/>
      <c r="L257" s="347"/>
      <c r="M257" s="347"/>
      <c r="N257" s="81"/>
      <c r="O257" s="82" t="s">
        <v>81</v>
      </c>
      <c r="P257" s="67">
        <v>0</v>
      </c>
      <c r="Q257" s="67">
        <v>0</v>
      </c>
      <c r="R257" s="67">
        <v>0</v>
      </c>
      <c r="S257" s="67">
        <f t="shared" ref="S257" si="838">P257-Q257-R257</f>
        <v>0</v>
      </c>
      <c r="T257" s="67">
        <v>0</v>
      </c>
      <c r="U257" s="83">
        <v>0</v>
      </c>
      <c r="V257" s="69">
        <f t="shared" si="834"/>
        <v>0</v>
      </c>
      <c r="W257" s="70" t="s">
        <v>82</v>
      </c>
      <c r="X257" s="69">
        <v>3167205</v>
      </c>
      <c r="Y257" s="69">
        <v>0</v>
      </c>
      <c r="Z257" s="69">
        <v>0</v>
      </c>
      <c r="AA257" s="69">
        <v>0</v>
      </c>
      <c r="AB257" s="69">
        <v>0</v>
      </c>
      <c r="AC257" s="69">
        <v>0</v>
      </c>
      <c r="AD257" s="69">
        <v>0</v>
      </c>
      <c r="AE257" s="69">
        <f t="shared" si="644"/>
        <v>3167205</v>
      </c>
      <c r="AF257" s="350"/>
      <c r="AH257" s="73">
        <v>0</v>
      </c>
      <c r="AI257" s="74" t="s">
        <v>1156</v>
      </c>
      <c r="AJ257" s="73">
        <v>0</v>
      </c>
      <c r="AK257" s="73">
        <f t="shared" si="836"/>
        <v>0</v>
      </c>
      <c r="AL257" s="73">
        <f t="shared" si="837"/>
        <v>0</v>
      </c>
      <c r="AM257" s="75"/>
    </row>
    <row r="258" spans="1:39" s="58" customFormat="1" ht="16.5" hidden="1" customHeight="1" x14ac:dyDescent="0.15">
      <c r="A258" s="61"/>
      <c r="B258" s="77" t="s">
        <v>532</v>
      </c>
      <c r="C258" s="77" t="s">
        <v>531</v>
      </c>
      <c r="D258" s="84" t="s">
        <v>533</v>
      </c>
      <c r="E258" s="85" t="s">
        <v>1578</v>
      </c>
      <c r="F258" s="348"/>
      <c r="G258" s="85" t="s">
        <v>1794</v>
      </c>
      <c r="H258" s="85" t="s">
        <v>791</v>
      </c>
      <c r="I258" s="85" t="s">
        <v>96</v>
      </c>
      <c r="J258" s="348"/>
      <c r="K258" s="348"/>
      <c r="L258" s="348"/>
      <c r="M258" s="348"/>
      <c r="N258" s="87"/>
      <c r="O258" s="88" t="s">
        <v>83</v>
      </c>
      <c r="P258" s="67">
        <f t="shared" ref="P258:R258" si="839">P256-+P257</f>
        <v>3167205</v>
      </c>
      <c r="Q258" s="67">
        <f t="shared" si="839"/>
        <v>0</v>
      </c>
      <c r="R258" s="89">
        <f t="shared" si="839"/>
        <v>3167205</v>
      </c>
      <c r="S258" s="89"/>
      <c r="T258" s="89">
        <f t="shared" ref="T258:V258" si="840">T256-+T257</f>
        <v>0</v>
      </c>
      <c r="U258" s="90">
        <f t="shared" si="840"/>
        <v>0</v>
      </c>
      <c r="V258" s="90">
        <f t="shared" si="840"/>
        <v>3167205</v>
      </c>
      <c r="W258" s="88" t="s">
        <v>83</v>
      </c>
      <c r="X258" s="90">
        <f t="shared" ref="X258:AD258" si="841">X256-+X257</f>
        <v>0</v>
      </c>
      <c r="Y258" s="90">
        <f t="shared" si="841"/>
        <v>0</v>
      </c>
      <c r="Z258" s="90">
        <f t="shared" si="841"/>
        <v>0</v>
      </c>
      <c r="AA258" s="90">
        <f t="shared" si="841"/>
        <v>0</v>
      </c>
      <c r="AB258" s="90">
        <f t="shared" si="841"/>
        <v>0</v>
      </c>
      <c r="AC258" s="90">
        <f t="shared" si="841"/>
        <v>0</v>
      </c>
      <c r="AD258" s="90">
        <f t="shared" si="841"/>
        <v>0</v>
      </c>
      <c r="AE258" s="90">
        <f t="shared" si="644"/>
        <v>0</v>
      </c>
      <c r="AF258" s="351"/>
      <c r="AH258" s="91">
        <f t="shared" si="681"/>
        <v>0</v>
      </c>
      <c r="AI258" s="92">
        <v>0</v>
      </c>
      <c r="AJ258" s="91">
        <f t="shared" ref="AJ258:AL258" si="842">AJ256-+AJ257</f>
        <v>28500</v>
      </c>
      <c r="AK258" s="91">
        <f t="shared" si="842"/>
        <v>3167205</v>
      </c>
      <c r="AL258" s="91">
        <f t="shared" si="842"/>
        <v>3167205</v>
      </c>
      <c r="AM258" s="60"/>
    </row>
    <row r="259" spans="1:39" s="58" customFormat="1" ht="16.5" hidden="1" customHeight="1" x14ac:dyDescent="0.15">
      <c r="A259" s="61" t="s">
        <v>1579</v>
      </c>
      <c r="B259" t="s">
        <v>532</v>
      </c>
      <c r="C259" t="s">
        <v>531</v>
      </c>
      <c r="D259" s="62" t="s">
        <v>533</v>
      </c>
      <c r="E259" s="63" t="s">
        <v>1579</v>
      </c>
      <c r="F259" s="346" t="s">
        <v>1365</v>
      </c>
      <c r="G259" s="63" t="s">
        <v>497</v>
      </c>
      <c r="H259" s="63" t="s">
        <v>1113</v>
      </c>
      <c r="I259" s="63" t="s">
        <v>1113</v>
      </c>
      <c r="J259" s="346"/>
      <c r="K259" s="346"/>
      <c r="L259" s="346"/>
      <c r="M259" s="346" t="s">
        <v>1714</v>
      </c>
      <c r="N259" s="65" t="s">
        <v>1712</v>
      </c>
      <c r="O259" s="66" t="s">
        <v>78</v>
      </c>
      <c r="P259" s="67">
        <v>2523685</v>
      </c>
      <c r="Q259" s="67">
        <v>0</v>
      </c>
      <c r="R259" s="67">
        <f t="shared" ref="R259" si="843">P259-Q259</f>
        <v>2523685</v>
      </c>
      <c r="S259" s="67">
        <v>0</v>
      </c>
      <c r="T259" s="67">
        <v>2523685</v>
      </c>
      <c r="U259" s="68">
        <v>0</v>
      </c>
      <c r="V259" s="69">
        <f t="shared" ref="V259:V260" si="844">P259-U259</f>
        <v>2523685</v>
      </c>
      <c r="W259" s="70" t="s">
        <v>79</v>
      </c>
      <c r="X259" s="69">
        <f t="shared" ref="X259" si="845">X260</f>
        <v>0</v>
      </c>
      <c r="Y259" s="71"/>
      <c r="Z259" s="71"/>
      <c r="AA259" s="71"/>
      <c r="AB259" s="71"/>
      <c r="AC259" s="71"/>
      <c r="AD259" s="72"/>
      <c r="AE259" s="69">
        <f t="shared" si="644"/>
        <v>0</v>
      </c>
      <c r="AF259" s="349">
        <v>0</v>
      </c>
      <c r="AH259" s="73">
        <v>2313700</v>
      </c>
      <c r="AI259" s="74" t="s">
        <v>819</v>
      </c>
      <c r="AJ259" s="73">
        <v>1876</v>
      </c>
      <c r="AK259" s="73">
        <f t="shared" ref="AK259:AK260" si="846">AL259-+AH259</f>
        <v>209985</v>
      </c>
      <c r="AL259" s="73">
        <f t="shared" ref="AL259:AL260" si="847">Q259+R259</f>
        <v>2523685</v>
      </c>
      <c r="AM259" s="75"/>
    </row>
    <row r="260" spans="1:39" s="58" customFormat="1" ht="16.5" hidden="1" customHeight="1" x14ac:dyDescent="0.15">
      <c r="A260" s="61"/>
      <c r="B260" s="77" t="s">
        <v>532</v>
      </c>
      <c r="C260" s="77" t="s">
        <v>531</v>
      </c>
      <c r="D260" s="78" t="s">
        <v>533</v>
      </c>
      <c r="E260" s="79" t="s">
        <v>1579</v>
      </c>
      <c r="F260" s="347"/>
      <c r="G260" s="79" t="s">
        <v>497</v>
      </c>
      <c r="H260" s="79" t="s">
        <v>1113</v>
      </c>
      <c r="I260" s="79" t="s">
        <v>1113</v>
      </c>
      <c r="J260" s="347"/>
      <c r="K260" s="347"/>
      <c r="L260" s="347"/>
      <c r="M260" s="347"/>
      <c r="N260" s="81"/>
      <c r="O260" s="82" t="s">
        <v>81</v>
      </c>
      <c r="P260" s="67">
        <v>2523685</v>
      </c>
      <c r="Q260" s="67">
        <v>0</v>
      </c>
      <c r="R260" s="67">
        <v>2523685</v>
      </c>
      <c r="S260" s="67">
        <f t="shared" ref="S260" si="848">P260-Q260-R260</f>
        <v>0</v>
      </c>
      <c r="T260" s="67">
        <v>2523685</v>
      </c>
      <c r="U260" s="83">
        <v>0</v>
      </c>
      <c r="V260" s="69">
        <f t="shared" si="844"/>
        <v>2523685</v>
      </c>
      <c r="W260" s="70" t="s">
        <v>82</v>
      </c>
      <c r="X260" s="69">
        <v>0</v>
      </c>
      <c r="Y260" s="69">
        <v>0</v>
      </c>
      <c r="Z260" s="69">
        <v>0</v>
      </c>
      <c r="AA260" s="69">
        <v>0</v>
      </c>
      <c r="AB260" s="69">
        <v>0</v>
      </c>
      <c r="AC260" s="69">
        <v>0</v>
      </c>
      <c r="AD260" s="69">
        <v>0</v>
      </c>
      <c r="AE260" s="69">
        <f t="shared" si="644"/>
        <v>0</v>
      </c>
      <c r="AF260" s="350"/>
      <c r="AH260" s="73">
        <v>2313700</v>
      </c>
      <c r="AI260" s="74" t="s">
        <v>819</v>
      </c>
      <c r="AJ260" s="73">
        <v>1876</v>
      </c>
      <c r="AK260" s="73">
        <f t="shared" si="846"/>
        <v>209985</v>
      </c>
      <c r="AL260" s="73">
        <f t="shared" si="847"/>
        <v>2523685</v>
      </c>
      <c r="AM260" s="75"/>
    </row>
    <row r="261" spans="1:39" s="58" customFormat="1" ht="16.5" hidden="1" customHeight="1" x14ac:dyDescent="0.15">
      <c r="A261" s="61"/>
      <c r="B261" s="77" t="s">
        <v>532</v>
      </c>
      <c r="C261" s="77" t="s">
        <v>531</v>
      </c>
      <c r="D261" s="84" t="s">
        <v>533</v>
      </c>
      <c r="E261" s="85" t="s">
        <v>1579</v>
      </c>
      <c r="F261" s="348"/>
      <c r="G261" s="85" t="s">
        <v>497</v>
      </c>
      <c r="H261" s="85" t="s">
        <v>1113</v>
      </c>
      <c r="I261" s="85" t="s">
        <v>1113</v>
      </c>
      <c r="J261" s="348"/>
      <c r="K261" s="348"/>
      <c r="L261" s="348"/>
      <c r="M261" s="348"/>
      <c r="N261" s="87"/>
      <c r="O261" s="88" t="s">
        <v>83</v>
      </c>
      <c r="P261" s="67">
        <f t="shared" ref="P261:R261" si="849">P259-+P260</f>
        <v>0</v>
      </c>
      <c r="Q261" s="67">
        <f t="shared" si="849"/>
        <v>0</v>
      </c>
      <c r="R261" s="89">
        <f t="shared" si="849"/>
        <v>0</v>
      </c>
      <c r="S261" s="89"/>
      <c r="T261" s="89">
        <f t="shared" ref="T261:V261" si="850">T259-+T260</f>
        <v>0</v>
      </c>
      <c r="U261" s="90">
        <f t="shared" si="850"/>
        <v>0</v>
      </c>
      <c r="V261" s="90">
        <f t="shared" si="850"/>
        <v>0</v>
      </c>
      <c r="W261" s="88" t="s">
        <v>83</v>
      </c>
      <c r="X261" s="90">
        <f t="shared" ref="X261:AD261" si="851">X259-+X260</f>
        <v>0</v>
      </c>
      <c r="Y261" s="90">
        <f t="shared" si="851"/>
        <v>0</v>
      </c>
      <c r="Z261" s="90">
        <f t="shared" si="851"/>
        <v>0</v>
      </c>
      <c r="AA261" s="90">
        <f t="shared" si="851"/>
        <v>0</v>
      </c>
      <c r="AB261" s="90">
        <f t="shared" si="851"/>
        <v>0</v>
      </c>
      <c r="AC261" s="90">
        <f t="shared" si="851"/>
        <v>0</v>
      </c>
      <c r="AD261" s="90">
        <f t="shared" si="851"/>
        <v>0</v>
      </c>
      <c r="AE261" s="90">
        <f t="shared" si="644"/>
        <v>0</v>
      </c>
      <c r="AF261" s="351"/>
      <c r="AH261" s="91">
        <f t="shared" si="681"/>
        <v>0</v>
      </c>
      <c r="AI261" s="92" t="s">
        <v>1156</v>
      </c>
      <c r="AJ261" s="91">
        <f t="shared" ref="AJ261:AL261" si="852">AJ259-+AJ260</f>
        <v>0</v>
      </c>
      <c r="AK261" s="91">
        <f t="shared" si="852"/>
        <v>0</v>
      </c>
      <c r="AL261" s="91">
        <f t="shared" si="852"/>
        <v>0</v>
      </c>
      <c r="AM261" s="60"/>
    </row>
    <row r="262" spans="1:39" s="58" customFormat="1" ht="16.5" hidden="1" customHeight="1" x14ac:dyDescent="0.15">
      <c r="A262" s="61" t="s">
        <v>1580</v>
      </c>
      <c r="B262" t="s">
        <v>532</v>
      </c>
      <c r="C262" t="s">
        <v>531</v>
      </c>
      <c r="D262" s="62" t="s">
        <v>533</v>
      </c>
      <c r="E262" s="63" t="s">
        <v>1580</v>
      </c>
      <c r="F262" s="346" t="s">
        <v>1366</v>
      </c>
      <c r="G262" s="63" t="s">
        <v>1794</v>
      </c>
      <c r="H262" s="63" t="s">
        <v>918</v>
      </c>
      <c r="I262" s="63" t="s">
        <v>1044</v>
      </c>
      <c r="J262" s="346"/>
      <c r="K262" s="346"/>
      <c r="L262" s="346"/>
      <c r="M262" s="346" t="s">
        <v>1711</v>
      </c>
      <c r="N262" s="65" t="s">
        <v>1720</v>
      </c>
      <c r="O262" s="66" t="s">
        <v>78</v>
      </c>
      <c r="P262" s="67">
        <v>2408500</v>
      </c>
      <c r="Q262" s="67">
        <v>0</v>
      </c>
      <c r="R262" s="67">
        <f t="shared" ref="R262" si="853">P262-Q262</f>
        <v>2408500</v>
      </c>
      <c r="S262" s="67">
        <v>0</v>
      </c>
      <c r="T262" s="67">
        <v>0</v>
      </c>
      <c r="U262" s="68">
        <v>0</v>
      </c>
      <c r="V262" s="69">
        <f t="shared" ref="V262:V263" si="854">P262-U262</f>
        <v>2408500</v>
      </c>
      <c r="W262" s="70" t="s">
        <v>79</v>
      </c>
      <c r="X262" s="69">
        <f t="shared" ref="X262" si="855">X263</f>
        <v>0</v>
      </c>
      <c r="Y262" s="71"/>
      <c r="Z262" s="71"/>
      <c r="AA262" s="71"/>
      <c r="AB262" s="71"/>
      <c r="AC262" s="71"/>
      <c r="AD262" s="72"/>
      <c r="AE262" s="69">
        <f t="shared" si="644"/>
        <v>0</v>
      </c>
      <c r="AF262" s="349">
        <v>0</v>
      </c>
      <c r="AH262" s="73">
        <v>0</v>
      </c>
      <c r="AI262" s="74" t="s">
        <v>819</v>
      </c>
      <c r="AJ262" s="73">
        <v>20000</v>
      </c>
      <c r="AK262" s="73">
        <f t="shared" ref="AK262:AK263" si="856">AL262-+AH262</f>
        <v>2408500</v>
      </c>
      <c r="AL262" s="73">
        <f t="shared" ref="AL262:AL263" si="857">Q262+R262</f>
        <v>2408500</v>
      </c>
      <c r="AM262" s="75"/>
    </row>
    <row r="263" spans="1:39" s="58" customFormat="1" ht="16.5" hidden="1" customHeight="1" x14ac:dyDescent="0.15">
      <c r="A263" s="61"/>
      <c r="B263" s="77" t="s">
        <v>532</v>
      </c>
      <c r="C263" s="77" t="s">
        <v>531</v>
      </c>
      <c r="D263" s="78" t="s">
        <v>533</v>
      </c>
      <c r="E263" s="79" t="s">
        <v>1580</v>
      </c>
      <c r="F263" s="347"/>
      <c r="G263" s="79" t="s">
        <v>1794</v>
      </c>
      <c r="H263" s="79" t="s">
        <v>918</v>
      </c>
      <c r="I263" s="79" t="s">
        <v>1044</v>
      </c>
      <c r="J263" s="347"/>
      <c r="K263" s="347"/>
      <c r="L263" s="347"/>
      <c r="M263" s="347"/>
      <c r="N263" s="81"/>
      <c r="O263" s="82" t="s">
        <v>81</v>
      </c>
      <c r="P263" s="67">
        <v>2408500</v>
      </c>
      <c r="Q263" s="67">
        <v>0</v>
      </c>
      <c r="R263" s="67">
        <v>2408500</v>
      </c>
      <c r="S263" s="67">
        <f t="shared" ref="S263" si="858">P263-Q263-R263</f>
        <v>0</v>
      </c>
      <c r="T263" s="67">
        <v>0</v>
      </c>
      <c r="U263" s="83">
        <v>0</v>
      </c>
      <c r="V263" s="69">
        <f t="shared" si="854"/>
        <v>2408500</v>
      </c>
      <c r="W263" s="70" t="s">
        <v>82</v>
      </c>
      <c r="X263" s="69">
        <v>0</v>
      </c>
      <c r="Y263" s="69">
        <v>0</v>
      </c>
      <c r="Z263" s="69">
        <v>0</v>
      </c>
      <c r="AA263" s="69">
        <v>0</v>
      </c>
      <c r="AB263" s="69">
        <v>0</v>
      </c>
      <c r="AC263" s="69">
        <v>0</v>
      </c>
      <c r="AD263" s="69">
        <v>0</v>
      </c>
      <c r="AE263" s="69">
        <f t="shared" ref="AE263:AE326" si="859">SUM(X263:AD263)</f>
        <v>0</v>
      </c>
      <c r="AF263" s="350"/>
      <c r="AH263" s="73">
        <v>0</v>
      </c>
      <c r="AI263" s="74" t="s">
        <v>819</v>
      </c>
      <c r="AJ263" s="73">
        <v>20000</v>
      </c>
      <c r="AK263" s="73">
        <f t="shared" si="856"/>
        <v>2408500</v>
      </c>
      <c r="AL263" s="73">
        <f t="shared" si="857"/>
        <v>2408500</v>
      </c>
      <c r="AM263" s="75"/>
    </row>
    <row r="264" spans="1:39" s="58" customFormat="1" ht="16.5" hidden="1" customHeight="1" x14ac:dyDescent="0.15">
      <c r="A264" s="61"/>
      <c r="B264" s="77" t="s">
        <v>532</v>
      </c>
      <c r="C264" s="77" t="s">
        <v>531</v>
      </c>
      <c r="D264" s="84" t="s">
        <v>533</v>
      </c>
      <c r="E264" s="85" t="s">
        <v>1580</v>
      </c>
      <c r="F264" s="348"/>
      <c r="G264" s="85" t="s">
        <v>1794</v>
      </c>
      <c r="H264" s="85" t="s">
        <v>918</v>
      </c>
      <c r="I264" s="85" t="s">
        <v>1044</v>
      </c>
      <c r="J264" s="348"/>
      <c r="K264" s="348"/>
      <c r="L264" s="348"/>
      <c r="M264" s="348"/>
      <c r="N264" s="87"/>
      <c r="O264" s="88" t="s">
        <v>83</v>
      </c>
      <c r="P264" s="67">
        <f t="shared" ref="P264:R264" si="860">P262-+P263</f>
        <v>0</v>
      </c>
      <c r="Q264" s="67">
        <f t="shared" si="860"/>
        <v>0</v>
      </c>
      <c r="R264" s="89">
        <f t="shared" si="860"/>
        <v>0</v>
      </c>
      <c r="S264" s="89"/>
      <c r="T264" s="89">
        <f t="shared" ref="T264:V264" si="861">T262-+T263</f>
        <v>0</v>
      </c>
      <c r="U264" s="90">
        <f t="shared" si="861"/>
        <v>0</v>
      </c>
      <c r="V264" s="90">
        <f t="shared" si="861"/>
        <v>0</v>
      </c>
      <c r="W264" s="88" t="s">
        <v>83</v>
      </c>
      <c r="X264" s="90">
        <f t="shared" ref="X264:AD264" si="862">X262-+X263</f>
        <v>0</v>
      </c>
      <c r="Y264" s="90">
        <f t="shared" si="862"/>
        <v>0</v>
      </c>
      <c r="Z264" s="90">
        <f t="shared" si="862"/>
        <v>0</v>
      </c>
      <c r="AA264" s="90">
        <f t="shared" si="862"/>
        <v>0</v>
      </c>
      <c r="AB264" s="90">
        <f t="shared" si="862"/>
        <v>0</v>
      </c>
      <c r="AC264" s="90">
        <f t="shared" si="862"/>
        <v>0</v>
      </c>
      <c r="AD264" s="90">
        <f t="shared" si="862"/>
        <v>0</v>
      </c>
      <c r="AE264" s="90">
        <f t="shared" si="859"/>
        <v>0</v>
      </c>
      <c r="AF264" s="351"/>
      <c r="AH264" s="91">
        <f t="shared" si="681"/>
        <v>0</v>
      </c>
      <c r="AI264" s="92" t="s">
        <v>1156</v>
      </c>
      <c r="AJ264" s="91">
        <f t="shared" ref="AJ264:AL264" si="863">AJ262-+AJ263</f>
        <v>0</v>
      </c>
      <c r="AK264" s="91">
        <f t="shared" si="863"/>
        <v>0</v>
      </c>
      <c r="AL264" s="91">
        <f t="shared" si="863"/>
        <v>0</v>
      </c>
      <c r="AM264" s="60"/>
    </row>
    <row r="265" spans="1:39" s="58" customFormat="1" ht="16.5" hidden="1" customHeight="1" x14ac:dyDescent="0.15">
      <c r="A265" s="61" t="s">
        <v>1581</v>
      </c>
      <c r="B265" t="s">
        <v>537</v>
      </c>
      <c r="C265" t="s">
        <v>536</v>
      </c>
      <c r="D265" s="62" t="s">
        <v>538</v>
      </c>
      <c r="E265" s="63" t="s">
        <v>1581</v>
      </c>
      <c r="F265" s="346" t="s">
        <v>1367</v>
      </c>
      <c r="G265" s="63" t="s">
        <v>1799</v>
      </c>
      <c r="H265" s="63" t="s">
        <v>1076</v>
      </c>
      <c r="I265" s="63" t="s">
        <v>1077</v>
      </c>
      <c r="J265" s="346" t="s">
        <v>1754</v>
      </c>
      <c r="K265" s="346" t="s">
        <v>1709</v>
      </c>
      <c r="L265" s="346" t="s">
        <v>1156</v>
      </c>
      <c r="M265" s="346" t="s">
        <v>1714</v>
      </c>
      <c r="N265" s="65" t="s">
        <v>1712</v>
      </c>
      <c r="O265" s="66" t="s">
        <v>78</v>
      </c>
      <c r="P265" s="67">
        <v>416966423</v>
      </c>
      <c r="Q265" s="67">
        <v>416966423</v>
      </c>
      <c r="R265" s="67">
        <f t="shared" ref="R265" si="864">P265-Q265</f>
        <v>0</v>
      </c>
      <c r="S265" s="67">
        <v>0</v>
      </c>
      <c r="T265" s="67">
        <v>427578843</v>
      </c>
      <c r="U265" s="68">
        <v>0</v>
      </c>
      <c r="V265" s="69">
        <f t="shared" ref="V265:V266" si="865">P265-U265</f>
        <v>416966423</v>
      </c>
      <c r="W265" s="70" t="s">
        <v>79</v>
      </c>
      <c r="X265" s="69">
        <f t="shared" ref="X265" si="866">X266</f>
        <v>0</v>
      </c>
      <c r="Y265" s="71"/>
      <c r="Z265" s="71"/>
      <c r="AA265" s="71"/>
      <c r="AB265" s="71"/>
      <c r="AC265" s="71"/>
      <c r="AD265" s="72"/>
      <c r="AE265" s="69">
        <f t="shared" si="859"/>
        <v>0</v>
      </c>
      <c r="AF265" s="349">
        <v>0</v>
      </c>
      <c r="AH265" s="73">
        <v>0</v>
      </c>
      <c r="AI265" s="74" t="s">
        <v>1792</v>
      </c>
      <c r="AJ265" s="73">
        <v>2061491330.8499999</v>
      </c>
      <c r="AK265" s="73">
        <f t="shared" ref="AK265:AK266" si="867">AL265-+AH265</f>
        <v>416966423</v>
      </c>
      <c r="AL265" s="73">
        <f t="shared" ref="AL265:AL266" si="868">Q265+R265</f>
        <v>416966423</v>
      </c>
      <c r="AM265" s="75" t="s">
        <v>87</v>
      </c>
    </row>
    <row r="266" spans="1:39" s="58" customFormat="1" ht="16.5" hidden="1" customHeight="1" x14ac:dyDescent="0.15">
      <c r="A266" s="61"/>
      <c r="B266" s="77" t="s">
        <v>537</v>
      </c>
      <c r="C266" s="77" t="s">
        <v>536</v>
      </c>
      <c r="D266" s="78" t="s">
        <v>538</v>
      </c>
      <c r="E266" s="79" t="s">
        <v>1581</v>
      </c>
      <c r="F266" s="347"/>
      <c r="G266" s="79" t="s">
        <v>1799</v>
      </c>
      <c r="H266" s="79" t="s">
        <v>1076</v>
      </c>
      <c r="I266" s="79" t="s">
        <v>1077</v>
      </c>
      <c r="J266" s="347"/>
      <c r="K266" s="347"/>
      <c r="L266" s="347"/>
      <c r="M266" s="347"/>
      <c r="N266" s="81"/>
      <c r="O266" s="82" t="s">
        <v>81</v>
      </c>
      <c r="P266" s="67">
        <v>416966423</v>
      </c>
      <c r="Q266" s="67">
        <v>416966423</v>
      </c>
      <c r="R266" s="67">
        <v>0</v>
      </c>
      <c r="S266" s="67">
        <f t="shared" ref="S266" si="869">P266-Q266-R266</f>
        <v>0</v>
      </c>
      <c r="T266" s="67">
        <v>427578843</v>
      </c>
      <c r="U266" s="83">
        <v>0</v>
      </c>
      <c r="V266" s="69">
        <f t="shared" si="865"/>
        <v>416966423</v>
      </c>
      <c r="W266" s="70" t="s">
        <v>82</v>
      </c>
      <c r="X266" s="69">
        <v>0</v>
      </c>
      <c r="Y266" s="69">
        <v>0</v>
      </c>
      <c r="Z266" s="69">
        <v>0</v>
      </c>
      <c r="AA266" s="69">
        <v>0</v>
      </c>
      <c r="AB266" s="69">
        <v>0</v>
      </c>
      <c r="AC266" s="69">
        <v>0</v>
      </c>
      <c r="AD266" s="69">
        <v>0</v>
      </c>
      <c r="AE266" s="69">
        <f t="shared" si="859"/>
        <v>0</v>
      </c>
      <c r="AF266" s="350"/>
      <c r="AH266" s="73">
        <v>0</v>
      </c>
      <c r="AI266" s="74" t="s">
        <v>1792</v>
      </c>
      <c r="AJ266" s="73">
        <v>2061491330.8499999</v>
      </c>
      <c r="AK266" s="73">
        <f t="shared" si="867"/>
        <v>416966423</v>
      </c>
      <c r="AL266" s="73">
        <f t="shared" si="868"/>
        <v>416966423</v>
      </c>
      <c r="AM266" s="75" t="s">
        <v>87</v>
      </c>
    </row>
    <row r="267" spans="1:39" s="58" customFormat="1" ht="16.5" hidden="1" customHeight="1" x14ac:dyDescent="0.15">
      <c r="A267" s="61"/>
      <c r="B267" s="77" t="s">
        <v>537</v>
      </c>
      <c r="C267" s="77" t="s">
        <v>536</v>
      </c>
      <c r="D267" s="84" t="s">
        <v>538</v>
      </c>
      <c r="E267" s="85" t="s">
        <v>1581</v>
      </c>
      <c r="F267" s="348"/>
      <c r="G267" s="85" t="s">
        <v>1799</v>
      </c>
      <c r="H267" s="85" t="s">
        <v>1076</v>
      </c>
      <c r="I267" s="85" t="s">
        <v>1077</v>
      </c>
      <c r="J267" s="348"/>
      <c r="K267" s="348"/>
      <c r="L267" s="348"/>
      <c r="M267" s="348"/>
      <c r="N267" s="87"/>
      <c r="O267" s="88" t="s">
        <v>83</v>
      </c>
      <c r="P267" s="67">
        <f t="shared" ref="P267:R267" si="870">P265-+P266</f>
        <v>0</v>
      </c>
      <c r="Q267" s="67">
        <f t="shared" si="870"/>
        <v>0</v>
      </c>
      <c r="R267" s="89">
        <f t="shared" si="870"/>
        <v>0</v>
      </c>
      <c r="S267" s="89"/>
      <c r="T267" s="89">
        <f t="shared" ref="T267:V267" si="871">T265-+T266</f>
        <v>0</v>
      </c>
      <c r="U267" s="90">
        <f t="shared" si="871"/>
        <v>0</v>
      </c>
      <c r="V267" s="90">
        <f t="shared" si="871"/>
        <v>0</v>
      </c>
      <c r="W267" s="88" t="s">
        <v>83</v>
      </c>
      <c r="X267" s="90">
        <f t="shared" ref="X267:AD267" si="872">X265-+X266</f>
        <v>0</v>
      </c>
      <c r="Y267" s="90">
        <f t="shared" si="872"/>
        <v>0</v>
      </c>
      <c r="Z267" s="90">
        <f t="shared" si="872"/>
        <v>0</v>
      </c>
      <c r="AA267" s="90">
        <f t="shared" si="872"/>
        <v>0</v>
      </c>
      <c r="AB267" s="90">
        <f t="shared" si="872"/>
        <v>0</v>
      </c>
      <c r="AC267" s="90">
        <f t="shared" si="872"/>
        <v>0</v>
      </c>
      <c r="AD267" s="90">
        <f t="shared" si="872"/>
        <v>0</v>
      </c>
      <c r="AE267" s="90">
        <f t="shared" si="859"/>
        <v>0</v>
      </c>
      <c r="AF267" s="351"/>
      <c r="AH267" s="91">
        <f t="shared" si="681"/>
        <v>0</v>
      </c>
      <c r="AI267" s="92" t="s">
        <v>1156</v>
      </c>
      <c r="AJ267" s="91">
        <f t="shared" ref="AJ267:AL267" si="873">AJ265-+AJ266</f>
        <v>0</v>
      </c>
      <c r="AK267" s="91">
        <f t="shared" si="873"/>
        <v>0</v>
      </c>
      <c r="AL267" s="91">
        <f t="shared" si="873"/>
        <v>0</v>
      </c>
      <c r="AM267" s="60"/>
    </row>
    <row r="268" spans="1:39" s="58" customFormat="1" ht="16.5" hidden="1" customHeight="1" x14ac:dyDescent="0.15">
      <c r="A268" s="61" t="s">
        <v>1582</v>
      </c>
      <c r="B268" t="s">
        <v>537</v>
      </c>
      <c r="C268" t="s">
        <v>536</v>
      </c>
      <c r="D268" s="62" t="s">
        <v>538</v>
      </c>
      <c r="E268" s="63" t="s">
        <v>1582</v>
      </c>
      <c r="F268" s="346" t="s">
        <v>1368</v>
      </c>
      <c r="G268" s="63" t="s">
        <v>1799</v>
      </c>
      <c r="H268" s="63" t="s">
        <v>1076</v>
      </c>
      <c r="I268" s="63" t="s">
        <v>1077</v>
      </c>
      <c r="J268" s="346" t="s">
        <v>1754</v>
      </c>
      <c r="K268" s="346" t="s">
        <v>1709</v>
      </c>
      <c r="L268" s="346" t="s">
        <v>1156</v>
      </c>
      <c r="M268" s="346" t="s">
        <v>1714</v>
      </c>
      <c r="N268" s="65" t="s">
        <v>1751</v>
      </c>
      <c r="O268" s="66" t="s">
        <v>78</v>
      </c>
      <c r="P268" s="67">
        <v>187276886</v>
      </c>
      <c r="Q268" s="67">
        <v>187276886</v>
      </c>
      <c r="R268" s="67">
        <f t="shared" ref="R268" si="874">P268-Q268</f>
        <v>0</v>
      </c>
      <c r="S268" s="67">
        <v>0</v>
      </c>
      <c r="T268" s="67">
        <v>0</v>
      </c>
      <c r="U268" s="68">
        <v>0</v>
      </c>
      <c r="V268" s="69">
        <f t="shared" ref="V268:V269" si="875">P268-U268</f>
        <v>187276886</v>
      </c>
      <c r="W268" s="70" t="s">
        <v>79</v>
      </c>
      <c r="X268" s="69">
        <f t="shared" ref="X268" si="876">X269</f>
        <v>0</v>
      </c>
      <c r="Y268" s="71"/>
      <c r="Z268" s="71"/>
      <c r="AA268" s="71"/>
      <c r="AB268" s="71"/>
      <c r="AC268" s="71"/>
      <c r="AD268" s="72"/>
      <c r="AE268" s="69">
        <f t="shared" si="859"/>
        <v>0</v>
      </c>
      <c r="AF268" s="349">
        <v>0</v>
      </c>
      <c r="AH268" s="73">
        <v>0</v>
      </c>
      <c r="AI268" s="74" t="s">
        <v>1792</v>
      </c>
      <c r="AJ268" s="73">
        <v>1964703986.5</v>
      </c>
      <c r="AK268" s="73">
        <f t="shared" ref="AK268:AK269" si="877">AL268-+AH268</f>
        <v>187276886</v>
      </c>
      <c r="AL268" s="73">
        <f t="shared" ref="AL268:AL269" si="878">Q268+R268</f>
        <v>187276886</v>
      </c>
      <c r="AM268" s="75" t="s">
        <v>88</v>
      </c>
    </row>
    <row r="269" spans="1:39" s="58" customFormat="1" ht="16.5" hidden="1" customHeight="1" x14ac:dyDescent="0.15">
      <c r="A269" s="61"/>
      <c r="B269" s="77" t="s">
        <v>537</v>
      </c>
      <c r="C269" s="77" t="s">
        <v>536</v>
      </c>
      <c r="D269" s="78" t="s">
        <v>538</v>
      </c>
      <c r="E269" s="79" t="s">
        <v>1582</v>
      </c>
      <c r="F269" s="347"/>
      <c r="G269" s="79" t="s">
        <v>1799</v>
      </c>
      <c r="H269" s="79" t="s">
        <v>1076</v>
      </c>
      <c r="I269" s="79" t="s">
        <v>1077</v>
      </c>
      <c r="J269" s="347"/>
      <c r="K269" s="347"/>
      <c r="L269" s="347"/>
      <c r="M269" s="347"/>
      <c r="N269" s="81"/>
      <c r="O269" s="82" t="s">
        <v>81</v>
      </c>
      <c r="P269" s="67">
        <v>187276886</v>
      </c>
      <c r="Q269" s="67">
        <v>187276886</v>
      </c>
      <c r="R269" s="67">
        <v>0</v>
      </c>
      <c r="S269" s="67">
        <f t="shared" ref="S269" si="879">P269-Q269-R269</f>
        <v>0</v>
      </c>
      <c r="T269" s="67">
        <v>0</v>
      </c>
      <c r="U269" s="83">
        <v>0</v>
      </c>
      <c r="V269" s="69">
        <f t="shared" si="875"/>
        <v>187276886</v>
      </c>
      <c r="W269" s="70" t="s">
        <v>82</v>
      </c>
      <c r="X269" s="69">
        <v>0</v>
      </c>
      <c r="Y269" s="69">
        <v>0</v>
      </c>
      <c r="Z269" s="69">
        <v>0</v>
      </c>
      <c r="AA269" s="69">
        <v>0</v>
      </c>
      <c r="AB269" s="69">
        <v>0</v>
      </c>
      <c r="AC269" s="69">
        <v>0</v>
      </c>
      <c r="AD269" s="69">
        <v>0</v>
      </c>
      <c r="AE269" s="69">
        <f t="shared" si="859"/>
        <v>0</v>
      </c>
      <c r="AF269" s="350"/>
      <c r="AH269" s="73">
        <v>0</v>
      </c>
      <c r="AI269" s="74" t="s">
        <v>1792</v>
      </c>
      <c r="AJ269" s="73">
        <v>1964703986.5</v>
      </c>
      <c r="AK269" s="73">
        <f t="shared" si="877"/>
        <v>187276886</v>
      </c>
      <c r="AL269" s="73">
        <f t="shared" si="878"/>
        <v>187276886</v>
      </c>
      <c r="AM269" s="75" t="s">
        <v>88</v>
      </c>
    </row>
    <row r="270" spans="1:39" s="58" customFormat="1" ht="16.5" hidden="1" customHeight="1" x14ac:dyDescent="0.15">
      <c r="A270" s="61"/>
      <c r="B270" s="77" t="s">
        <v>537</v>
      </c>
      <c r="C270" s="77" t="s">
        <v>536</v>
      </c>
      <c r="D270" s="84" t="s">
        <v>538</v>
      </c>
      <c r="E270" s="85" t="s">
        <v>1582</v>
      </c>
      <c r="F270" s="348"/>
      <c r="G270" s="85" t="s">
        <v>1799</v>
      </c>
      <c r="H270" s="85" t="s">
        <v>1076</v>
      </c>
      <c r="I270" s="85" t="s">
        <v>1077</v>
      </c>
      <c r="J270" s="348"/>
      <c r="K270" s="348"/>
      <c r="L270" s="348"/>
      <c r="M270" s="348"/>
      <c r="N270" s="87"/>
      <c r="O270" s="88" t="s">
        <v>83</v>
      </c>
      <c r="P270" s="67">
        <f t="shared" ref="P270:R270" si="880">P268-+P269</f>
        <v>0</v>
      </c>
      <c r="Q270" s="67">
        <f t="shared" si="880"/>
        <v>0</v>
      </c>
      <c r="R270" s="89">
        <f t="shared" si="880"/>
        <v>0</v>
      </c>
      <c r="S270" s="89"/>
      <c r="T270" s="89">
        <f t="shared" ref="T270:V270" si="881">T268-+T269</f>
        <v>0</v>
      </c>
      <c r="U270" s="90">
        <f t="shared" si="881"/>
        <v>0</v>
      </c>
      <c r="V270" s="90">
        <f t="shared" si="881"/>
        <v>0</v>
      </c>
      <c r="W270" s="88" t="s">
        <v>83</v>
      </c>
      <c r="X270" s="90">
        <f t="shared" ref="X270:AD270" si="882">X268-+X269</f>
        <v>0</v>
      </c>
      <c r="Y270" s="90">
        <f t="shared" si="882"/>
        <v>0</v>
      </c>
      <c r="Z270" s="90">
        <f t="shared" si="882"/>
        <v>0</v>
      </c>
      <c r="AA270" s="90">
        <f t="shared" si="882"/>
        <v>0</v>
      </c>
      <c r="AB270" s="90">
        <f t="shared" si="882"/>
        <v>0</v>
      </c>
      <c r="AC270" s="90">
        <f t="shared" si="882"/>
        <v>0</v>
      </c>
      <c r="AD270" s="90">
        <f t="shared" si="882"/>
        <v>0</v>
      </c>
      <c r="AE270" s="90">
        <f t="shared" si="859"/>
        <v>0</v>
      </c>
      <c r="AF270" s="351"/>
      <c r="AH270" s="91">
        <f t="shared" si="681"/>
        <v>0</v>
      </c>
      <c r="AI270" s="92" t="s">
        <v>1156</v>
      </c>
      <c r="AJ270" s="91">
        <f t="shared" ref="AJ270:AL270" si="883">AJ268-+AJ269</f>
        <v>0</v>
      </c>
      <c r="AK270" s="91">
        <f t="shared" si="883"/>
        <v>0</v>
      </c>
      <c r="AL270" s="91">
        <f t="shared" si="883"/>
        <v>0</v>
      </c>
      <c r="AM270" s="60"/>
    </row>
    <row r="271" spans="1:39" s="58" customFormat="1" ht="16.5" hidden="1" customHeight="1" x14ac:dyDescent="0.15">
      <c r="A271" s="61" t="s">
        <v>1583</v>
      </c>
      <c r="B271" t="s">
        <v>541</v>
      </c>
      <c r="C271" t="s">
        <v>1162</v>
      </c>
      <c r="D271" s="62" t="s">
        <v>1811</v>
      </c>
      <c r="E271" s="63" t="s">
        <v>1583</v>
      </c>
      <c r="F271" s="346" t="s">
        <v>1369</v>
      </c>
      <c r="G271" s="63" t="s">
        <v>1796</v>
      </c>
      <c r="H271" s="63" t="s">
        <v>791</v>
      </c>
      <c r="I271" s="63" t="s">
        <v>96</v>
      </c>
      <c r="J271" s="346"/>
      <c r="K271" s="346"/>
      <c r="L271" s="346"/>
      <c r="M271" s="346" t="s">
        <v>1716</v>
      </c>
      <c r="N271" s="65" t="s">
        <v>1712</v>
      </c>
      <c r="O271" s="66" t="s">
        <v>78</v>
      </c>
      <c r="P271" s="67">
        <v>2144587</v>
      </c>
      <c r="Q271" s="67">
        <v>0</v>
      </c>
      <c r="R271" s="67">
        <f t="shared" ref="R271" si="884">P271-Q271</f>
        <v>2144587</v>
      </c>
      <c r="S271" s="67">
        <v>0</v>
      </c>
      <c r="T271" s="67">
        <v>2144587</v>
      </c>
      <c r="U271" s="68">
        <v>0</v>
      </c>
      <c r="V271" s="69">
        <f t="shared" ref="V271:V272" si="885">P271-U271</f>
        <v>2144587</v>
      </c>
      <c r="W271" s="70" t="s">
        <v>79</v>
      </c>
      <c r="X271" s="69">
        <f t="shared" ref="X271" si="886">X272</f>
        <v>0</v>
      </c>
      <c r="Y271" s="71"/>
      <c r="Z271" s="71"/>
      <c r="AA271" s="71"/>
      <c r="AB271" s="71"/>
      <c r="AC271" s="71"/>
      <c r="AD271" s="72"/>
      <c r="AE271" s="69">
        <f t="shared" si="859"/>
        <v>0</v>
      </c>
      <c r="AF271" s="349">
        <v>0</v>
      </c>
      <c r="AH271" s="73">
        <v>0</v>
      </c>
      <c r="AI271" s="74" t="s">
        <v>819</v>
      </c>
      <c r="AJ271" s="73">
        <v>19240</v>
      </c>
      <c r="AK271" s="73">
        <f t="shared" ref="AK271:AK272" si="887">AL271-+AH271</f>
        <v>2144587</v>
      </c>
      <c r="AL271" s="73">
        <f t="shared" ref="AL271:AL272" si="888">Q271+R271</f>
        <v>2144587</v>
      </c>
      <c r="AM271" s="75"/>
    </row>
    <row r="272" spans="1:39" s="58" customFormat="1" ht="16.5" hidden="1" customHeight="1" x14ac:dyDescent="0.15">
      <c r="A272" s="61"/>
      <c r="B272" s="77" t="s">
        <v>541</v>
      </c>
      <c r="C272" s="77" t="s">
        <v>1162</v>
      </c>
      <c r="D272" s="78" t="s">
        <v>1811</v>
      </c>
      <c r="E272" s="79" t="s">
        <v>1583</v>
      </c>
      <c r="F272" s="347"/>
      <c r="G272" s="79" t="s">
        <v>1796</v>
      </c>
      <c r="H272" s="79" t="s">
        <v>791</v>
      </c>
      <c r="I272" s="79" t="s">
        <v>96</v>
      </c>
      <c r="J272" s="347"/>
      <c r="K272" s="347"/>
      <c r="L272" s="347"/>
      <c r="M272" s="347"/>
      <c r="N272" s="81"/>
      <c r="O272" s="82" t="s">
        <v>81</v>
      </c>
      <c r="P272" s="67">
        <v>2144587</v>
      </c>
      <c r="Q272" s="67">
        <v>0</v>
      </c>
      <c r="R272" s="67">
        <v>2144587</v>
      </c>
      <c r="S272" s="67">
        <f t="shared" ref="S272" si="889">P272-Q272-R272</f>
        <v>0</v>
      </c>
      <c r="T272" s="67">
        <v>2144587</v>
      </c>
      <c r="U272" s="83">
        <v>0</v>
      </c>
      <c r="V272" s="69">
        <f t="shared" si="885"/>
        <v>2144587</v>
      </c>
      <c r="W272" s="70" t="s">
        <v>82</v>
      </c>
      <c r="X272" s="69">
        <v>0</v>
      </c>
      <c r="Y272" s="69">
        <v>0</v>
      </c>
      <c r="Z272" s="69">
        <v>0</v>
      </c>
      <c r="AA272" s="69">
        <v>0</v>
      </c>
      <c r="AB272" s="69">
        <v>0</v>
      </c>
      <c r="AC272" s="69">
        <v>0</v>
      </c>
      <c r="AD272" s="69">
        <v>0</v>
      </c>
      <c r="AE272" s="69">
        <f t="shared" si="859"/>
        <v>0</v>
      </c>
      <c r="AF272" s="350"/>
      <c r="AH272" s="73">
        <v>0</v>
      </c>
      <c r="AI272" s="74" t="s">
        <v>819</v>
      </c>
      <c r="AJ272" s="73">
        <v>19240</v>
      </c>
      <c r="AK272" s="73">
        <f t="shared" si="887"/>
        <v>2144587</v>
      </c>
      <c r="AL272" s="73">
        <f t="shared" si="888"/>
        <v>2144587</v>
      </c>
      <c r="AM272" s="75"/>
    </row>
    <row r="273" spans="1:39" s="58" customFormat="1" ht="16.5" hidden="1" customHeight="1" x14ac:dyDescent="0.15">
      <c r="A273" s="61"/>
      <c r="B273" s="77" t="s">
        <v>541</v>
      </c>
      <c r="C273" s="77" t="s">
        <v>1162</v>
      </c>
      <c r="D273" s="84" t="s">
        <v>1811</v>
      </c>
      <c r="E273" s="85" t="s">
        <v>1583</v>
      </c>
      <c r="F273" s="348"/>
      <c r="G273" s="85" t="s">
        <v>1796</v>
      </c>
      <c r="H273" s="85" t="s">
        <v>791</v>
      </c>
      <c r="I273" s="85" t="s">
        <v>96</v>
      </c>
      <c r="J273" s="348"/>
      <c r="K273" s="348"/>
      <c r="L273" s="348"/>
      <c r="M273" s="348"/>
      <c r="N273" s="87"/>
      <c r="O273" s="88" t="s">
        <v>83</v>
      </c>
      <c r="P273" s="67">
        <f t="shared" ref="P273:R273" si="890">P271-+P272</f>
        <v>0</v>
      </c>
      <c r="Q273" s="67">
        <f t="shared" si="890"/>
        <v>0</v>
      </c>
      <c r="R273" s="89">
        <f t="shared" si="890"/>
        <v>0</v>
      </c>
      <c r="S273" s="89"/>
      <c r="T273" s="89">
        <f t="shared" ref="T273:V273" si="891">T271-+T272</f>
        <v>0</v>
      </c>
      <c r="U273" s="90">
        <f t="shared" si="891"/>
        <v>0</v>
      </c>
      <c r="V273" s="90">
        <f t="shared" si="891"/>
        <v>0</v>
      </c>
      <c r="W273" s="88" t="s">
        <v>83</v>
      </c>
      <c r="X273" s="90">
        <f t="shared" ref="X273:AD273" si="892">X271-+X272</f>
        <v>0</v>
      </c>
      <c r="Y273" s="90">
        <f t="shared" si="892"/>
        <v>0</v>
      </c>
      <c r="Z273" s="90">
        <f t="shared" si="892"/>
        <v>0</v>
      </c>
      <c r="AA273" s="90">
        <f t="shared" si="892"/>
        <v>0</v>
      </c>
      <c r="AB273" s="90">
        <f t="shared" si="892"/>
        <v>0</v>
      </c>
      <c r="AC273" s="90">
        <f t="shared" si="892"/>
        <v>0</v>
      </c>
      <c r="AD273" s="90">
        <f t="shared" si="892"/>
        <v>0</v>
      </c>
      <c r="AE273" s="90">
        <f t="shared" si="859"/>
        <v>0</v>
      </c>
      <c r="AF273" s="351"/>
      <c r="AH273" s="91">
        <f t="shared" si="681"/>
        <v>0</v>
      </c>
      <c r="AI273" s="92" t="s">
        <v>1156</v>
      </c>
      <c r="AJ273" s="91">
        <f t="shared" ref="AJ273:AL273" si="893">AJ271-+AJ272</f>
        <v>0</v>
      </c>
      <c r="AK273" s="91">
        <f t="shared" si="893"/>
        <v>0</v>
      </c>
      <c r="AL273" s="91">
        <f t="shared" si="893"/>
        <v>0</v>
      </c>
      <c r="AM273" s="60"/>
    </row>
    <row r="274" spans="1:39" s="58" customFormat="1" ht="16.5" hidden="1" customHeight="1" x14ac:dyDescent="0.15">
      <c r="A274" s="61" t="s">
        <v>1584</v>
      </c>
      <c r="B274" t="s">
        <v>545</v>
      </c>
      <c r="C274" t="s">
        <v>1247</v>
      </c>
      <c r="D274" s="62" t="s">
        <v>1812</v>
      </c>
      <c r="E274" s="63" t="s">
        <v>1584</v>
      </c>
      <c r="F274" s="346" t="s">
        <v>1370</v>
      </c>
      <c r="G274" s="63" t="s">
        <v>502</v>
      </c>
      <c r="H274" s="63" t="s">
        <v>918</v>
      </c>
      <c r="I274" s="63" t="s">
        <v>1002</v>
      </c>
      <c r="J274" s="346"/>
      <c r="K274" s="346"/>
      <c r="L274" s="346"/>
      <c r="M274" s="346" t="s">
        <v>1716</v>
      </c>
      <c r="N274" s="65" t="s">
        <v>1712</v>
      </c>
      <c r="O274" s="66" t="s">
        <v>78</v>
      </c>
      <c r="P274" s="67">
        <v>6924232</v>
      </c>
      <c r="Q274" s="67">
        <v>6924232</v>
      </c>
      <c r="R274" s="67">
        <f t="shared" ref="R274" si="894">P274-Q274</f>
        <v>0</v>
      </c>
      <c r="S274" s="67">
        <v>0</v>
      </c>
      <c r="T274" s="67">
        <v>0</v>
      </c>
      <c r="U274" s="68">
        <v>0</v>
      </c>
      <c r="V274" s="69">
        <f t="shared" ref="V274:V275" si="895">P274-U274</f>
        <v>6924232</v>
      </c>
      <c r="W274" s="70" t="s">
        <v>79</v>
      </c>
      <c r="X274" s="69">
        <f t="shared" ref="X274" si="896">X275</f>
        <v>0</v>
      </c>
      <c r="Y274" s="71"/>
      <c r="Z274" s="71"/>
      <c r="AA274" s="71"/>
      <c r="AB274" s="71"/>
      <c r="AC274" s="71"/>
      <c r="AD274" s="72"/>
      <c r="AE274" s="69">
        <f t="shared" si="859"/>
        <v>0</v>
      </c>
      <c r="AF274" s="349" t="s">
        <v>1791</v>
      </c>
      <c r="AH274" s="73">
        <v>6924232</v>
      </c>
      <c r="AI274" s="74" t="s">
        <v>1156</v>
      </c>
      <c r="AJ274" s="73">
        <v>0</v>
      </c>
      <c r="AK274" s="73">
        <f t="shared" ref="AK274:AK275" si="897">AL274-+AH274</f>
        <v>0</v>
      </c>
      <c r="AL274" s="73">
        <f t="shared" ref="AL274:AL275" si="898">Q274+R274</f>
        <v>6924232</v>
      </c>
      <c r="AM274" s="75"/>
    </row>
    <row r="275" spans="1:39" s="58" customFormat="1" ht="16.5" hidden="1" customHeight="1" x14ac:dyDescent="0.15">
      <c r="A275" s="61"/>
      <c r="B275" s="77" t="s">
        <v>545</v>
      </c>
      <c r="C275" s="77" t="s">
        <v>1247</v>
      </c>
      <c r="D275" s="78" t="s">
        <v>1812</v>
      </c>
      <c r="E275" s="79" t="s">
        <v>1584</v>
      </c>
      <c r="F275" s="347"/>
      <c r="G275" s="79" t="s">
        <v>502</v>
      </c>
      <c r="H275" s="79" t="s">
        <v>918</v>
      </c>
      <c r="I275" s="79" t="s">
        <v>1002</v>
      </c>
      <c r="J275" s="347"/>
      <c r="K275" s="347"/>
      <c r="L275" s="347"/>
      <c r="M275" s="347"/>
      <c r="N275" s="81"/>
      <c r="O275" s="82" t="s">
        <v>81</v>
      </c>
      <c r="P275" s="67">
        <v>6924232</v>
      </c>
      <c r="Q275" s="67">
        <v>6924232</v>
      </c>
      <c r="R275" s="67">
        <v>0</v>
      </c>
      <c r="S275" s="67">
        <f t="shared" ref="S275" si="899">P275-Q275-R275</f>
        <v>0</v>
      </c>
      <c r="T275" s="67">
        <v>0</v>
      </c>
      <c r="U275" s="83">
        <v>0</v>
      </c>
      <c r="V275" s="69">
        <f t="shared" si="895"/>
        <v>6924232</v>
      </c>
      <c r="W275" s="70" t="s">
        <v>82</v>
      </c>
      <c r="X275" s="69">
        <v>0</v>
      </c>
      <c r="Y275" s="69">
        <v>0</v>
      </c>
      <c r="Z275" s="69">
        <v>0</v>
      </c>
      <c r="AA275" s="69">
        <v>0</v>
      </c>
      <c r="AB275" s="69">
        <v>0</v>
      </c>
      <c r="AC275" s="69">
        <v>0</v>
      </c>
      <c r="AD275" s="69">
        <v>0</v>
      </c>
      <c r="AE275" s="69">
        <f t="shared" si="859"/>
        <v>0</v>
      </c>
      <c r="AF275" s="350"/>
      <c r="AH275" s="73">
        <v>6924232</v>
      </c>
      <c r="AI275" s="74" t="s">
        <v>1156</v>
      </c>
      <c r="AJ275" s="73">
        <v>0</v>
      </c>
      <c r="AK275" s="73">
        <f t="shared" si="897"/>
        <v>0</v>
      </c>
      <c r="AL275" s="73">
        <f t="shared" si="898"/>
        <v>6924232</v>
      </c>
      <c r="AM275" s="75"/>
    </row>
    <row r="276" spans="1:39" s="58" customFormat="1" ht="16.5" hidden="1" customHeight="1" x14ac:dyDescent="0.15">
      <c r="A276" s="61"/>
      <c r="B276" s="77" t="s">
        <v>545</v>
      </c>
      <c r="C276" s="77" t="s">
        <v>1247</v>
      </c>
      <c r="D276" s="84" t="s">
        <v>1812</v>
      </c>
      <c r="E276" s="85" t="s">
        <v>1584</v>
      </c>
      <c r="F276" s="348"/>
      <c r="G276" s="85" t="s">
        <v>502</v>
      </c>
      <c r="H276" s="85" t="s">
        <v>918</v>
      </c>
      <c r="I276" s="85" t="s">
        <v>1002</v>
      </c>
      <c r="J276" s="348"/>
      <c r="K276" s="348"/>
      <c r="L276" s="348"/>
      <c r="M276" s="348"/>
      <c r="N276" s="87"/>
      <c r="O276" s="88" t="s">
        <v>83</v>
      </c>
      <c r="P276" s="67">
        <f t="shared" ref="P276:R276" si="900">P274-+P275</f>
        <v>0</v>
      </c>
      <c r="Q276" s="67">
        <f t="shared" si="900"/>
        <v>0</v>
      </c>
      <c r="R276" s="89">
        <f t="shared" si="900"/>
        <v>0</v>
      </c>
      <c r="S276" s="89"/>
      <c r="T276" s="89">
        <f t="shared" ref="T276:V276" si="901">T274-+T275</f>
        <v>0</v>
      </c>
      <c r="U276" s="90">
        <f t="shared" si="901"/>
        <v>0</v>
      </c>
      <c r="V276" s="90">
        <f t="shared" si="901"/>
        <v>0</v>
      </c>
      <c r="W276" s="88" t="s">
        <v>83</v>
      </c>
      <c r="X276" s="90">
        <f t="shared" ref="X276:AD276" si="902">X274-+X275</f>
        <v>0</v>
      </c>
      <c r="Y276" s="90">
        <f t="shared" si="902"/>
        <v>0</v>
      </c>
      <c r="Z276" s="90">
        <f t="shared" si="902"/>
        <v>0</v>
      </c>
      <c r="AA276" s="90">
        <f t="shared" si="902"/>
        <v>0</v>
      </c>
      <c r="AB276" s="90">
        <f t="shared" si="902"/>
        <v>0</v>
      </c>
      <c r="AC276" s="90">
        <f t="shared" si="902"/>
        <v>0</v>
      </c>
      <c r="AD276" s="90">
        <f t="shared" si="902"/>
        <v>0</v>
      </c>
      <c r="AE276" s="90">
        <f t="shared" si="859"/>
        <v>0</v>
      </c>
      <c r="AF276" s="351"/>
      <c r="AH276" s="91">
        <f t="shared" ref="AH276:AH339" si="903">AH274-+AH275</f>
        <v>0</v>
      </c>
      <c r="AI276" s="92" t="s">
        <v>1156</v>
      </c>
      <c r="AJ276" s="91">
        <f t="shared" ref="AJ276:AL276" si="904">AJ274-+AJ275</f>
        <v>0</v>
      </c>
      <c r="AK276" s="91">
        <f t="shared" si="904"/>
        <v>0</v>
      </c>
      <c r="AL276" s="91">
        <f t="shared" si="904"/>
        <v>0</v>
      </c>
      <c r="AM276" s="60"/>
    </row>
    <row r="277" spans="1:39" s="58" customFormat="1" ht="16.5" hidden="1" customHeight="1" x14ac:dyDescent="0.15">
      <c r="A277" s="61" t="s">
        <v>1585</v>
      </c>
      <c r="B277" t="s">
        <v>545</v>
      </c>
      <c r="C277" t="s">
        <v>1247</v>
      </c>
      <c r="D277" s="62" t="s">
        <v>1812</v>
      </c>
      <c r="E277" s="63" t="s">
        <v>1585</v>
      </c>
      <c r="F277" s="346" t="s">
        <v>1371</v>
      </c>
      <c r="G277" s="63" t="s">
        <v>1797</v>
      </c>
      <c r="H277" s="63" t="s">
        <v>918</v>
      </c>
      <c r="I277" s="63" t="s">
        <v>1002</v>
      </c>
      <c r="J277" s="346"/>
      <c r="K277" s="346"/>
      <c r="L277" s="346"/>
      <c r="M277" s="346" t="s">
        <v>1714</v>
      </c>
      <c r="N277" s="65" t="s">
        <v>1712</v>
      </c>
      <c r="O277" s="66" t="s">
        <v>78</v>
      </c>
      <c r="P277" s="67">
        <v>86792105</v>
      </c>
      <c r="Q277" s="67">
        <v>0</v>
      </c>
      <c r="R277" s="67">
        <f t="shared" ref="R277" si="905">P277-Q277</f>
        <v>86792105</v>
      </c>
      <c r="S277" s="67">
        <v>0</v>
      </c>
      <c r="T277" s="67">
        <v>0</v>
      </c>
      <c r="U277" s="68">
        <v>0</v>
      </c>
      <c r="V277" s="69">
        <f t="shared" ref="V277:V278" si="906">P277-U277</f>
        <v>86792105</v>
      </c>
      <c r="W277" s="70" t="s">
        <v>79</v>
      </c>
      <c r="X277" s="69">
        <f t="shared" ref="X277" si="907">X278</f>
        <v>46305105</v>
      </c>
      <c r="Y277" s="71"/>
      <c r="Z277" s="71"/>
      <c r="AA277" s="71"/>
      <c r="AB277" s="71"/>
      <c r="AC277" s="71"/>
      <c r="AD277" s="72"/>
      <c r="AE277" s="69">
        <f t="shared" si="859"/>
        <v>46305105</v>
      </c>
      <c r="AF277" s="349">
        <v>0</v>
      </c>
      <c r="AH277" s="73">
        <v>86792105</v>
      </c>
      <c r="AI277" s="74" t="s">
        <v>1156</v>
      </c>
      <c r="AJ277" s="73">
        <v>0</v>
      </c>
      <c r="AK277" s="73">
        <f t="shared" ref="AK277:AK278" si="908">AL277-+AH277</f>
        <v>0</v>
      </c>
      <c r="AL277" s="73">
        <f t="shared" ref="AL277:AL278" si="909">Q277+R277</f>
        <v>86792105</v>
      </c>
      <c r="AM277" s="75"/>
    </row>
    <row r="278" spans="1:39" s="58" customFormat="1" ht="16.5" hidden="1" customHeight="1" x14ac:dyDescent="0.15">
      <c r="A278" s="61"/>
      <c r="B278" s="77" t="s">
        <v>545</v>
      </c>
      <c r="C278" s="77" t="s">
        <v>1247</v>
      </c>
      <c r="D278" s="78" t="s">
        <v>1812</v>
      </c>
      <c r="E278" s="79" t="s">
        <v>1585</v>
      </c>
      <c r="F278" s="347"/>
      <c r="G278" s="79" t="s">
        <v>1797</v>
      </c>
      <c r="H278" s="79" t="s">
        <v>918</v>
      </c>
      <c r="I278" s="79" t="s">
        <v>1002</v>
      </c>
      <c r="J278" s="347"/>
      <c r="K278" s="347"/>
      <c r="L278" s="347"/>
      <c r="M278" s="347"/>
      <c r="N278" s="81"/>
      <c r="O278" s="82" t="s">
        <v>81</v>
      </c>
      <c r="P278" s="67">
        <v>40487000</v>
      </c>
      <c r="Q278" s="67">
        <v>0</v>
      </c>
      <c r="R278" s="67">
        <v>40487000</v>
      </c>
      <c r="S278" s="67">
        <f t="shared" ref="S278" si="910">P278-Q278-R278</f>
        <v>0</v>
      </c>
      <c r="T278" s="67">
        <v>0</v>
      </c>
      <c r="U278" s="83">
        <v>0</v>
      </c>
      <c r="V278" s="69">
        <f t="shared" si="906"/>
        <v>40487000</v>
      </c>
      <c r="W278" s="70" t="s">
        <v>82</v>
      </c>
      <c r="X278" s="69">
        <v>46305105</v>
      </c>
      <c r="Y278" s="69">
        <v>0</v>
      </c>
      <c r="Z278" s="69">
        <v>0</v>
      </c>
      <c r="AA278" s="69">
        <v>0</v>
      </c>
      <c r="AB278" s="69">
        <v>0</v>
      </c>
      <c r="AC278" s="69">
        <v>0</v>
      </c>
      <c r="AD278" s="69">
        <v>0</v>
      </c>
      <c r="AE278" s="69">
        <f t="shared" si="859"/>
        <v>46305105</v>
      </c>
      <c r="AF278" s="350"/>
      <c r="AH278" s="73">
        <v>40487000</v>
      </c>
      <c r="AI278" s="74" t="s">
        <v>1156</v>
      </c>
      <c r="AJ278" s="73">
        <v>0</v>
      </c>
      <c r="AK278" s="73">
        <f t="shared" si="908"/>
        <v>0</v>
      </c>
      <c r="AL278" s="73">
        <f t="shared" si="909"/>
        <v>40487000</v>
      </c>
      <c r="AM278" s="75"/>
    </row>
    <row r="279" spans="1:39" s="58" customFormat="1" ht="16.5" hidden="1" customHeight="1" x14ac:dyDescent="0.15">
      <c r="A279" s="61"/>
      <c r="B279" s="77" t="s">
        <v>545</v>
      </c>
      <c r="C279" s="77" t="s">
        <v>1247</v>
      </c>
      <c r="D279" s="84" t="s">
        <v>1812</v>
      </c>
      <c r="E279" s="85" t="s">
        <v>1585</v>
      </c>
      <c r="F279" s="348"/>
      <c r="G279" s="85" t="s">
        <v>1797</v>
      </c>
      <c r="H279" s="85" t="s">
        <v>918</v>
      </c>
      <c r="I279" s="85" t="s">
        <v>1002</v>
      </c>
      <c r="J279" s="348"/>
      <c r="K279" s="348"/>
      <c r="L279" s="348"/>
      <c r="M279" s="348"/>
      <c r="N279" s="87"/>
      <c r="O279" s="88" t="s">
        <v>83</v>
      </c>
      <c r="P279" s="67">
        <f t="shared" ref="P279:R279" si="911">P277-+P278</f>
        <v>46305105</v>
      </c>
      <c r="Q279" s="67">
        <f t="shared" si="911"/>
        <v>0</v>
      </c>
      <c r="R279" s="89">
        <f t="shared" si="911"/>
        <v>46305105</v>
      </c>
      <c r="S279" s="89"/>
      <c r="T279" s="89">
        <f t="shared" ref="T279:V279" si="912">T277-+T278</f>
        <v>0</v>
      </c>
      <c r="U279" s="90">
        <f t="shared" si="912"/>
        <v>0</v>
      </c>
      <c r="V279" s="90">
        <f t="shared" si="912"/>
        <v>46305105</v>
      </c>
      <c r="W279" s="88" t="s">
        <v>83</v>
      </c>
      <c r="X279" s="90">
        <f t="shared" ref="X279:AD279" si="913">X277-+X278</f>
        <v>0</v>
      </c>
      <c r="Y279" s="90">
        <f t="shared" si="913"/>
        <v>0</v>
      </c>
      <c r="Z279" s="90">
        <f t="shared" si="913"/>
        <v>0</v>
      </c>
      <c r="AA279" s="90">
        <f t="shared" si="913"/>
        <v>0</v>
      </c>
      <c r="AB279" s="90">
        <f t="shared" si="913"/>
        <v>0</v>
      </c>
      <c r="AC279" s="90">
        <f t="shared" si="913"/>
        <v>0</v>
      </c>
      <c r="AD279" s="90">
        <f t="shared" si="913"/>
        <v>0</v>
      </c>
      <c r="AE279" s="90">
        <f t="shared" si="859"/>
        <v>0</v>
      </c>
      <c r="AF279" s="351"/>
      <c r="AH279" s="91">
        <f t="shared" si="903"/>
        <v>46305105</v>
      </c>
      <c r="AI279" s="92" t="s">
        <v>1156</v>
      </c>
      <c r="AJ279" s="91">
        <f t="shared" ref="AJ279:AL279" si="914">AJ277-+AJ278</f>
        <v>0</v>
      </c>
      <c r="AK279" s="91">
        <f t="shared" si="914"/>
        <v>0</v>
      </c>
      <c r="AL279" s="91">
        <f t="shared" si="914"/>
        <v>46305105</v>
      </c>
      <c r="AM279" s="60"/>
    </row>
    <row r="280" spans="1:39" s="58" customFormat="1" ht="16.5" hidden="1" customHeight="1" x14ac:dyDescent="0.15">
      <c r="A280" s="61" t="s">
        <v>1586</v>
      </c>
      <c r="B280" t="s">
        <v>550</v>
      </c>
      <c r="C280" t="s">
        <v>549</v>
      </c>
      <c r="D280" s="62" t="s">
        <v>551</v>
      </c>
      <c r="E280" s="63" t="s">
        <v>1586</v>
      </c>
      <c r="F280" s="346" t="s">
        <v>1372</v>
      </c>
      <c r="G280" s="63" t="s">
        <v>1800</v>
      </c>
      <c r="H280" s="63" t="s">
        <v>791</v>
      </c>
      <c r="I280" s="63" t="s">
        <v>881</v>
      </c>
      <c r="J280" s="346" t="s">
        <v>1755</v>
      </c>
      <c r="K280" s="346" t="s">
        <v>1722</v>
      </c>
      <c r="L280" s="346" t="s">
        <v>1156</v>
      </c>
      <c r="M280" s="346" t="s">
        <v>1711</v>
      </c>
      <c r="N280" s="65" t="s">
        <v>1712</v>
      </c>
      <c r="O280" s="66" t="s">
        <v>78</v>
      </c>
      <c r="P280" s="67">
        <v>22552170</v>
      </c>
      <c r="Q280" s="67">
        <v>22552170</v>
      </c>
      <c r="R280" s="67">
        <f t="shared" ref="R280" si="915">P280-Q280</f>
        <v>0</v>
      </c>
      <c r="S280" s="67">
        <v>0</v>
      </c>
      <c r="T280" s="67">
        <v>0</v>
      </c>
      <c r="U280" s="68">
        <v>0</v>
      </c>
      <c r="V280" s="69">
        <f t="shared" ref="V280:V281" si="916">P280-U280</f>
        <v>22552170</v>
      </c>
      <c r="W280" s="70" t="s">
        <v>79</v>
      </c>
      <c r="X280" s="69">
        <f t="shared" ref="X280" si="917">X281</f>
        <v>0</v>
      </c>
      <c r="Y280" s="71"/>
      <c r="Z280" s="71"/>
      <c r="AA280" s="71"/>
      <c r="AB280" s="71"/>
      <c r="AC280" s="71"/>
      <c r="AD280" s="72"/>
      <c r="AE280" s="69">
        <f t="shared" si="859"/>
        <v>0</v>
      </c>
      <c r="AF280" s="349">
        <v>0</v>
      </c>
      <c r="AH280" s="73">
        <v>22552170</v>
      </c>
      <c r="AI280" s="74" t="s">
        <v>1156</v>
      </c>
      <c r="AJ280" s="73">
        <v>0</v>
      </c>
      <c r="AK280" s="73">
        <f t="shared" ref="AK280:AK281" si="918">AL280-+AH280</f>
        <v>0</v>
      </c>
      <c r="AL280" s="73">
        <f t="shared" ref="AL280:AL281" si="919">Q280+R280</f>
        <v>22552170</v>
      </c>
      <c r="AM280" s="75"/>
    </row>
    <row r="281" spans="1:39" s="58" customFormat="1" ht="16.5" hidden="1" customHeight="1" x14ac:dyDescent="0.15">
      <c r="A281" s="61"/>
      <c r="B281" s="77" t="s">
        <v>550</v>
      </c>
      <c r="C281" s="77" t="s">
        <v>549</v>
      </c>
      <c r="D281" s="78" t="s">
        <v>551</v>
      </c>
      <c r="E281" s="79" t="s">
        <v>1586</v>
      </c>
      <c r="F281" s="347"/>
      <c r="G281" s="79" t="s">
        <v>1800</v>
      </c>
      <c r="H281" s="79" t="s">
        <v>791</v>
      </c>
      <c r="I281" s="79" t="s">
        <v>881</v>
      </c>
      <c r="J281" s="347"/>
      <c r="K281" s="347"/>
      <c r="L281" s="347"/>
      <c r="M281" s="347"/>
      <c r="N281" s="81"/>
      <c r="O281" s="82" t="s">
        <v>81</v>
      </c>
      <c r="P281" s="67">
        <v>22552170</v>
      </c>
      <c r="Q281" s="67">
        <v>22552170</v>
      </c>
      <c r="R281" s="67">
        <v>0</v>
      </c>
      <c r="S281" s="67">
        <f t="shared" ref="S281" si="920">P281-Q281-R281</f>
        <v>0</v>
      </c>
      <c r="T281" s="67">
        <v>0</v>
      </c>
      <c r="U281" s="83">
        <v>0</v>
      </c>
      <c r="V281" s="69">
        <f t="shared" si="916"/>
        <v>22552170</v>
      </c>
      <c r="W281" s="70" t="s">
        <v>82</v>
      </c>
      <c r="X281" s="69">
        <v>0</v>
      </c>
      <c r="Y281" s="69">
        <v>0</v>
      </c>
      <c r="Z281" s="69">
        <v>0</v>
      </c>
      <c r="AA281" s="69">
        <v>0</v>
      </c>
      <c r="AB281" s="69">
        <v>0</v>
      </c>
      <c r="AC281" s="69">
        <v>0</v>
      </c>
      <c r="AD281" s="69">
        <v>0</v>
      </c>
      <c r="AE281" s="69">
        <f t="shared" si="859"/>
        <v>0</v>
      </c>
      <c r="AF281" s="350"/>
      <c r="AH281" s="73">
        <v>22552170</v>
      </c>
      <c r="AI281" s="74" t="s">
        <v>1156</v>
      </c>
      <c r="AJ281" s="73">
        <v>0</v>
      </c>
      <c r="AK281" s="73">
        <f t="shared" si="918"/>
        <v>0</v>
      </c>
      <c r="AL281" s="73">
        <f t="shared" si="919"/>
        <v>22552170</v>
      </c>
      <c r="AM281" s="75"/>
    </row>
    <row r="282" spans="1:39" s="58" customFormat="1" ht="16.5" hidden="1" customHeight="1" x14ac:dyDescent="0.15">
      <c r="A282" s="61"/>
      <c r="B282" s="77" t="s">
        <v>550</v>
      </c>
      <c r="C282" s="77" t="s">
        <v>549</v>
      </c>
      <c r="D282" s="84" t="s">
        <v>551</v>
      </c>
      <c r="E282" s="85" t="s">
        <v>1586</v>
      </c>
      <c r="F282" s="348"/>
      <c r="G282" s="85" t="s">
        <v>1800</v>
      </c>
      <c r="H282" s="85" t="s">
        <v>791</v>
      </c>
      <c r="I282" s="85" t="s">
        <v>881</v>
      </c>
      <c r="J282" s="348"/>
      <c r="K282" s="348"/>
      <c r="L282" s="348"/>
      <c r="M282" s="348"/>
      <c r="N282" s="87"/>
      <c r="O282" s="88" t="s">
        <v>83</v>
      </c>
      <c r="P282" s="67">
        <f t="shared" ref="P282:R282" si="921">P280-+P281</f>
        <v>0</v>
      </c>
      <c r="Q282" s="67">
        <f t="shared" si="921"/>
        <v>0</v>
      </c>
      <c r="R282" s="89">
        <f t="shared" si="921"/>
        <v>0</v>
      </c>
      <c r="S282" s="89"/>
      <c r="T282" s="89">
        <f t="shared" ref="T282:V282" si="922">T280-+T281</f>
        <v>0</v>
      </c>
      <c r="U282" s="90">
        <f t="shared" si="922"/>
        <v>0</v>
      </c>
      <c r="V282" s="90">
        <f t="shared" si="922"/>
        <v>0</v>
      </c>
      <c r="W282" s="88" t="s">
        <v>83</v>
      </c>
      <c r="X282" s="90">
        <f t="shared" ref="X282:AD282" si="923">X280-+X281</f>
        <v>0</v>
      </c>
      <c r="Y282" s="90">
        <f t="shared" si="923"/>
        <v>0</v>
      </c>
      <c r="Z282" s="90">
        <f t="shared" si="923"/>
        <v>0</v>
      </c>
      <c r="AA282" s="90">
        <f t="shared" si="923"/>
        <v>0</v>
      </c>
      <c r="AB282" s="90">
        <f t="shared" si="923"/>
        <v>0</v>
      </c>
      <c r="AC282" s="90">
        <f t="shared" si="923"/>
        <v>0</v>
      </c>
      <c r="AD282" s="90">
        <f t="shared" si="923"/>
        <v>0</v>
      </c>
      <c r="AE282" s="90">
        <f t="shared" si="859"/>
        <v>0</v>
      </c>
      <c r="AF282" s="351"/>
      <c r="AH282" s="91">
        <f t="shared" si="903"/>
        <v>0</v>
      </c>
      <c r="AI282" s="92" t="s">
        <v>1156</v>
      </c>
      <c r="AJ282" s="91">
        <f t="shared" ref="AJ282:AL282" si="924">AJ280-+AJ281</f>
        <v>0</v>
      </c>
      <c r="AK282" s="91">
        <f t="shared" si="924"/>
        <v>0</v>
      </c>
      <c r="AL282" s="91">
        <f t="shared" si="924"/>
        <v>0</v>
      </c>
      <c r="AM282" s="60"/>
    </row>
    <row r="283" spans="1:39" s="58" customFormat="1" ht="16.5" hidden="1" customHeight="1" x14ac:dyDescent="0.15">
      <c r="A283" s="61" t="s">
        <v>1587</v>
      </c>
      <c r="B283" t="s">
        <v>550</v>
      </c>
      <c r="C283" t="s">
        <v>549</v>
      </c>
      <c r="D283" s="62" t="s">
        <v>551</v>
      </c>
      <c r="E283" s="63" t="s">
        <v>1587</v>
      </c>
      <c r="F283" s="346" t="s">
        <v>1373</v>
      </c>
      <c r="G283" s="63" t="s">
        <v>502</v>
      </c>
      <c r="H283" s="63" t="s">
        <v>791</v>
      </c>
      <c r="I283" s="63" t="s">
        <v>96</v>
      </c>
      <c r="J283" s="346"/>
      <c r="K283" s="346"/>
      <c r="L283" s="346" t="s">
        <v>1156</v>
      </c>
      <c r="M283" s="346" t="s">
        <v>1716</v>
      </c>
      <c r="N283" s="65" t="s">
        <v>1712</v>
      </c>
      <c r="O283" s="66" t="s">
        <v>78</v>
      </c>
      <c r="P283" s="67">
        <v>70218360</v>
      </c>
      <c r="Q283" s="67">
        <v>0</v>
      </c>
      <c r="R283" s="67">
        <f t="shared" ref="R283" si="925">P283-Q283</f>
        <v>70218360</v>
      </c>
      <c r="S283" s="67">
        <v>0</v>
      </c>
      <c r="T283" s="67">
        <v>0</v>
      </c>
      <c r="U283" s="68">
        <v>116194000</v>
      </c>
      <c r="V283" s="69">
        <f t="shared" ref="V283:V284" si="926">P283-U283</f>
        <v>-45975640</v>
      </c>
      <c r="W283" s="70" t="s">
        <v>79</v>
      </c>
      <c r="X283" s="69">
        <f t="shared" ref="X283" si="927">X284</f>
        <v>63196524</v>
      </c>
      <c r="Y283" s="71"/>
      <c r="Z283" s="71"/>
      <c r="AA283" s="71"/>
      <c r="AB283" s="71"/>
      <c r="AC283" s="71"/>
      <c r="AD283" s="72"/>
      <c r="AE283" s="69">
        <f t="shared" si="859"/>
        <v>63196524</v>
      </c>
      <c r="AF283" s="349" t="s">
        <v>1791</v>
      </c>
      <c r="AH283" s="73">
        <v>70218360</v>
      </c>
      <c r="AI283" s="74" t="s">
        <v>1156</v>
      </c>
      <c r="AJ283" s="73">
        <v>0</v>
      </c>
      <c r="AK283" s="73">
        <f t="shared" ref="AK283:AK284" si="928">AL283-+AH283</f>
        <v>0</v>
      </c>
      <c r="AL283" s="73">
        <f t="shared" ref="AL283:AL284" si="929">Q283+R283</f>
        <v>70218360</v>
      </c>
      <c r="AM283" s="75"/>
    </row>
    <row r="284" spans="1:39" s="58" customFormat="1" ht="16.5" hidden="1" customHeight="1" x14ac:dyDescent="0.15">
      <c r="A284" s="61"/>
      <c r="B284" s="77" t="s">
        <v>550</v>
      </c>
      <c r="C284" s="77" t="s">
        <v>549</v>
      </c>
      <c r="D284" s="78" t="s">
        <v>551</v>
      </c>
      <c r="E284" s="79" t="s">
        <v>1587</v>
      </c>
      <c r="F284" s="347"/>
      <c r="G284" s="79" t="s">
        <v>502</v>
      </c>
      <c r="H284" s="79" t="s">
        <v>791</v>
      </c>
      <c r="I284" s="79" t="s">
        <v>96</v>
      </c>
      <c r="J284" s="347"/>
      <c r="K284" s="347"/>
      <c r="L284" s="347"/>
      <c r="M284" s="347"/>
      <c r="N284" s="81"/>
      <c r="O284" s="82" t="s">
        <v>81</v>
      </c>
      <c r="P284" s="67">
        <v>7021836</v>
      </c>
      <c r="Q284" s="67">
        <v>0</v>
      </c>
      <c r="R284" s="67">
        <v>7021836</v>
      </c>
      <c r="S284" s="67">
        <f t="shared" ref="S284" si="930">P284-Q284-R284</f>
        <v>0</v>
      </c>
      <c r="T284" s="67">
        <v>0</v>
      </c>
      <c r="U284" s="83">
        <v>88105700</v>
      </c>
      <c r="V284" s="69">
        <f t="shared" si="926"/>
        <v>-81083864</v>
      </c>
      <c r="W284" s="70" t="s">
        <v>82</v>
      </c>
      <c r="X284" s="69">
        <v>63196524</v>
      </c>
      <c r="Y284" s="69">
        <v>0</v>
      </c>
      <c r="Z284" s="69">
        <v>0</v>
      </c>
      <c r="AA284" s="69">
        <v>0</v>
      </c>
      <c r="AB284" s="69">
        <v>0</v>
      </c>
      <c r="AC284" s="69">
        <v>0</v>
      </c>
      <c r="AD284" s="69">
        <v>0</v>
      </c>
      <c r="AE284" s="69">
        <f t="shared" si="859"/>
        <v>63196524</v>
      </c>
      <c r="AF284" s="350"/>
      <c r="AH284" s="73">
        <v>7021836</v>
      </c>
      <c r="AI284" s="74" t="s">
        <v>1156</v>
      </c>
      <c r="AJ284" s="73">
        <v>0</v>
      </c>
      <c r="AK284" s="73">
        <f t="shared" si="928"/>
        <v>0</v>
      </c>
      <c r="AL284" s="73">
        <f t="shared" si="929"/>
        <v>7021836</v>
      </c>
      <c r="AM284" s="75"/>
    </row>
    <row r="285" spans="1:39" s="58" customFormat="1" ht="16.5" hidden="1" customHeight="1" x14ac:dyDescent="0.15">
      <c r="A285" s="61"/>
      <c r="B285" s="77" t="s">
        <v>550</v>
      </c>
      <c r="C285" s="77" t="s">
        <v>549</v>
      </c>
      <c r="D285" s="84" t="s">
        <v>551</v>
      </c>
      <c r="E285" s="85" t="s">
        <v>1587</v>
      </c>
      <c r="F285" s="348"/>
      <c r="G285" s="85" t="s">
        <v>502</v>
      </c>
      <c r="H285" s="85" t="s">
        <v>791</v>
      </c>
      <c r="I285" s="85" t="s">
        <v>96</v>
      </c>
      <c r="J285" s="348"/>
      <c r="K285" s="348"/>
      <c r="L285" s="348"/>
      <c r="M285" s="348"/>
      <c r="N285" s="87"/>
      <c r="O285" s="88" t="s">
        <v>83</v>
      </c>
      <c r="P285" s="67">
        <f t="shared" ref="P285:R285" si="931">P283-+P284</f>
        <v>63196524</v>
      </c>
      <c r="Q285" s="67">
        <f t="shared" si="931"/>
        <v>0</v>
      </c>
      <c r="R285" s="89">
        <f t="shared" si="931"/>
        <v>63196524</v>
      </c>
      <c r="S285" s="89"/>
      <c r="T285" s="89">
        <f t="shared" ref="T285:V285" si="932">T283-+T284</f>
        <v>0</v>
      </c>
      <c r="U285" s="90">
        <f t="shared" si="932"/>
        <v>28088300</v>
      </c>
      <c r="V285" s="90">
        <f t="shared" si="932"/>
        <v>35108224</v>
      </c>
      <c r="W285" s="88" t="s">
        <v>83</v>
      </c>
      <c r="X285" s="90">
        <f t="shared" ref="X285:AD285" si="933">X283-+X284</f>
        <v>0</v>
      </c>
      <c r="Y285" s="90">
        <f t="shared" si="933"/>
        <v>0</v>
      </c>
      <c r="Z285" s="90">
        <f t="shared" si="933"/>
        <v>0</v>
      </c>
      <c r="AA285" s="90">
        <f t="shared" si="933"/>
        <v>0</v>
      </c>
      <c r="AB285" s="90">
        <f t="shared" si="933"/>
        <v>0</v>
      </c>
      <c r="AC285" s="90">
        <f t="shared" si="933"/>
        <v>0</v>
      </c>
      <c r="AD285" s="90">
        <f t="shared" si="933"/>
        <v>0</v>
      </c>
      <c r="AE285" s="90">
        <f t="shared" si="859"/>
        <v>0</v>
      </c>
      <c r="AF285" s="351"/>
      <c r="AH285" s="91">
        <f t="shared" si="903"/>
        <v>63196524</v>
      </c>
      <c r="AI285" s="92" t="s">
        <v>1156</v>
      </c>
      <c r="AJ285" s="91">
        <f t="shared" ref="AJ285:AL285" si="934">AJ283-+AJ284</f>
        <v>0</v>
      </c>
      <c r="AK285" s="91">
        <f t="shared" si="934"/>
        <v>0</v>
      </c>
      <c r="AL285" s="91">
        <f t="shared" si="934"/>
        <v>63196524</v>
      </c>
      <c r="AM285" s="60"/>
    </row>
    <row r="286" spans="1:39" s="58" customFormat="1" ht="16.5" hidden="1" customHeight="1" x14ac:dyDescent="0.15">
      <c r="A286" s="61" t="s">
        <v>1588</v>
      </c>
      <c r="B286" t="s">
        <v>555</v>
      </c>
      <c r="C286" t="s">
        <v>554</v>
      </c>
      <c r="D286" s="62" t="s">
        <v>556</v>
      </c>
      <c r="E286" s="63" t="s">
        <v>1588</v>
      </c>
      <c r="F286" s="346" t="s">
        <v>1374</v>
      </c>
      <c r="G286" s="63" t="s">
        <v>502</v>
      </c>
      <c r="H286" s="63" t="s">
        <v>791</v>
      </c>
      <c r="I286" s="63" t="s">
        <v>881</v>
      </c>
      <c r="J286" s="346" t="s">
        <v>1756</v>
      </c>
      <c r="K286" s="346" t="s">
        <v>1722</v>
      </c>
      <c r="L286" s="346" t="s">
        <v>1757</v>
      </c>
      <c r="M286" s="346" t="s">
        <v>1716</v>
      </c>
      <c r="N286" s="65" t="s">
        <v>1712</v>
      </c>
      <c r="O286" s="66" t="s">
        <v>78</v>
      </c>
      <c r="P286" s="67">
        <v>5255679</v>
      </c>
      <c r="Q286" s="67">
        <v>5255679</v>
      </c>
      <c r="R286" s="67">
        <f t="shared" ref="R286" si="935">P286-Q286</f>
        <v>0</v>
      </c>
      <c r="S286" s="67">
        <v>0</v>
      </c>
      <c r="T286" s="67">
        <v>5255679</v>
      </c>
      <c r="U286" s="68">
        <v>0</v>
      </c>
      <c r="V286" s="69">
        <f t="shared" ref="V286:V287" si="936">P286-U286</f>
        <v>5255679</v>
      </c>
      <c r="W286" s="70" t="s">
        <v>79</v>
      </c>
      <c r="X286" s="69">
        <f t="shared" ref="X286" si="937">X287</f>
        <v>0</v>
      </c>
      <c r="Y286" s="71"/>
      <c r="Z286" s="71"/>
      <c r="AA286" s="71"/>
      <c r="AB286" s="71"/>
      <c r="AC286" s="71"/>
      <c r="AD286" s="72"/>
      <c r="AE286" s="69">
        <f t="shared" si="859"/>
        <v>0</v>
      </c>
      <c r="AF286" s="349" t="s">
        <v>1791</v>
      </c>
      <c r="AH286" s="73">
        <v>5255679</v>
      </c>
      <c r="AI286" s="74" t="s">
        <v>1156</v>
      </c>
      <c r="AJ286" s="73">
        <v>0</v>
      </c>
      <c r="AK286" s="73">
        <f t="shared" ref="AK286:AK287" si="938">AL286-+AH286</f>
        <v>0</v>
      </c>
      <c r="AL286" s="73">
        <f t="shared" ref="AL286:AL287" si="939">Q286+R286</f>
        <v>5255679</v>
      </c>
      <c r="AM286" s="75"/>
    </row>
    <row r="287" spans="1:39" s="58" customFormat="1" ht="16.5" hidden="1" customHeight="1" x14ac:dyDescent="0.15">
      <c r="B287" s="77" t="s">
        <v>555</v>
      </c>
      <c r="C287" s="77" t="s">
        <v>554</v>
      </c>
      <c r="D287" s="78" t="s">
        <v>556</v>
      </c>
      <c r="E287" s="79" t="s">
        <v>1588</v>
      </c>
      <c r="F287" s="347"/>
      <c r="G287" s="79" t="s">
        <v>502</v>
      </c>
      <c r="H287" s="79" t="s">
        <v>791</v>
      </c>
      <c r="I287" s="79" t="s">
        <v>881</v>
      </c>
      <c r="J287" s="347"/>
      <c r="K287" s="347"/>
      <c r="L287" s="347"/>
      <c r="M287" s="347"/>
      <c r="N287" s="81"/>
      <c r="O287" s="82" t="s">
        <v>81</v>
      </c>
      <c r="P287" s="67">
        <v>5255679</v>
      </c>
      <c r="Q287" s="67">
        <v>5255679</v>
      </c>
      <c r="R287" s="67">
        <v>0</v>
      </c>
      <c r="S287" s="67">
        <f t="shared" ref="S287" si="940">P287-Q287-R287</f>
        <v>0</v>
      </c>
      <c r="T287" s="67">
        <v>5255679</v>
      </c>
      <c r="U287" s="83">
        <v>0</v>
      </c>
      <c r="V287" s="69">
        <f t="shared" si="936"/>
        <v>5255679</v>
      </c>
      <c r="W287" s="70" t="s">
        <v>82</v>
      </c>
      <c r="X287" s="69">
        <v>0</v>
      </c>
      <c r="Y287" s="69">
        <v>0</v>
      </c>
      <c r="Z287" s="69">
        <v>0</v>
      </c>
      <c r="AA287" s="69">
        <v>0</v>
      </c>
      <c r="AB287" s="69">
        <v>0</v>
      </c>
      <c r="AC287" s="69">
        <v>0</v>
      </c>
      <c r="AD287" s="69">
        <v>0</v>
      </c>
      <c r="AE287" s="69">
        <f t="shared" si="859"/>
        <v>0</v>
      </c>
      <c r="AF287" s="350"/>
      <c r="AH287" s="73">
        <v>5255679</v>
      </c>
      <c r="AI287" s="74" t="s">
        <v>1156</v>
      </c>
      <c r="AJ287" s="73">
        <v>0</v>
      </c>
      <c r="AK287" s="73">
        <f t="shared" si="938"/>
        <v>0</v>
      </c>
      <c r="AL287" s="73">
        <f t="shared" si="939"/>
        <v>5255679</v>
      </c>
      <c r="AM287" s="75"/>
    </row>
    <row r="288" spans="1:39" s="58" customFormat="1" ht="16.5" hidden="1" customHeight="1" x14ac:dyDescent="0.15">
      <c r="B288" s="77" t="s">
        <v>555</v>
      </c>
      <c r="C288" s="77" t="s">
        <v>554</v>
      </c>
      <c r="D288" s="84" t="s">
        <v>556</v>
      </c>
      <c r="E288" s="85" t="s">
        <v>1588</v>
      </c>
      <c r="F288" s="348"/>
      <c r="G288" s="85" t="s">
        <v>502</v>
      </c>
      <c r="H288" s="85" t="s">
        <v>791</v>
      </c>
      <c r="I288" s="85" t="s">
        <v>881</v>
      </c>
      <c r="J288" s="348"/>
      <c r="K288" s="348"/>
      <c r="L288" s="348"/>
      <c r="M288" s="348"/>
      <c r="N288" s="87"/>
      <c r="O288" s="88" t="s">
        <v>83</v>
      </c>
      <c r="P288" s="67">
        <f t="shared" ref="P288:R288" si="941">P286-+P287</f>
        <v>0</v>
      </c>
      <c r="Q288" s="67">
        <f t="shared" si="941"/>
        <v>0</v>
      </c>
      <c r="R288" s="89">
        <f t="shared" si="941"/>
        <v>0</v>
      </c>
      <c r="S288" s="89"/>
      <c r="T288" s="89">
        <f t="shared" ref="T288:V288" si="942">T286-+T287</f>
        <v>0</v>
      </c>
      <c r="U288" s="90">
        <f t="shared" si="942"/>
        <v>0</v>
      </c>
      <c r="V288" s="90">
        <f t="shared" si="942"/>
        <v>0</v>
      </c>
      <c r="W288" s="88" t="s">
        <v>83</v>
      </c>
      <c r="X288" s="90">
        <f t="shared" ref="X288:AD288" si="943">X286-+X287</f>
        <v>0</v>
      </c>
      <c r="Y288" s="90">
        <f t="shared" si="943"/>
        <v>0</v>
      </c>
      <c r="Z288" s="90">
        <f t="shared" si="943"/>
        <v>0</v>
      </c>
      <c r="AA288" s="90">
        <f t="shared" si="943"/>
        <v>0</v>
      </c>
      <c r="AB288" s="90">
        <f t="shared" si="943"/>
        <v>0</v>
      </c>
      <c r="AC288" s="90">
        <f t="shared" si="943"/>
        <v>0</v>
      </c>
      <c r="AD288" s="90">
        <f t="shared" si="943"/>
        <v>0</v>
      </c>
      <c r="AE288" s="90">
        <f t="shared" si="859"/>
        <v>0</v>
      </c>
      <c r="AF288" s="351"/>
      <c r="AH288" s="91">
        <f t="shared" si="903"/>
        <v>0</v>
      </c>
      <c r="AI288" s="92" t="s">
        <v>1156</v>
      </c>
      <c r="AJ288" s="91">
        <f t="shared" ref="AJ288:AL288" si="944">AJ286-+AJ287</f>
        <v>0</v>
      </c>
      <c r="AK288" s="91">
        <f t="shared" si="944"/>
        <v>0</v>
      </c>
      <c r="AL288" s="91">
        <f t="shared" si="944"/>
        <v>0</v>
      </c>
      <c r="AM288" s="60"/>
    </row>
    <row r="289" spans="1:39" s="58" customFormat="1" ht="16.5" hidden="1" customHeight="1" x14ac:dyDescent="0.15">
      <c r="A289" s="61" t="s">
        <v>1589</v>
      </c>
      <c r="B289" t="s">
        <v>555</v>
      </c>
      <c r="C289" t="s">
        <v>554</v>
      </c>
      <c r="D289" s="62" t="s">
        <v>556</v>
      </c>
      <c r="E289" s="63" t="s">
        <v>1589</v>
      </c>
      <c r="F289" s="346" t="s">
        <v>1375</v>
      </c>
      <c r="G289" s="63" t="s">
        <v>497</v>
      </c>
      <c r="H289" s="63" t="s">
        <v>791</v>
      </c>
      <c r="I289" s="63" t="s">
        <v>881</v>
      </c>
      <c r="J289" s="346" t="s">
        <v>1715</v>
      </c>
      <c r="K289" s="346" t="s">
        <v>1722</v>
      </c>
      <c r="L289" s="346" t="s">
        <v>1757</v>
      </c>
      <c r="M289" s="346" t="s">
        <v>1716</v>
      </c>
      <c r="N289" s="65" t="s">
        <v>1712</v>
      </c>
      <c r="O289" s="66" t="s">
        <v>78</v>
      </c>
      <c r="P289" s="67">
        <v>6749249</v>
      </c>
      <c r="Q289" s="67">
        <v>4135466</v>
      </c>
      <c r="R289" s="67">
        <f t="shared" ref="R289" si="945">P289-Q289</f>
        <v>2613783</v>
      </c>
      <c r="S289" s="67">
        <v>0</v>
      </c>
      <c r="T289" s="67">
        <v>6749249</v>
      </c>
      <c r="U289" s="68">
        <v>0</v>
      </c>
      <c r="V289" s="69">
        <f t="shared" ref="V289:V290" si="946">P289-U289</f>
        <v>6749249</v>
      </c>
      <c r="W289" s="70" t="s">
        <v>79</v>
      </c>
      <c r="X289" s="69">
        <f t="shared" ref="X289" si="947">X290</f>
        <v>0</v>
      </c>
      <c r="Y289" s="71"/>
      <c r="Z289" s="71"/>
      <c r="AA289" s="71"/>
      <c r="AB289" s="71"/>
      <c r="AC289" s="71"/>
      <c r="AD289" s="72"/>
      <c r="AE289" s="69">
        <f t="shared" si="859"/>
        <v>0</v>
      </c>
      <c r="AF289" s="349">
        <v>0</v>
      </c>
      <c r="AH289" s="73">
        <v>6749249</v>
      </c>
      <c r="AI289" s="74" t="s">
        <v>1156</v>
      </c>
      <c r="AJ289" s="73">
        <v>0</v>
      </c>
      <c r="AK289" s="73">
        <f t="shared" ref="AK289:AK290" si="948">AL289-+AH289</f>
        <v>0</v>
      </c>
      <c r="AL289" s="73">
        <f t="shared" ref="AL289:AL290" si="949">Q289+R289</f>
        <v>6749249</v>
      </c>
      <c r="AM289" s="75"/>
    </row>
    <row r="290" spans="1:39" s="58" customFormat="1" ht="16.5" hidden="1" customHeight="1" x14ac:dyDescent="0.15">
      <c r="B290" s="77" t="s">
        <v>555</v>
      </c>
      <c r="C290" s="77" t="s">
        <v>554</v>
      </c>
      <c r="D290" s="78" t="s">
        <v>556</v>
      </c>
      <c r="E290" s="79" t="s">
        <v>1589</v>
      </c>
      <c r="F290" s="347"/>
      <c r="G290" s="79" t="s">
        <v>497</v>
      </c>
      <c r="H290" s="79" t="s">
        <v>791</v>
      </c>
      <c r="I290" s="79" t="s">
        <v>881</v>
      </c>
      <c r="J290" s="347"/>
      <c r="K290" s="347"/>
      <c r="L290" s="347"/>
      <c r="M290" s="347"/>
      <c r="N290" s="81"/>
      <c r="O290" s="82" t="s">
        <v>81</v>
      </c>
      <c r="P290" s="67">
        <v>6749249</v>
      </c>
      <c r="Q290" s="67">
        <v>4135466</v>
      </c>
      <c r="R290" s="67">
        <v>2613783</v>
      </c>
      <c r="S290" s="67">
        <f t="shared" ref="S290" si="950">P290-Q290-R290</f>
        <v>0</v>
      </c>
      <c r="T290" s="67">
        <v>6749249</v>
      </c>
      <c r="U290" s="83">
        <v>0</v>
      </c>
      <c r="V290" s="69">
        <f t="shared" si="946"/>
        <v>6749249</v>
      </c>
      <c r="W290" s="70" t="s">
        <v>82</v>
      </c>
      <c r="X290" s="69">
        <v>0</v>
      </c>
      <c r="Y290" s="69">
        <v>0</v>
      </c>
      <c r="Z290" s="69">
        <v>0</v>
      </c>
      <c r="AA290" s="69">
        <v>0</v>
      </c>
      <c r="AB290" s="69">
        <v>0</v>
      </c>
      <c r="AC290" s="69">
        <v>0</v>
      </c>
      <c r="AD290" s="69">
        <v>0</v>
      </c>
      <c r="AE290" s="69">
        <f t="shared" si="859"/>
        <v>0</v>
      </c>
      <c r="AF290" s="350"/>
      <c r="AH290" s="73">
        <v>6749249</v>
      </c>
      <c r="AI290" s="74" t="s">
        <v>1156</v>
      </c>
      <c r="AJ290" s="73">
        <v>0</v>
      </c>
      <c r="AK290" s="73">
        <f t="shared" si="948"/>
        <v>0</v>
      </c>
      <c r="AL290" s="73">
        <f t="shared" si="949"/>
        <v>6749249</v>
      </c>
      <c r="AM290" s="75"/>
    </row>
    <row r="291" spans="1:39" s="58" customFormat="1" ht="16.5" hidden="1" customHeight="1" x14ac:dyDescent="0.15">
      <c r="B291" s="77" t="s">
        <v>555</v>
      </c>
      <c r="C291" s="77" t="s">
        <v>554</v>
      </c>
      <c r="D291" s="84" t="s">
        <v>556</v>
      </c>
      <c r="E291" s="85" t="s">
        <v>1589</v>
      </c>
      <c r="F291" s="348"/>
      <c r="G291" s="85" t="s">
        <v>497</v>
      </c>
      <c r="H291" s="85" t="s">
        <v>791</v>
      </c>
      <c r="I291" s="85" t="s">
        <v>881</v>
      </c>
      <c r="J291" s="348"/>
      <c r="K291" s="348"/>
      <c r="L291" s="348"/>
      <c r="M291" s="348"/>
      <c r="N291" s="87"/>
      <c r="O291" s="88" t="s">
        <v>83</v>
      </c>
      <c r="P291" s="67">
        <f t="shared" ref="P291:R291" si="951">P289-+P290</f>
        <v>0</v>
      </c>
      <c r="Q291" s="67">
        <f t="shared" si="951"/>
        <v>0</v>
      </c>
      <c r="R291" s="89">
        <f t="shared" si="951"/>
        <v>0</v>
      </c>
      <c r="S291" s="89"/>
      <c r="T291" s="89">
        <f t="shared" ref="T291:V291" si="952">T289-+T290</f>
        <v>0</v>
      </c>
      <c r="U291" s="90">
        <f t="shared" si="952"/>
        <v>0</v>
      </c>
      <c r="V291" s="90">
        <f t="shared" si="952"/>
        <v>0</v>
      </c>
      <c r="W291" s="88" t="s">
        <v>83</v>
      </c>
      <c r="X291" s="90">
        <f t="shared" ref="X291:AD291" si="953">X289-+X290</f>
        <v>0</v>
      </c>
      <c r="Y291" s="90">
        <f t="shared" si="953"/>
        <v>0</v>
      </c>
      <c r="Z291" s="90">
        <f t="shared" si="953"/>
        <v>0</v>
      </c>
      <c r="AA291" s="90">
        <f t="shared" si="953"/>
        <v>0</v>
      </c>
      <c r="AB291" s="90">
        <f t="shared" si="953"/>
        <v>0</v>
      </c>
      <c r="AC291" s="90">
        <f t="shared" si="953"/>
        <v>0</v>
      </c>
      <c r="AD291" s="90">
        <f t="shared" si="953"/>
        <v>0</v>
      </c>
      <c r="AE291" s="90">
        <f t="shared" si="859"/>
        <v>0</v>
      </c>
      <c r="AF291" s="351"/>
      <c r="AH291" s="91">
        <f t="shared" si="903"/>
        <v>0</v>
      </c>
      <c r="AI291" s="92" t="s">
        <v>1156</v>
      </c>
      <c r="AJ291" s="91">
        <f t="shared" ref="AJ291:AL291" si="954">AJ289-+AJ290</f>
        <v>0</v>
      </c>
      <c r="AK291" s="91">
        <f t="shared" si="954"/>
        <v>0</v>
      </c>
      <c r="AL291" s="91">
        <f t="shared" si="954"/>
        <v>0</v>
      </c>
      <c r="AM291" s="60"/>
    </row>
    <row r="292" spans="1:39" s="58" customFormat="1" ht="16.5" hidden="1" customHeight="1" x14ac:dyDescent="0.15">
      <c r="A292" s="61" t="s">
        <v>1590</v>
      </c>
      <c r="B292" t="s">
        <v>555</v>
      </c>
      <c r="C292" t="s">
        <v>554</v>
      </c>
      <c r="D292" s="62" t="s">
        <v>556</v>
      </c>
      <c r="E292" s="63" t="s">
        <v>1590</v>
      </c>
      <c r="F292" s="346" t="s">
        <v>1376</v>
      </c>
      <c r="G292" s="63" t="s">
        <v>497</v>
      </c>
      <c r="H292" s="63" t="s">
        <v>791</v>
      </c>
      <c r="I292" s="63" t="s">
        <v>881</v>
      </c>
      <c r="J292" s="346" t="s">
        <v>1758</v>
      </c>
      <c r="K292" s="346" t="s">
        <v>1722</v>
      </c>
      <c r="L292" s="346" t="s">
        <v>1757</v>
      </c>
      <c r="M292" s="346" t="s">
        <v>1716</v>
      </c>
      <c r="N292" s="65" t="s">
        <v>1712</v>
      </c>
      <c r="O292" s="66" t="s">
        <v>78</v>
      </c>
      <c r="P292" s="67">
        <v>7986421</v>
      </c>
      <c r="Q292" s="67">
        <v>3991227</v>
      </c>
      <c r="R292" s="67">
        <f t="shared" ref="R292" si="955">P292-Q292</f>
        <v>3995194</v>
      </c>
      <c r="S292" s="67">
        <v>0</v>
      </c>
      <c r="T292" s="67">
        <v>6187135</v>
      </c>
      <c r="U292" s="68">
        <v>24486</v>
      </c>
      <c r="V292" s="69">
        <f t="shared" ref="V292:V293" si="956">P292-U292</f>
        <v>7961935</v>
      </c>
      <c r="W292" s="70" t="s">
        <v>79</v>
      </c>
      <c r="X292" s="69">
        <f t="shared" ref="X292" si="957">X293</f>
        <v>0</v>
      </c>
      <c r="Y292" s="71"/>
      <c r="Z292" s="71"/>
      <c r="AA292" s="71"/>
      <c r="AB292" s="71"/>
      <c r="AC292" s="71"/>
      <c r="AD292" s="72"/>
      <c r="AE292" s="69">
        <f t="shared" si="859"/>
        <v>0</v>
      </c>
      <c r="AF292" s="349">
        <v>0</v>
      </c>
      <c r="AH292" s="73">
        <v>6231687</v>
      </c>
      <c r="AI292" s="74" t="s">
        <v>854</v>
      </c>
      <c r="AJ292" s="73">
        <v>688392.47</v>
      </c>
      <c r="AK292" s="73">
        <f t="shared" ref="AK292:AK293" si="958">AL292-+AH292</f>
        <v>1754734</v>
      </c>
      <c r="AL292" s="73">
        <f t="shared" ref="AL292:AL293" si="959">Q292+R292</f>
        <v>7986421</v>
      </c>
      <c r="AM292" s="75"/>
    </row>
    <row r="293" spans="1:39" s="58" customFormat="1" ht="16.5" hidden="1" customHeight="1" x14ac:dyDescent="0.15">
      <c r="B293" s="77" t="s">
        <v>555</v>
      </c>
      <c r="C293" s="77" t="s">
        <v>554</v>
      </c>
      <c r="D293" s="78" t="s">
        <v>556</v>
      </c>
      <c r="E293" s="79" t="s">
        <v>1590</v>
      </c>
      <c r="F293" s="347"/>
      <c r="G293" s="79" t="s">
        <v>497</v>
      </c>
      <c r="H293" s="79" t="s">
        <v>791</v>
      </c>
      <c r="I293" s="79" t="s">
        <v>881</v>
      </c>
      <c r="J293" s="347"/>
      <c r="K293" s="347"/>
      <c r="L293" s="347"/>
      <c r="M293" s="347"/>
      <c r="N293" s="81"/>
      <c r="O293" s="82" t="s">
        <v>81</v>
      </c>
      <c r="P293" s="67">
        <v>7986421</v>
      </c>
      <c r="Q293" s="67">
        <v>3991227</v>
      </c>
      <c r="R293" s="67">
        <v>3995194</v>
      </c>
      <c r="S293" s="67">
        <f t="shared" ref="S293" si="960">P293-Q293-R293</f>
        <v>0</v>
      </c>
      <c r="T293" s="67">
        <v>6187135</v>
      </c>
      <c r="U293" s="83">
        <v>24486</v>
      </c>
      <c r="V293" s="69">
        <f t="shared" si="956"/>
        <v>7961935</v>
      </c>
      <c r="W293" s="70" t="s">
        <v>82</v>
      </c>
      <c r="X293" s="69">
        <v>0</v>
      </c>
      <c r="Y293" s="69">
        <v>0</v>
      </c>
      <c r="Z293" s="69">
        <v>0</v>
      </c>
      <c r="AA293" s="69">
        <v>0</v>
      </c>
      <c r="AB293" s="69">
        <v>0</v>
      </c>
      <c r="AC293" s="69">
        <v>0</v>
      </c>
      <c r="AD293" s="69">
        <v>0</v>
      </c>
      <c r="AE293" s="69">
        <f t="shared" si="859"/>
        <v>0</v>
      </c>
      <c r="AF293" s="350"/>
      <c r="AH293" s="73">
        <v>6231687</v>
      </c>
      <c r="AI293" s="74" t="s">
        <v>854</v>
      </c>
      <c r="AJ293" s="73">
        <v>688392.47</v>
      </c>
      <c r="AK293" s="73">
        <f t="shared" si="958"/>
        <v>1754734</v>
      </c>
      <c r="AL293" s="73">
        <f t="shared" si="959"/>
        <v>7986421</v>
      </c>
      <c r="AM293" s="75"/>
    </row>
    <row r="294" spans="1:39" s="58" customFormat="1" ht="16.5" hidden="1" customHeight="1" x14ac:dyDescent="0.15">
      <c r="B294" s="77" t="s">
        <v>555</v>
      </c>
      <c r="C294" s="77" t="s">
        <v>554</v>
      </c>
      <c r="D294" s="84" t="s">
        <v>556</v>
      </c>
      <c r="E294" s="85" t="s">
        <v>1590</v>
      </c>
      <c r="F294" s="348"/>
      <c r="G294" s="85" t="s">
        <v>497</v>
      </c>
      <c r="H294" s="85" t="s">
        <v>791</v>
      </c>
      <c r="I294" s="85" t="s">
        <v>881</v>
      </c>
      <c r="J294" s="348"/>
      <c r="K294" s="348"/>
      <c r="L294" s="348"/>
      <c r="M294" s="348"/>
      <c r="N294" s="87"/>
      <c r="O294" s="88" t="s">
        <v>83</v>
      </c>
      <c r="P294" s="67">
        <f t="shared" ref="P294:R294" si="961">P292-+P293</f>
        <v>0</v>
      </c>
      <c r="Q294" s="67">
        <f t="shared" si="961"/>
        <v>0</v>
      </c>
      <c r="R294" s="89">
        <f t="shared" si="961"/>
        <v>0</v>
      </c>
      <c r="S294" s="89"/>
      <c r="T294" s="89">
        <f t="shared" ref="T294:V294" si="962">T292-+T293</f>
        <v>0</v>
      </c>
      <c r="U294" s="90">
        <f t="shared" si="962"/>
        <v>0</v>
      </c>
      <c r="V294" s="90">
        <f t="shared" si="962"/>
        <v>0</v>
      </c>
      <c r="W294" s="88" t="s">
        <v>83</v>
      </c>
      <c r="X294" s="90">
        <f t="shared" ref="X294:AD294" si="963">X292-+X293</f>
        <v>0</v>
      </c>
      <c r="Y294" s="90">
        <f t="shared" si="963"/>
        <v>0</v>
      </c>
      <c r="Z294" s="90">
        <f t="shared" si="963"/>
        <v>0</v>
      </c>
      <c r="AA294" s="90">
        <f t="shared" si="963"/>
        <v>0</v>
      </c>
      <c r="AB294" s="90">
        <f t="shared" si="963"/>
        <v>0</v>
      </c>
      <c r="AC294" s="90">
        <f t="shared" si="963"/>
        <v>0</v>
      </c>
      <c r="AD294" s="90">
        <f t="shared" si="963"/>
        <v>0</v>
      </c>
      <c r="AE294" s="90">
        <f t="shared" si="859"/>
        <v>0</v>
      </c>
      <c r="AF294" s="351"/>
      <c r="AH294" s="91">
        <f t="shared" si="903"/>
        <v>0</v>
      </c>
      <c r="AI294" s="92" t="s">
        <v>1156</v>
      </c>
      <c r="AJ294" s="91">
        <f t="shared" ref="AJ294:AL294" si="964">AJ292-+AJ293</f>
        <v>0</v>
      </c>
      <c r="AK294" s="91">
        <f t="shared" si="964"/>
        <v>0</v>
      </c>
      <c r="AL294" s="91">
        <f t="shared" si="964"/>
        <v>0</v>
      </c>
      <c r="AM294" s="60"/>
    </row>
    <row r="295" spans="1:39" s="58" customFormat="1" ht="16.5" hidden="1" customHeight="1" x14ac:dyDescent="0.15">
      <c r="A295" s="61" t="s">
        <v>1591</v>
      </c>
      <c r="B295" t="s">
        <v>555</v>
      </c>
      <c r="C295" t="s">
        <v>554</v>
      </c>
      <c r="D295" s="62" t="s">
        <v>556</v>
      </c>
      <c r="E295" s="63" t="s">
        <v>1591</v>
      </c>
      <c r="F295" s="346" t="s">
        <v>1377</v>
      </c>
      <c r="G295" s="63" t="s">
        <v>497</v>
      </c>
      <c r="H295" s="63" t="s">
        <v>791</v>
      </c>
      <c r="I295" s="63" t="s">
        <v>513</v>
      </c>
      <c r="J295" s="346" t="s">
        <v>1759</v>
      </c>
      <c r="K295" s="346" t="s">
        <v>1722</v>
      </c>
      <c r="L295" s="346" t="s">
        <v>1757</v>
      </c>
      <c r="M295" s="346" t="s">
        <v>1711</v>
      </c>
      <c r="N295" s="65" t="s">
        <v>1712</v>
      </c>
      <c r="O295" s="66" t="s">
        <v>78</v>
      </c>
      <c r="P295" s="67">
        <v>22100503</v>
      </c>
      <c r="Q295" s="67">
        <v>0</v>
      </c>
      <c r="R295" s="67">
        <f t="shared" ref="R295" si="965">P295-Q295</f>
        <v>22100503</v>
      </c>
      <c r="S295" s="67">
        <v>0</v>
      </c>
      <c r="T295" s="67">
        <v>17580503</v>
      </c>
      <c r="U295" s="68">
        <v>11244949</v>
      </c>
      <c r="V295" s="69">
        <f t="shared" ref="V295:V296" si="966">P295-U295</f>
        <v>10855554</v>
      </c>
      <c r="W295" s="70" t="s">
        <v>79</v>
      </c>
      <c r="X295" s="69">
        <f t="shared" ref="X295" si="967">X296</f>
        <v>9020000</v>
      </c>
      <c r="Y295" s="71"/>
      <c r="Z295" s="71"/>
      <c r="AA295" s="71"/>
      <c r="AB295" s="71"/>
      <c r="AC295" s="71"/>
      <c r="AD295" s="72"/>
      <c r="AE295" s="69">
        <f t="shared" si="859"/>
        <v>9020000</v>
      </c>
      <c r="AF295" s="349">
        <v>0</v>
      </c>
      <c r="AH295" s="73">
        <v>18040000</v>
      </c>
      <c r="AI295" s="74" t="s">
        <v>854</v>
      </c>
      <c r="AJ295" s="73">
        <v>1691265</v>
      </c>
      <c r="AK295" s="73">
        <f t="shared" ref="AK295:AK296" si="968">AL295-+AH295</f>
        <v>4060503</v>
      </c>
      <c r="AL295" s="73">
        <f t="shared" ref="AL295:AL296" si="969">Q295+R295</f>
        <v>22100503</v>
      </c>
      <c r="AM295" s="75"/>
    </row>
    <row r="296" spans="1:39" s="58" customFormat="1" ht="16.5" hidden="1" customHeight="1" x14ac:dyDescent="0.15">
      <c r="B296" s="77" t="s">
        <v>555</v>
      </c>
      <c r="C296" s="77" t="s">
        <v>554</v>
      </c>
      <c r="D296" s="78" t="s">
        <v>556</v>
      </c>
      <c r="E296" s="79" t="s">
        <v>1591</v>
      </c>
      <c r="F296" s="347"/>
      <c r="G296" s="79" t="s">
        <v>497</v>
      </c>
      <c r="H296" s="79" t="s">
        <v>791</v>
      </c>
      <c r="I296" s="79" t="s">
        <v>513</v>
      </c>
      <c r="J296" s="347"/>
      <c r="K296" s="347"/>
      <c r="L296" s="347"/>
      <c r="M296" s="347"/>
      <c r="N296" s="81"/>
      <c r="O296" s="82" t="s">
        <v>81</v>
      </c>
      <c r="P296" s="67">
        <v>13080503</v>
      </c>
      <c r="Q296" s="67">
        <v>0</v>
      </c>
      <c r="R296" s="67">
        <v>13080503</v>
      </c>
      <c r="S296" s="67">
        <f t="shared" ref="S296" si="970">P296-Q296-R296</f>
        <v>0</v>
      </c>
      <c r="T296" s="67">
        <v>13080503</v>
      </c>
      <c r="U296" s="83">
        <v>10298349</v>
      </c>
      <c r="V296" s="69">
        <f t="shared" si="966"/>
        <v>2782154</v>
      </c>
      <c r="W296" s="70" t="s">
        <v>82</v>
      </c>
      <c r="X296" s="69">
        <v>9020000</v>
      </c>
      <c r="Y296" s="69">
        <v>0</v>
      </c>
      <c r="Z296" s="69">
        <v>0</v>
      </c>
      <c r="AA296" s="69">
        <v>0</v>
      </c>
      <c r="AB296" s="69">
        <v>0</v>
      </c>
      <c r="AC296" s="69">
        <v>0</v>
      </c>
      <c r="AD296" s="69">
        <v>0</v>
      </c>
      <c r="AE296" s="69">
        <f t="shared" si="859"/>
        <v>9020000</v>
      </c>
      <c r="AF296" s="350"/>
      <c r="AH296" s="73">
        <v>9020000</v>
      </c>
      <c r="AI296" s="74" t="s">
        <v>854</v>
      </c>
      <c r="AJ296" s="73">
        <v>1691265</v>
      </c>
      <c r="AK296" s="73">
        <f t="shared" si="968"/>
        <v>4060503</v>
      </c>
      <c r="AL296" s="73">
        <f t="shared" si="969"/>
        <v>13080503</v>
      </c>
      <c r="AM296" s="75"/>
    </row>
    <row r="297" spans="1:39" s="58" customFormat="1" ht="16.5" hidden="1" customHeight="1" x14ac:dyDescent="0.15">
      <c r="B297" s="77" t="s">
        <v>555</v>
      </c>
      <c r="C297" s="77" t="s">
        <v>554</v>
      </c>
      <c r="D297" s="84" t="s">
        <v>556</v>
      </c>
      <c r="E297" s="85" t="s">
        <v>1591</v>
      </c>
      <c r="F297" s="348"/>
      <c r="G297" s="85" t="s">
        <v>497</v>
      </c>
      <c r="H297" s="85" t="s">
        <v>791</v>
      </c>
      <c r="I297" s="85" t="s">
        <v>513</v>
      </c>
      <c r="J297" s="348"/>
      <c r="K297" s="348"/>
      <c r="L297" s="348"/>
      <c r="M297" s="348"/>
      <c r="N297" s="87"/>
      <c r="O297" s="88" t="s">
        <v>83</v>
      </c>
      <c r="P297" s="67">
        <f t="shared" ref="P297:R297" si="971">P295-+P296</f>
        <v>9020000</v>
      </c>
      <c r="Q297" s="67">
        <f t="shared" si="971"/>
        <v>0</v>
      </c>
      <c r="R297" s="89">
        <f t="shared" si="971"/>
        <v>9020000</v>
      </c>
      <c r="S297" s="89"/>
      <c r="T297" s="89">
        <f t="shared" ref="T297:V297" si="972">T295-+T296</f>
        <v>4500000</v>
      </c>
      <c r="U297" s="90">
        <f t="shared" si="972"/>
        <v>946600</v>
      </c>
      <c r="V297" s="90">
        <f t="shared" si="972"/>
        <v>8073400</v>
      </c>
      <c r="W297" s="88" t="s">
        <v>83</v>
      </c>
      <c r="X297" s="90">
        <f t="shared" ref="X297:AD297" si="973">X295-+X296</f>
        <v>0</v>
      </c>
      <c r="Y297" s="90">
        <f t="shared" si="973"/>
        <v>0</v>
      </c>
      <c r="Z297" s="90">
        <f t="shared" si="973"/>
        <v>0</v>
      </c>
      <c r="AA297" s="90">
        <f t="shared" si="973"/>
        <v>0</v>
      </c>
      <c r="AB297" s="90">
        <f t="shared" si="973"/>
        <v>0</v>
      </c>
      <c r="AC297" s="90">
        <f t="shared" si="973"/>
        <v>0</v>
      </c>
      <c r="AD297" s="90">
        <f t="shared" si="973"/>
        <v>0</v>
      </c>
      <c r="AE297" s="90">
        <f t="shared" si="859"/>
        <v>0</v>
      </c>
      <c r="AF297" s="351"/>
      <c r="AH297" s="91">
        <f t="shared" si="903"/>
        <v>9020000</v>
      </c>
      <c r="AI297" s="92" t="s">
        <v>1156</v>
      </c>
      <c r="AJ297" s="91">
        <f t="shared" ref="AJ297:AL297" si="974">AJ295-+AJ296</f>
        <v>0</v>
      </c>
      <c r="AK297" s="91">
        <f t="shared" si="974"/>
        <v>0</v>
      </c>
      <c r="AL297" s="91">
        <f t="shared" si="974"/>
        <v>9020000</v>
      </c>
      <c r="AM297" s="60"/>
    </row>
    <row r="298" spans="1:39" s="58" customFormat="1" ht="16.5" hidden="1" customHeight="1" x14ac:dyDescent="0.15">
      <c r="A298" s="61" t="s">
        <v>1592</v>
      </c>
      <c r="B298" t="s">
        <v>555</v>
      </c>
      <c r="C298" t="s">
        <v>554</v>
      </c>
      <c r="D298" s="62" t="s">
        <v>556</v>
      </c>
      <c r="E298" s="63" t="s">
        <v>1592</v>
      </c>
      <c r="F298" s="346" t="s">
        <v>1378</v>
      </c>
      <c r="G298" s="63" t="s">
        <v>497</v>
      </c>
      <c r="H298" s="63" t="s">
        <v>791</v>
      </c>
      <c r="I298" s="63" t="s">
        <v>513</v>
      </c>
      <c r="J298" s="346"/>
      <c r="K298" s="346"/>
      <c r="L298" s="346"/>
      <c r="M298" s="346" t="s">
        <v>1716</v>
      </c>
      <c r="N298" s="65" t="s">
        <v>1712</v>
      </c>
      <c r="O298" s="66" t="s">
        <v>78</v>
      </c>
      <c r="P298" s="67">
        <v>15400741</v>
      </c>
      <c r="Q298" s="67">
        <v>0</v>
      </c>
      <c r="R298" s="67">
        <f t="shared" ref="R298" si="975">P298-Q298</f>
        <v>15400741</v>
      </c>
      <c r="S298" s="67">
        <v>0</v>
      </c>
      <c r="T298" s="67">
        <v>15400741</v>
      </c>
      <c r="U298" s="68">
        <v>2056419</v>
      </c>
      <c r="V298" s="69">
        <f t="shared" ref="V298:V299" si="976">P298-U298</f>
        <v>13344322</v>
      </c>
      <c r="W298" s="70" t="s">
        <v>79</v>
      </c>
      <c r="X298" s="69">
        <f t="shared" ref="X298" si="977">X299</f>
        <v>5760741</v>
      </c>
      <c r="Y298" s="71"/>
      <c r="Z298" s="71"/>
      <c r="AA298" s="71"/>
      <c r="AB298" s="71"/>
      <c r="AC298" s="71"/>
      <c r="AD298" s="72"/>
      <c r="AE298" s="69">
        <f t="shared" si="859"/>
        <v>5760741</v>
      </c>
      <c r="AF298" s="349">
        <v>0</v>
      </c>
      <c r="AH298" s="73">
        <v>15400741</v>
      </c>
      <c r="AI298" s="74" t="s">
        <v>1156</v>
      </c>
      <c r="AJ298" s="73">
        <v>0</v>
      </c>
      <c r="AK298" s="73">
        <f t="shared" ref="AK298:AK299" si="978">AL298-+AH298</f>
        <v>0</v>
      </c>
      <c r="AL298" s="73">
        <f t="shared" ref="AL298:AL299" si="979">Q298+R298</f>
        <v>15400741</v>
      </c>
      <c r="AM298" s="75"/>
    </row>
    <row r="299" spans="1:39" s="58" customFormat="1" ht="16.5" hidden="1" customHeight="1" x14ac:dyDescent="0.15">
      <c r="B299" s="77" t="s">
        <v>555</v>
      </c>
      <c r="C299" s="77" t="s">
        <v>554</v>
      </c>
      <c r="D299" s="78" t="s">
        <v>556</v>
      </c>
      <c r="E299" s="79" t="s">
        <v>1592</v>
      </c>
      <c r="F299" s="347"/>
      <c r="G299" s="79" t="s">
        <v>497</v>
      </c>
      <c r="H299" s="79" t="s">
        <v>791</v>
      </c>
      <c r="I299" s="79" t="s">
        <v>513</v>
      </c>
      <c r="J299" s="347"/>
      <c r="K299" s="347"/>
      <c r="L299" s="347"/>
      <c r="M299" s="347"/>
      <c r="N299" s="81"/>
      <c r="O299" s="82" t="s">
        <v>81</v>
      </c>
      <c r="P299" s="67">
        <v>9640000</v>
      </c>
      <c r="Q299" s="67">
        <v>0</v>
      </c>
      <c r="R299" s="67">
        <v>9640000</v>
      </c>
      <c r="S299" s="67">
        <f t="shared" ref="S299" si="980">P299-Q299-R299</f>
        <v>0</v>
      </c>
      <c r="T299" s="67">
        <v>9640000</v>
      </c>
      <c r="U299" s="83">
        <v>1370947</v>
      </c>
      <c r="V299" s="69">
        <f t="shared" si="976"/>
        <v>8269053</v>
      </c>
      <c r="W299" s="70" t="s">
        <v>82</v>
      </c>
      <c r="X299" s="69">
        <v>5760741</v>
      </c>
      <c r="Y299" s="69">
        <v>0</v>
      </c>
      <c r="Z299" s="69">
        <v>0</v>
      </c>
      <c r="AA299" s="69">
        <v>0</v>
      </c>
      <c r="AB299" s="69">
        <v>0</v>
      </c>
      <c r="AC299" s="69">
        <v>0</v>
      </c>
      <c r="AD299" s="69">
        <v>0</v>
      </c>
      <c r="AE299" s="69">
        <f t="shared" si="859"/>
        <v>5760741</v>
      </c>
      <c r="AF299" s="350"/>
      <c r="AH299" s="73">
        <v>9640000</v>
      </c>
      <c r="AI299" s="74" t="s">
        <v>1156</v>
      </c>
      <c r="AJ299" s="73">
        <v>0</v>
      </c>
      <c r="AK299" s="73">
        <f t="shared" si="978"/>
        <v>0</v>
      </c>
      <c r="AL299" s="73">
        <f t="shared" si="979"/>
        <v>9640000</v>
      </c>
      <c r="AM299" s="75"/>
    </row>
    <row r="300" spans="1:39" s="58" customFormat="1" ht="16.5" hidden="1" customHeight="1" x14ac:dyDescent="0.15">
      <c r="B300" s="77" t="s">
        <v>555</v>
      </c>
      <c r="C300" s="77" t="s">
        <v>554</v>
      </c>
      <c r="D300" s="84" t="s">
        <v>556</v>
      </c>
      <c r="E300" s="85" t="s">
        <v>1592</v>
      </c>
      <c r="F300" s="348"/>
      <c r="G300" s="85" t="s">
        <v>497</v>
      </c>
      <c r="H300" s="85" t="s">
        <v>791</v>
      </c>
      <c r="I300" s="85" t="s">
        <v>513</v>
      </c>
      <c r="J300" s="348"/>
      <c r="K300" s="348"/>
      <c r="L300" s="348"/>
      <c r="M300" s="348"/>
      <c r="N300" s="87"/>
      <c r="O300" s="88" t="s">
        <v>83</v>
      </c>
      <c r="P300" s="67">
        <f t="shared" ref="P300:R300" si="981">P298-+P299</f>
        <v>5760741</v>
      </c>
      <c r="Q300" s="67">
        <f t="shared" si="981"/>
        <v>0</v>
      </c>
      <c r="R300" s="89">
        <f t="shared" si="981"/>
        <v>5760741</v>
      </c>
      <c r="S300" s="89"/>
      <c r="T300" s="89">
        <f t="shared" ref="T300:V300" si="982">T298-+T299</f>
        <v>5760741</v>
      </c>
      <c r="U300" s="90">
        <f t="shared" si="982"/>
        <v>685472</v>
      </c>
      <c r="V300" s="90">
        <f t="shared" si="982"/>
        <v>5075269</v>
      </c>
      <c r="W300" s="88" t="s">
        <v>83</v>
      </c>
      <c r="X300" s="90">
        <f t="shared" ref="X300:AD300" si="983">X298-+X299</f>
        <v>0</v>
      </c>
      <c r="Y300" s="90">
        <f t="shared" si="983"/>
        <v>0</v>
      </c>
      <c r="Z300" s="90">
        <f t="shared" si="983"/>
        <v>0</v>
      </c>
      <c r="AA300" s="90">
        <f t="shared" si="983"/>
        <v>0</v>
      </c>
      <c r="AB300" s="90">
        <f t="shared" si="983"/>
        <v>0</v>
      </c>
      <c r="AC300" s="90">
        <f t="shared" si="983"/>
        <v>0</v>
      </c>
      <c r="AD300" s="90">
        <f t="shared" si="983"/>
        <v>0</v>
      </c>
      <c r="AE300" s="90">
        <f t="shared" si="859"/>
        <v>0</v>
      </c>
      <c r="AF300" s="351"/>
      <c r="AH300" s="91">
        <f t="shared" si="903"/>
        <v>5760741</v>
      </c>
      <c r="AI300" s="92" t="s">
        <v>1156</v>
      </c>
      <c r="AJ300" s="91">
        <f t="shared" ref="AJ300:AL300" si="984">AJ298-+AJ299</f>
        <v>0</v>
      </c>
      <c r="AK300" s="91">
        <f t="shared" si="984"/>
        <v>0</v>
      </c>
      <c r="AL300" s="91">
        <f t="shared" si="984"/>
        <v>5760741</v>
      </c>
      <c r="AM300" s="60"/>
    </row>
    <row r="301" spans="1:39" s="58" customFormat="1" ht="16.5" hidden="1" customHeight="1" x14ac:dyDescent="0.15">
      <c r="A301" s="61" t="s">
        <v>1593</v>
      </c>
      <c r="B301" t="s">
        <v>559</v>
      </c>
      <c r="C301" t="s">
        <v>558</v>
      </c>
      <c r="D301" s="62" t="s">
        <v>560</v>
      </c>
      <c r="E301" s="63" t="s">
        <v>1593</v>
      </c>
      <c r="F301" s="346" t="s">
        <v>1379</v>
      </c>
      <c r="G301" s="63" t="s">
        <v>526</v>
      </c>
      <c r="H301" s="63" t="s">
        <v>791</v>
      </c>
      <c r="I301" s="63" t="s">
        <v>881</v>
      </c>
      <c r="J301" s="346" t="s">
        <v>1760</v>
      </c>
      <c r="K301" s="346" t="s">
        <v>1709</v>
      </c>
      <c r="L301" s="346" t="s">
        <v>1710</v>
      </c>
      <c r="M301" s="346" t="s">
        <v>1711</v>
      </c>
      <c r="N301" s="65" t="s">
        <v>1712</v>
      </c>
      <c r="O301" s="66" t="s">
        <v>78</v>
      </c>
      <c r="P301" s="67">
        <v>109403347</v>
      </c>
      <c r="Q301" s="67">
        <v>33877861</v>
      </c>
      <c r="R301" s="67">
        <f t="shared" ref="R301" si="985">P301-Q301</f>
        <v>75525486</v>
      </c>
      <c r="S301" s="67">
        <v>0</v>
      </c>
      <c r="T301" s="67">
        <v>53512908</v>
      </c>
      <c r="U301" s="68">
        <v>79560599</v>
      </c>
      <c r="V301" s="69">
        <f t="shared" ref="V301:V302" si="986">P301-U301</f>
        <v>29842748</v>
      </c>
      <c r="W301" s="70" t="s">
        <v>79</v>
      </c>
      <c r="X301" s="69">
        <f t="shared" ref="X301" si="987">X302</f>
        <v>0</v>
      </c>
      <c r="Y301" s="71"/>
      <c r="Z301" s="71"/>
      <c r="AA301" s="71"/>
      <c r="AB301" s="71"/>
      <c r="AC301" s="71"/>
      <c r="AD301" s="72"/>
      <c r="AE301" s="69">
        <f t="shared" si="859"/>
        <v>0</v>
      </c>
      <c r="AF301" s="349">
        <v>0</v>
      </c>
      <c r="AH301" s="73">
        <v>109403347</v>
      </c>
      <c r="AI301" s="74" t="s">
        <v>1156</v>
      </c>
      <c r="AJ301" s="73">
        <v>0</v>
      </c>
      <c r="AK301" s="73">
        <f t="shared" ref="AK301:AK302" si="988">AL301-+AH301</f>
        <v>0</v>
      </c>
      <c r="AL301" s="73">
        <f t="shared" ref="AL301:AL302" si="989">Q301+R301</f>
        <v>109403347</v>
      </c>
      <c r="AM301" s="75"/>
    </row>
    <row r="302" spans="1:39" s="58" customFormat="1" ht="16.5" hidden="1" customHeight="1" x14ac:dyDescent="0.15">
      <c r="B302" s="77" t="s">
        <v>559</v>
      </c>
      <c r="C302" s="77" t="s">
        <v>558</v>
      </c>
      <c r="D302" s="78" t="s">
        <v>560</v>
      </c>
      <c r="E302" s="79" t="s">
        <v>1593</v>
      </c>
      <c r="F302" s="347"/>
      <c r="G302" s="79" t="s">
        <v>526</v>
      </c>
      <c r="H302" s="79" t="s">
        <v>791</v>
      </c>
      <c r="I302" s="79" t="s">
        <v>881</v>
      </c>
      <c r="J302" s="347"/>
      <c r="K302" s="347"/>
      <c r="L302" s="347"/>
      <c r="M302" s="347"/>
      <c r="N302" s="81"/>
      <c r="O302" s="82" t="s">
        <v>81</v>
      </c>
      <c r="P302" s="67">
        <v>109403347</v>
      </c>
      <c r="Q302" s="67">
        <v>33877861</v>
      </c>
      <c r="R302" s="67">
        <v>75525486</v>
      </c>
      <c r="S302" s="67">
        <f t="shared" ref="S302" si="990">P302-Q302-R302</f>
        <v>0</v>
      </c>
      <c r="T302" s="67">
        <v>53512908</v>
      </c>
      <c r="U302" s="83">
        <v>79560599</v>
      </c>
      <c r="V302" s="69">
        <f t="shared" si="986"/>
        <v>29842748</v>
      </c>
      <c r="W302" s="70" t="s">
        <v>82</v>
      </c>
      <c r="X302" s="69">
        <v>0</v>
      </c>
      <c r="Y302" s="69">
        <v>0</v>
      </c>
      <c r="Z302" s="69">
        <v>0</v>
      </c>
      <c r="AA302" s="69">
        <v>0</v>
      </c>
      <c r="AB302" s="69">
        <v>0</v>
      </c>
      <c r="AC302" s="69">
        <v>0</v>
      </c>
      <c r="AD302" s="69">
        <v>0</v>
      </c>
      <c r="AE302" s="69">
        <f t="shared" si="859"/>
        <v>0</v>
      </c>
      <c r="AF302" s="350"/>
      <c r="AH302" s="73">
        <v>109403347</v>
      </c>
      <c r="AI302" s="74" t="s">
        <v>1156</v>
      </c>
      <c r="AJ302" s="73">
        <v>0</v>
      </c>
      <c r="AK302" s="73">
        <f t="shared" si="988"/>
        <v>0</v>
      </c>
      <c r="AL302" s="73">
        <f t="shared" si="989"/>
        <v>109403347</v>
      </c>
      <c r="AM302" s="75"/>
    </row>
    <row r="303" spans="1:39" s="58" customFormat="1" ht="16.5" hidden="1" customHeight="1" x14ac:dyDescent="0.15">
      <c r="B303" s="77" t="s">
        <v>559</v>
      </c>
      <c r="C303" s="77" t="s">
        <v>558</v>
      </c>
      <c r="D303" s="84" t="s">
        <v>560</v>
      </c>
      <c r="E303" s="85" t="s">
        <v>1593</v>
      </c>
      <c r="F303" s="348"/>
      <c r="G303" s="85" t="s">
        <v>526</v>
      </c>
      <c r="H303" s="85" t="s">
        <v>791</v>
      </c>
      <c r="I303" s="85" t="s">
        <v>881</v>
      </c>
      <c r="J303" s="348"/>
      <c r="K303" s="348"/>
      <c r="L303" s="348"/>
      <c r="M303" s="348"/>
      <c r="N303" s="87"/>
      <c r="O303" s="88" t="s">
        <v>83</v>
      </c>
      <c r="P303" s="67">
        <f t="shared" ref="P303:R303" si="991">P301-+P302</f>
        <v>0</v>
      </c>
      <c r="Q303" s="67">
        <f t="shared" si="991"/>
        <v>0</v>
      </c>
      <c r="R303" s="89">
        <f t="shared" si="991"/>
        <v>0</v>
      </c>
      <c r="S303" s="89"/>
      <c r="T303" s="89">
        <f t="shared" ref="T303:V303" si="992">T301-+T302</f>
        <v>0</v>
      </c>
      <c r="U303" s="90">
        <f t="shared" si="992"/>
        <v>0</v>
      </c>
      <c r="V303" s="90">
        <f t="shared" si="992"/>
        <v>0</v>
      </c>
      <c r="W303" s="88" t="s">
        <v>83</v>
      </c>
      <c r="X303" s="90">
        <f t="shared" ref="X303:AD303" si="993">X301-+X302</f>
        <v>0</v>
      </c>
      <c r="Y303" s="90">
        <f t="shared" si="993"/>
        <v>0</v>
      </c>
      <c r="Z303" s="90">
        <f t="shared" si="993"/>
        <v>0</v>
      </c>
      <c r="AA303" s="90">
        <f t="shared" si="993"/>
        <v>0</v>
      </c>
      <c r="AB303" s="90">
        <f t="shared" si="993"/>
        <v>0</v>
      </c>
      <c r="AC303" s="90">
        <f t="shared" si="993"/>
        <v>0</v>
      </c>
      <c r="AD303" s="90">
        <f t="shared" si="993"/>
        <v>0</v>
      </c>
      <c r="AE303" s="90">
        <f t="shared" si="859"/>
        <v>0</v>
      </c>
      <c r="AF303" s="351"/>
      <c r="AH303" s="91">
        <f t="shared" si="903"/>
        <v>0</v>
      </c>
      <c r="AI303" s="92" t="s">
        <v>1156</v>
      </c>
      <c r="AJ303" s="91">
        <f t="shared" ref="AJ303:AL303" si="994">AJ301-+AJ302</f>
        <v>0</v>
      </c>
      <c r="AK303" s="91">
        <f t="shared" si="994"/>
        <v>0</v>
      </c>
      <c r="AL303" s="91">
        <f t="shared" si="994"/>
        <v>0</v>
      </c>
      <c r="AM303" s="60"/>
    </row>
    <row r="304" spans="1:39" s="58" customFormat="1" ht="16.5" hidden="1" customHeight="1" x14ac:dyDescent="0.15">
      <c r="A304" s="61" t="s">
        <v>1594</v>
      </c>
      <c r="B304" t="s">
        <v>559</v>
      </c>
      <c r="C304" t="s">
        <v>558</v>
      </c>
      <c r="D304" s="62" t="s">
        <v>560</v>
      </c>
      <c r="E304" s="63" t="s">
        <v>1594</v>
      </c>
      <c r="F304" s="346" t="s">
        <v>1380</v>
      </c>
      <c r="G304" s="63" t="s">
        <v>1801</v>
      </c>
      <c r="H304" s="63" t="s">
        <v>791</v>
      </c>
      <c r="I304" s="63" t="s">
        <v>614</v>
      </c>
      <c r="J304" s="346" t="s">
        <v>1761</v>
      </c>
      <c r="K304" s="346" t="s">
        <v>1709</v>
      </c>
      <c r="L304" s="346" t="s">
        <v>1710</v>
      </c>
      <c r="M304" s="346" t="s">
        <v>1716</v>
      </c>
      <c r="N304" s="65" t="s">
        <v>1712</v>
      </c>
      <c r="O304" s="66" t="s">
        <v>78</v>
      </c>
      <c r="P304" s="67">
        <v>2768854</v>
      </c>
      <c r="Q304" s="67">
        <v>2768854</v>
      </c>
      <c r="R304" s="67">
        <f t="shared" ref="R304" si="995">P304-Q304</f>
        <v>0</v>
      </c>
      <c r="S304" s="67">
        <v>0</v>
      </c>
      <c r="T304" s="67">
        <v>0</v>
      </c>
      <c r="U304" s="68">
        <v>1041868</v>
      </c>
      <c r="V304" s="69">
        <f t="shared" ref="V304:V305" si="996">P304-U304</f>
        <v>1726986</v>
      </c>
      <c r="W304" s="70" t="s">
        <v>79</v>
      </c>
      <c r="X304" s="69">
        <f t="shared" ref="X304" si="997">X305</f>
        <v>0</v>
      </c>
      <c r="Y304" s="71"/>
      <c r="Z304" s="71"/>
      <c r="AA304" s="71"/>
      <c r="AB304" s="71"/>
      <c r="AC304" s="71"/>
      <c r="AD304" s="72"/>
      <c r="AE304" s="69">
        <f t="shared" si="859"/>
        <v>0</v>
      </c>
      <c r="AF304" s="349">
        <v>0</v>
      </c>
      <c r="AH304" s="73">
        <v>2768854</v>
      </c>
      <c r="AI304" s="74" t="s">
        <v>1156</v>
      </c>
      <c r="AJ304" s="73">
        <v>0</v>
      </c>
      <c r="AK304" s="73">
        <f t="shared" ref="AK304:AK305" si="998">AL304-+AH304</f>
        <v>0</v>
      </c>
      <c r="AL304" s="73">
        <f t="shared" ref="AL304:AL305" si="999">Q304+R304</f>
        <v>2768854</v>
      </c>
      <c r="AM304" s="75"/>
    </row>
    <row r="305" spans="1:39" s="58" customFormat="1" ht="16.5" hidden="1" customHeight="1" x14ac:dyDescent="0.15">
      <c r="B305" s="77" t="s">
        <v>559</v>
      </c>
      <c r="C305" s="77" t="s">
        <v>558</v>
      </c>
      <c r="D305" s="78" t="s">
        <v>560</v>
      </c>
      <c r="E305" s="79" t="s">
        <v>1594</v>
      </c>
      <c r="F305" s="347"/>
      <c r="G305" s="79" t="s">
        <v>1801</v>
      </c>
      <c r="H305" s="79" t="s">
        <v>791</v>
      </c>
      <c r="I305" s="79" t="s">
        <v>614</v>
      </c>
      <c r="J305" s="347"/>
      <c r="K305" s="347"/>
      <c r="L305" s="347"/>
      <c r="M305" s="347"/>
      <c r="N305" s="81"/>
      <c r="O305" s="82" t="s">
        <v>81</v>
      </c>
      <c r="P305" s="67">
        <v>2768854</v>
      </c>
      <c r="Q305" s="67">
        <v>2768854</v>
      </c>
      <c r="R305" s="67">
        <v>0</v>
      </c>
      <c r="S305" s="67">
        <f t="shared" ref="S305" si="1000">P305-Q305-R305</f>
        <v>0</v>
      </c>
      <c r="T305" s="67">
        <v>0</v>
      </c>
      <c r="U305" s="83">
        <v>1041868</v>
      </c>
      <c r="V305" s="69">
        <f t="shared" si="996"/>
        <v>1726986</v>
      </c>
      <c r="W305" s="70" t="s">
        <v>82</v>
      </c>
      <c r="X305" s="69">
        <v>0</v>
      </c>
      <c r="Y305" s="69">
        <v>0</v>
      </c>
      <c r="Z305" s="69">
        <v>0</v>
      </c>
      <c r="AA305" s="69">
        <v>0</v>
      </c>
      <c r="AB305" s="69">
        <v>0</v>
      </c>
      <c r="AC305" s="69">
        <v>0</v>
      </c>
      <c r="AD305" s="69">
        <v>0</v>
      </c>
      <c r="AE305" s="69">
        <f t="shared" si="859"/>
        <v>0</v>
      </c>
      <c r="AF305" s="350"/>
      <c r="AH305" s="73">
        <v>2768854</v>
      </c>
      <c r="AI305" s="74" t="s">
        <v>1156</v>
      </c>
      <c r="AJ305" s="73">
        <v>0</v>
      </c>
      <c r="AK305" s="73">
        <f t="shared" si="998"/>
        <v>0</v>
      </c>
      <c r="AL305" s="73">
        <f t="shared" si="999"/>
        <v>2768854</v>
      </c>
      <c r="AM305" s="75"/>
    </row>
    <row r="306" spans="1:39" s="58" customFormat="1" ht="16.5" hidden="1" customHeight="1" x14ac:dyDescent="0.15">
      <c r="B306" s="77" t="s">
        <v>559</v>
      </c>
      <c r="C306" s="77" t="s">
        <v>558</v>
      </c>
      <c r="D306" s="84" t="s">
        <v>560</v>
      </c>
      <c r="E306" s="85" t="s">
        <v>1594</v>
      </c>
      <c r="F306" s="348"/>
      <c r="G306" s="85" t="s">
        <v>1801</v>
      </c>
      <c r="H306" s="85" t="s">
        <v>791</v>
      </c>
      <c r="I306" s="85" t="s">
        <v>614</v>
      </c>
      <c r="J306" s="348"/>
      <c r="K306" s="348"/>
      <c r="L306" s="348"/>
      <c r="M306" s="348"/>
      <c r="N306" s="87"/>
      <c r="O306" s="88" t="s">
        <v>83</v>
      </c>
      <c r="P306" s="67">
        <f t="shared" ref="P306:R306" si="1001">P304-+P305</f>
        <v>0</v>
      </c>
      <c r="Q306" s="67">
        <f t="shared" si="1001"/>
        <v>0</v>
      </c>
      <c r="R306" s="89">
        <f t="shared" si="1001"/>
        <v>0</v>
      </c>
      <c r="S306" s="89"/>
      <c r="T306" s="89">
        <f t="shared" ref="T306:V306" si="1002">T304-+T305</f>
        <v>0</v>
      </c>
      <c r="U306" s="90">
        <f t="shared" si="1002"/>
        <v>0</v>
      </c>
      <c r="V306" s="90">
        <f t="shared" si="1002"/>
        <v>0</v>
      </c>
      <c r="W306" s="88" t="s">
        <v>83</v>
      </c>
      <c r="X306" s="90">
        <f t="shared" ref="X306:AD306" si="1003">X304-+X305</f>
        <v>0</v>
      </c>
      <c r="Y306" s="90">
        <f t="shared" si="1003"/>
        <v>0</v>
      </c>
      <c r="Z306" s="90">
        <f t="shared" si="1003"/>
        <v>0</v>
      </c>
      <c r="AA306" s="90">
        <f t="shared" si="1003"/>
        <v>0</v>
      </c>
      <c r="AB306" s="90">
        <f t="shared" si="1003"/>
        <v>0</v>
      </c>
      <c r="AC306" s="90">
        <f t="shared" si="1003"/>
        <v>0</v>
      </c>
      <c r="AD306" s="90">
        <f t="shared" si="1003"/>
        <v>0</v>
      </c>
      <c r="AE306" s="90">
        <f t="shared" si="859"/>
        <v>0</v>
      </c>
      <c r="AF306" s="351"/>
      <c r="AH306" s="91">
        <f t="shared" si="903"/>
        <v>0</v>
      </c>
      <c r="AI306" s="92" t="s">
        <v>1156</v>
      </c>
      <c r="AJ306" s="91">
        <f t="shared" ref="AJ306:AL306" si="1004">AJ304-+AJ305</f>
        <v>0</v>
      </c>
      <c r="AK306" s="91">
        <f t="shared" si="1004"/>
        <v>0</v>
      </c>
      <c r="AL306" s="91">
        <f t="shared" si="1004"/>
        <v>0</v>
      </c>
      <c r="AM306" s="60"/>
    </row>
    <row r="307" spans="1:39" s="58" customFormat="1" ht="16.5" hidden="1" customHeight="1" x14ac:dyDescent="0.15">
      <c r="A307" s="61" t="s">
        <v>1595</v>
      </c>
      <c r="B307" t="s">
        <v>559</v>
      </c>
      <c r="C307" t="s">
        <v>558</v>
      </c>
      <c r="D307" s="62" t="s">
        <v>560</v>
      </c>
      <c r="E307" s="63" t="s">
        <v>1595</v>
      </c>
      <c r="F307" s="346" t="s">
        <v>1381</v>
      </c>
      <c r="G307" s="63" t="s">
        <v>502</v>
      </c>
      <c r="H307" s="63" t="s">
        <v>1113</v>
      </c>
      <c r="I307" s="63" t="s">
        <v>1113</v>
      </c>
      <c r="J307" s="346"/>
      <c r="K307" s="346"/>
      <c r="L307" s="346"/>
      <c r="M307" s="346" t="s">
        <v>1714</v>
      </c>
      <c r="N307" s="65" t="s">
        <v>1712</v>
      </c>
      <c r="O307" s="66" t="s">
        <v>78</v>
      </c>
      <c r="P307" s="67">
        <v>674767</v>
      </c>
      <c r="Q307" s="67">
        <v>674767</v>
      </c>
      <c r="R307" s="67">
        <f t="shared" ref="R307" si="1005">P307-Q307</f>
        <v>0</v>
      </c>
      <c r="S307" s="67">
        <v>0</v>
      </c>
      <c r="T307" s="67">
        <v>0</v>
      </c>
      <c r="U307" s="68">
        <v>0</v>
      </c>
      <c r="V307" s="69">
        <f t="shared" ref="V307:V308" si="1006">P307-U307</f>
        <v>674767</v>
      </c>
      <c r="W307" s="70" t="s">
        <v>79</v>
      </c>
      <c r="X307" s="69">
        <f t="shared" ref="X307" si="1007">X308</f>
        <v>0</v>
      </c>
      <c r="Y307" s="71"/>
      <c r="Z307" s="71"/>
      <c r="AA307" s="71"/>
      <c r="AB307" s="71"/>
      <c r="AC307" s="71"/>
      <c r="AD307" s="72"/>
      <c r="AE307" s="69">
        <f t="shared" si="859"/>
        <v>0</v>
      </c>
      <c r="AF307" s="349" t="s">
        <v>1791</v>
      </c>
      <c r="AH307" s="73">
        <v>674767</v>
      </c>
      <c r="AI307" s="74" t="s">
        <v>1156</v>
      </c>
      <c r="AJ307" s="73">
        <v>0</v>
      </c>
      <c r="AK307" s="73">
        <f t="shared" ref="AK307:AK308" si="1008">AL307-+AH307</f>
        <v>0</v>
      </c>
      <c r="AL307" s="73">
        <f t="shared" ref="AL307:AL308" si="1009">Q307+R307</f>
        <v>674767</v>
      </c>
      <c r="AM307" s="75"/>
    </row>
    <row r="308" spans="1:39" s="58" customFormat="1" ht="16.5" hidden="1" customHeight="1" x14ac:dyDescent="0.15">
      <c r="B308" s="77" t="s">
        <v>559</v>
      </c>
      <c r="C308" s="77" t="s">
        <v>558</v>
      </c>
      <c r="D308" s="78" t="s">
        <v>560</v>
      </c>
      <c r="E308" s="79" t="s">
        <v>1595</v>
      </c>
      <c r="F308" s="347"/>
      <c r="G308" s="79" t="s">
        <v>502</v>
      </c>
      <c r="H308" s="79" t="s">
        <v>1113</v>
      </c>
      <c r="I308" s="79" t="s">
        <v>1113</v>
      </c>
      <c r="J308" s="347"/>
      <c r="K308" s="347"/>
      <c r="L308" s="347"/>
      <c r="M308" s="347"/>
      <c r="N308" s="81"/>
      <c r="O308" s="82" t="s">
        <v>81</v>
      </c>
      <c r="P308" s="67">
        <v>674767</v>
      </c>
      <c r="Q308" s="67">
        <v>674767</v>
      </c>
      <c r="R308" s="67">
        <v>0</v>
      </c>
      <c r="S308" s="67">
        <f t="shared" ref="S308" si="1010">P308-Q308-R308</f>
        <v>0</v>
      </c>
      <c r="T308" s="67">
        <v>0</v>
      </c>
      <c r="U308" s="83">
        <v>0</v>
      </c>
      <c r="V308" s="69">
        <f t="shared" si="1006"/>
        <v>674767</v>
      </c>
      <c r="W308" s="70" t="s">
        <v>82</v>
      </c>
      <c r="X308" s="69">
        <v>0</v>
      </c>
      <c r="Y308" s="69">
        <v>0</v>
      </c>
      <c r="Z308" s="69">
        <v>0</v>
      </c>
      <c r="AA308" s="69">
        <v>0</v>
      </c>
      <c r="AB308" s="69">
        <v>0</v>
      </c>
      <c r="AC308" s="69">
        <v>0</v>
      </c>
      <c r="AD308" s="69">
        <v>0</v>
      </c>
      <c r="AE308" s="69">
        <f t="shared" si="859"/>
        <v>0</v>
      </c>
      <c r="AF308" s="350"/>
      <c r="AH308" s="73">
        <v>674767</v>
      </c>
      <c r="AI308" s="74" t="s">
        <v>1156</v>
      </c>
      <c r="AJ308" s="73">
        <v>0</v>
      </c>
      <c r="AK308" s="73">
        <f t="shared" si="1008"/>
        <v>0</v>
      </c>
      <c r="AL308" s="73">
        <f t="shared" si="1009"/>
        <v>674767</v>
      </c>
      <c r="AM308" s="75"/>
    </row>
    <row r="309" spans="1:39" s="58" customFormat="1" ht="16.5" hidden="1" customHeight="1" x14ac:dyDescent="0.15">
      <c r="B309" s="77" t="s">
        <v>559</v>
      </c>
      <c r="C309" s="77" t="s">
        <v>558</v>
      </c>
      <c r="D309" s="84" t="s">
        <v>560</v>
      </c>
      <c r="E309" s="85" t="s">
        <v>1595</v>
      </c>
      <c r="F309" s="348"/>
      <c r="G309" s="85" t="s">
        <v>502</v>
      </c>
      <c r="H309" s="85" t="s">
        <v>1113</v>
      </c>
      <c r="I309" s="85" t="s">
        <v>1113</v>
      </c>
      <c r="J309" s="348"/>
      <c r="K309" s="348"/>
      <c r="L309" s="348"/>
      <c r="M309" s="348"/>
      <c r="N309" s="87"/>
      <c r="O309" s="88" t="s">
        <v>83</v>
      </c>
      <c r="P309" s="67">
        <f t="shared" ref="P309:R309" si="1011">P307-+P308</f>
        <v>0</v>
      </c>
      <c r="Q309" s="67">
        <f t="shared" si="1011"/>
        <v>0</v>
      </c>
      <c r="R309" s="89">
        <f t="shared" si="1011"/>
        <v>0</v>
      </c>
      <c r="S309" s="89"/>
      <c r="T309" s="89">
        <f t="shared" ref="T309:V309" si="1012">T307-+T308</f>
        <v>0</v>
      </c>
      <c r="U309" s="90">
        <f t="shared" si="1012"/>
        <v>0</v>
      </c>
      <c r="V309" s="90">
        <f t="shared" si="1012"/>
        <v>0</v>
      </c>
      <c r="W309" s="88" t="s">
        <v>83</v>
      </c>
      <c r="X309" s="90">
        <f t="shared" ref="X309:AD309" si="1013">X307-+X308</f>
        <v>0</v>
      </c>
      <c r="Y309" s="90">
        <f t="shared" si="1013"/>
        <v>0</v>
      </c>
      <c r="Z309" s="90">
        <f t="shared" si="1013"/>
        <v>0</v>
      </c>
      <c r="AA309" s="90">
        <f t="shared" si="1013"/>
        <v>0</v>
      </c>
      <c r="AB309" s="90">
        <f t="shared" si="1013"/>
        <v>0</v>
      </c>
      <c r="AC309" s="90">
        <f t="shared" si="1013"/>
        <v>0</v>
      </c>
      <c r="AD309" s="90">
        <f t="shared" si="1013"/>
        <v>0</v>
      </c>
      <c r="AE309" s="90">
        <f t="shared" si="859"/>
        <v>0</v>
      </c>
      <c r="AF309" s="351"/>
      <c r="AH309" s="91">
        <f t="shared" si="903"/>
        <v>0</v>
      </c>
      <c r="AI309" s="92" t="s">
        <v>1156</v>
      </c>
      <c r="AJ309" s="91">
        <f t="shared" ref="AJ309:AL309" si="1014">AJ307-+AJ308</f>
        <v>0</v>
      </c>
      <c r="AK309" s="91">
        <f t="shared" si="1014"/>
        <v>0</v>
      </c>
      <c r="AL309" s="91">
        <f t="shared" si="1014"/>
        <v>0</v>
      </c>
      <c r="AM309" s="60"/>
    </row>
    <row r="310" spans="1:39" s="58" customFormat="1" ht="16.5" hidden="1" customHeight="1" x14ac:dyDescent="0.15">
      <c r="A310" s="61" t="s">
        <v>1596</v>
      </c>
      <c r="B310" t="s">
        <v>559</v>
      </c>
      <c r="C310" t="s">
        <v>558</v>
      </c>
      <c r="D310" s="62" t="s">
        <v>560</v>
      </c>
      <c r="E310" s="63" t="s">
        <v>1596</v>
      </c>
      <c r="F310" s="346" t="s">
        <v>1382</v>
      </c>
      <c r="G310" s="63" t="s">
        <v>502</v>
      </c>
      <c r="H310" s="63" t="s">
        <v>1076</v>
      </c>
      <c r="I310" s="63" t="s">
        <v>1077</v>
      </c>
      <c r="J310" s="346"/>
      <c r="K310" s="346"/>
      <c r="L310" s="346"/>
      <c r="M310" s="346" t="s">
        <v>1719</v>
      </c>
      <c r="N310" s="65" t="s">
        <v>1720</v>
      </c>
      <c r="O310" s="66" t="s">
        <v>78</v>
      </c>
      <c r="P310" s="67">
        <v>95878080</v>
      </c>
      <c r="Q310" s="67">
        <v>0</v>
      </c>
      <c r="R310" s="67">
        <f t="shared" ref="R310" si="1015">P310-Q310</f>
        <v>95878080</v>
      </c>
      <c r="S310" s="67">
        <v>0</v>
      </c>
      <c r="T310" s="67">
        <v>95878080</v>
      </c>
      <c r="U310" s="68">
        <v>39355000</v>
      </c>
      <c r="V310" s="69">
        <f t="shared" ref="V310:V311" si="1016">P310-U310</f>
        <v>56523080</v>
      </c>
      <c r="W310" s="70" t="s">
        <v>79</v>
      </c>
      <c r="X310" s="69">
        <f t="shared" ref="X310" si="1017">X311</f>
        <v>0</v>
      </c>
      <c r="Y310" s="71"/>
      <c r="Z310" s="71"/>
      <c r="AA310" s="71"/>
      <c r="AB310" s="71"/>
      <c r="AC310" s="71"/>
      <c r="AD310" s="72"/>
      <c r="AE310" s="69">
        <f t="shared" si="859"/>
        <v>0</v>
      </c>
      <c r="AF310" s="349">
        <v>0</v>
      </c>
      <c r="AH310" s="73">
        <v>95878080</v>
      </c>
      <c r="AI310" s="74" t="s">
        <v>1156</v>
      </c>
      <c r="AJ310" s="73">
        <v>0</v>
      </c>
      <c r="AK310" s="73">
        <f t="shared" ref="AK310:AK311" si="1018">AL310-+AH310</f>
        <v>0</v>
      </c>
      <c r="AL310" s="73">
        <f t="shared" ref="AL310:AL311" si="1019">Q310+R310</f>
        <v>95878080</v>
      </c>
      <c r="AM310" s="75"/>
    </row>
    <row r="311" spans="1:39" s="58" customFormat="1" ht="16.5" hidden="1" customHeight="1" x14ac:dyDescent="0.15">
      <c r="B311" s="77" t="s">
        <v>559</v>
      </c>
      <c r="C311" s="77" t="s">
        <v>558</v>
      </c>
      <c r="D311" s="78" t="s">
        <v>560</v>
      </c>
      <c r="E311" s="79" t="s">
        <v>1596</v>
      </c>
      <c r="F311" s="347"/>
      <c r="G311" s="79" t="s">
        <v>502</v>
      </c>
      <c r="H311" s="79" t="s">
        <v>1076</v>
      </c>
      <c r="I311" s="79" t="s">
        <v>1077</v>
      </c>
      <c r="J311" s="347"/>
      <c r="K311" s="347"/>
      <c r="L311" s="347"/>
      <c r="M311" s="347"/>
      <c r="N311" s="81"/>
      <c r="O311" s="82" t="s">
        <v>81</v>
      </c>
      <c r="P311" s="67">
        <v>95878080</v>
      </c>
      <c r="Q311" s="67">
        <v>0</v>
      </c>
      <c r="R311" s="67">
        <v>95878080</v>
      </c>
      <c r="S311" s="67">
        <f t="shared" ref="S311" si="1020">P311-Q311-R311</f>
        <v>0</v>
      </c>
      <c r="T311" s="265">
        <v>95878080</v>
      </c>
      <c r="U311" s="83">
        <v>39355000</v>
      </c>
      <c r="V311" s="69">
        <f t="shared" si="1016"/>
        <v>56523080</v>
      </c>
      <c r="W311" s="70" t="s">
        <v>82</v>
      </c>
      <c r="X311" s="69">
        <v>0</v>
      </c>
      <c r="Y311" s="69">
        <v>0</v>
      </c>
      <c r="Z311" s="69">
        <v>0</v>
      </c>
      <c r="AA311" s="69">
        <v>0</v>
      </c>
      <c r="AB311" s="69">
        <v>0</v>
      </c>
      <c r="AC311" s="69">
        <v>0</v>
      </c>
      <c r="AD311" s="69">
        <v>0</v>
      </c>
      <c r="AE311" s="69">
        <f t="shared" si="859"/>
        <v>0</v>
      </c>
      <c r="AF311" s="350"/>
      <c r="AH311" s="73">
        <v>95878080</v>
      </c>
      <c r="AI311" s="74" t="s">
        <v>1156</v>
      </c>
      <c r="AJ311" s="73">
        <v>0</v>
      </c>
      <c r="AK311" s="73">
        <f t="shared" si="1018"/>
        <v>0</v>
      </c>
      <c r="AL311" s="73">
        <f t="shared" si="1019"/>
        <v>95878080</v>
      </c>
      <c r="AM311" s="75"/>
    </row>
    <row r="312" spans="1:39" s="58" customFormat="1" ht="16.5" hidden="1" customHeight="1" x14ac:dyDescent="0.15">
      <c r="B312" s="77" t="s">
        <v>559</v>
      </c>
      <c r="C312" s="77" t="s">
        <v>558</v>
      </c>
      <c r="D312" s="84" t="s">
        <v>560</v>
      </c>
      <c r="E312" s="85" t="s">
        <v>1596</v>
      </c>
      <c r="F312" s="348"/>
      <c r="G312" s="85" t="s">
        <v>502</v>
      </c>
      <c r="H312" s="85" t="s">
        <v>1076</v>
      </c>
      <c r="I312" s="85" t="s">
        <v>1077</v>
      </c>
      <c r="J312" s="348"/>
      <c r="K312" s="348"/>
      <c r="L312" s="348"/>
      <c r="M312" s="348"/>
      <c r="N312" s="87"/>
      <c r="O312" s="88" t="s">
        <v>83</v>
      </c>
      <c r="P312" s="67">
        <f t="shared" ref="P312:R312" si="1021">P310-+P311</f>
        <v>0</v>
      </c>
      <c r="Q312" s="67">
        <f t="shared" si="1021"/>
        <v>0</v>
      </c>
      <c r="R312" s="89">
        <f t="shared" si="1021"/>
        <v>0</v>
      </c>
      <c r="S312" s="89"/>
      <c r="T312" s="89">
        <f t="shared" ref="T312:V312" si="1022">T310-+T311</f>
        <v>0</v>
      </c>
      <c r="U312" s="90">
        <f t="shared" si="1022"/>
        <v>0</v>
      </c>
      <c r="V312" s="90">
        <f t="shared" si="1022"/>
        <v>0</v>
      </c>
      <c r="W312" s="88" t="s">
        <v>83</v>
      </c>
      <c r="X312" s="90">
        <f t="shared" ref="X312:AD312" si="1023">X310-+X311</f>
        <v>0</v>
      </c>
      <c r="Y312" s="90">
        <f t="shared" si="1023"/>
        <v>0</v>
      </c>
      <c r="Z312" s="90">
        <f t="shared" si="1023"/>
        <v>0</v>
      </c>
      <c r="AA312" s="90">
        <f t="shared" si="1023"/>
        <v>0</v>
      </c>
      <c r="AB312" s="90">
        <f t="shared" si="1023"/>
        <v>0</v>
      </c>
      <c r="AC312" s="90">
        <f t="shared" si="1023"/>
        <v>0</v>
      </c>
      <c r="AD312" s="90">
        <f t="shared" si="1023"/>
        <v>0</v>
      </c>
      <c r="AE312" s="90">
        <f t="shared" si="859"/>
        <v>0</v>
      </c>
      <c r="AF312" s="351"/>
      <c r="AH312" s="91">
        <f t="shared" si="903"/>
        <v>0</v>
      </c>
      <c r="AI312" s="92" t="s">
        <v>1156</v>
      </c>
      <c r="AJ312" s="91">
        <f t="shared" ref="AJ312:AL312" si="1024">AJ310-+AJ311</f>
        <v>0</v>
      </c>
      <c r="AK312" s="91">
        <f t="shared" si="1024"/>
        <v>0</v>
      </c>
      <c r="AL312" s="91">
        <f t="shared" si="1024"/>
        <v>0</v>
      </c>
      <c r="AM312" s="60"/>
    </row>
    <row r="313" spans="1:39" s="58" customFormat="1" ht="16.5" hidden="1" customHeight="1" x14ac:dyDescent="0.15">
      <c r="A313" s="61" t="s">
        <v>1597</v>
      </c>
      <c r="B313" t="s">
        <v>559</v>
      </c>
      <c r="C313" t="s">
        <v>558</v>
      </c>
      <c r="D313" s="62" t="s">
        <v>560</v>
      </c>
      <c r="E313" s="63" t="s">
        <v>1597</v>
      </c>
      <c r="F313" s="346" t="s">
        <v>1383</v>
      </c>
      <c r="G313" s="63" t="s">
        <v>502</v>
      </c>
      <c r="H313" s="63" t="s">
        <v>1113</v>
      </c>
      <c r="I313" s="63" t="s">
        <v>1113</v>
      </c>
      <c r="J313" s="346"/>
      <c r="K313" s="346"/>
      <c r="L313" s="346"/>
      <c r="M313" s="346" t="s">
        <v>1719</v>
      </c>
      <c r="N313" s="65" t="s">
        <v>1720</v>
      </c>
      <c r="O313" s="66" t="s">
        <v>78</v>
      </c>
      <c r="P313" s="67">
        <v>5039280</v>
      </c>
      <c r="Q313" s="67">
        <v>0</v>
      </c>
      <c r="R313" s="67">
        <f t="shared" ref="R313" si="1025">P313-Q313</f>
        <v>5039280</v>
      </c>
      <c r="S313" s="67">
        <v>0</v>
      </c>
      <c r="T313" s="67">
        <v>0</v>
      </c>
      <c r="U313" s="68">
        <v>0</v>
      </c>
      <c r="V313" s="69">
        <f t="shared" ref="V313:V314" si="1026">P313-U313</f>
        <v>5039280</v>
      </c>
      <c r="W313" s="70" t="s">
        <v>79</v>
      </c>
      <c r="X313" s="69">
        <f t="shared" ref="X313" si="1027">X314</f>
        <v>5039280</v>
      </c>
      <c r="Y313" s="71"/>
      <c r="Z313" s="71"/>
      <c r="AA313" s="71"/>
      <c r="AB313" s="71"/>
      <c r="AC313" s="71"/>
      <c r="AD313" s="72"/>
      <c r="AE313" s="69">
        <f t="shared" si="859"/>
        <v>5039280</v>
      </c>
      <c r="AF313" s="349" t="s">
        <v>1793</v>
      </c>
      <c r="AH313" s="73">
        <v>5039280</v>
      </c>
      <c r="AI313" s="74" t="s">
        <v>1156</v>
      </c>
      <c r="AJ313" s="73">
        <v>0</v>
      </c>
      <c r="AK313" s="73">
        <f t="shared" ref="AK313:AK314" si="1028">AL313-+AH313</f>
        <v>0</v>
      </c>
      <c r="AL313" s="73">
        <f t="shared" ref="AL313:AL314" si="1029">Q313+R313</f>
        <v>5039280</v>
      </c>
      <c r="AM313" s="75"/>
    </row>
    <row r="314" spans="1:39" s="58" customFormat="1" ht="16.5" hidden="1" customHeight="1" x14ac:dyDescent="0.15">
      <c r="B314" s="77" t="s">
        <v>559</v>
      </c>
      <c r="C314" s="77" t="s">
        <v>558</v>
      </c>
      <c r="D314" s="78" t="s">
        <v>560</v>
      </c>
      <c r="E314" s="79" t="s">
        <v>1597</v>
      </c>
      <c r="F314" s="347"/>
      <c r="G314" s="79" t="s">
        <v>502</v>
      </c>
      <c r="H314" s="79" t="s">
        <v>1113</v>
      </c>
      <c r="I314" s="79" t="s">
        <v>1113</v>
      </c>
      <c r="J314" s="347"/>
      <c r="K314" s="347"/>
      <c r="L314" s="347"/>
      <c r="M314" s="347"/>
      <c r="N314" s="81"/>
      <c r="O314" s="82" t="s">
        <v>81</v>
      </c>
      <c r="P314" s="67">
        <v>0</v>
      </c>
      <c r="Q314" s="67">
        <v>0</v>
      </c>
      <c r="R314" s="67">
        <v>0</v>
      </c>
      <c r="S314" s="67">
        <f t="shared" ref="S314" si="1030">P314-Q314-R314</f>
        <v>0</v>
      </c>
      <c r="T314" s="67">
        <v>0</v>
      </c>
      <c r="U314" s="83">
        <v>0</v>
      </c>
      <c r="V314" s="69">
        <f t="shared" si="1026"/>
        <v>0</v>
      </c>
      <c r="W314" s="70" t="s">
        <v>82</v>
      </c>
      <c r="X314" s="69">
        <v>5039280</v>
      </c>
      <c r="Y314" s="69">
        <v>0</v>
      </c>
      <c r="Z314" s="69">
        <v>0</v>
      </c>
      <c r="AA314" s="69">
        <v>0</v>
      </c>
      <c r="AB314" s="69">
        <v>0</v>
      </c>
      <c r="AC314" s="69">
        <v>0</v>
      </c>
      <c r="AD314" s="69">
        <v>0</v>
      </c>
      <c r="AE314" s="69">
        <f t="shared" si="859"/>
        <v>5039280</v>
      </c>
      <c r="AF314" s="350"/>
      <c r="AH314" s="73">
        <v>0</v>
      </c>
      <c r="AI314" s="74" t="s">
        <v>1156</v>
      </c>
      <c r="AJ314" s="73">
        <v>0</v>
      </c>
      <c r="AK314" s="73">
        <f t="shared" si="1028"/>
        <v>0</v>
      </c>
      <c r="AL314" s="73">
        <f t="shared" si="1029"/>
        <v>0</v>
      </c>
      <c r="AM314" s="75"/>
    </row>
    <row r="315" spans="1:39" s="58" customFormat="1" ht="16.5" hidden="1" customHeight="1" x14ac:dyDescent="0.15">
      <c r="B315" s="77" t="s">
        <v>559</v>
      </c>
      <c r="C315" s="77" t="s">
        <v>558</v>
      </c>
      <c r="D315" s="84" t="s">
        <v>560</v>
      </c>
      <c r="E315" s="85" t="s">
        <v>1597</v>
      </c>
      <c r="F315" s="348"/>
      <c r="G315" s="85" t="s">
        <v>502</v>
      </c>
      <c r="H315" s="85" t="s">
        <v>1113</v>
      </c>
      <c r="I315" s="85" t="s">
        <v>1113</v>
      </c>
      <c r="J315" s="348"/>
      <c r="K315" s="348"/>
      <c r="L315" s="348"/>
      <c r="M315" s="348"/>
      <c r="N315" s="87"/>
      <c r="O315" s="88" t="s">
        <v>83</v>
      </c>
      <c r="P315" s="67">
        <f t="shared" ref="P315:R315" si="1031">P313-+P314</f>
        <v>5039280</v>
      </c>
      <c r="Q315" s="67">
        <f t="shared" si="1031"/>
        <v>0</v>
      </c>
      <c r="R315" s="89">
        <f t="shared" si="1031"/>
        <v>5039280</v>
      </c>
      <c r="S315" s="89"/>
      <c r="T315" s="89">
        <f t="shared" ref="T315:V315" si="1032">T313-+T314</f>
        <v>0</v>
      </c>
      <c r="U315" s="90">
        <f t="shared" si="1032"/>
        <v>0</v>
      </c>
      <c r="V315" s="90">
        <f t="shared" si="1032"/>
        <v>5039280</v>
      </c>
      <c r="W315" s="88" t="s">
        <v>83</v>
      </c>
      <c r="X315" s="90">
        <f t="shared" ref="X315:AD315" si="1033">X313-+X314</f>
        <v>0</v>
      </c>
      <c r="Y315" s="90">
        <f t="shared" si="1033"/>
        <v>0</v>
      </c>
      <c r="Z315" s="90">
        <f t="shared" si="1033"/>
        <v>0</v>
      </c>
      <c r="AA315" s="90">
        <f t="shared" si="1033"/>
        <v>0</v>
      </c>
      <c r="AB315" s="90">
        <f t="shared" si="1033"/>
        <v>0</v>
      </c>
      <c r="AC315" s="90">
        <f t="shared" si="1033"/>
        <v>0</v>
      </c>
      <c r="AD315" s="90">
        <f t="shared" si="1033"/>
        <v>0</v>
      </c>
      <c r="AE315" s="90">
        <f t="shared" si="859"/>
        <v>0</v>
      </c>
      <c r="AF315" s="351"/>
      <c r="AH315" s="91">
        <f t="shared" si="903"/>
        <v>5039280</v>
      </c>
      <c r="AI315" s="92" t="s">
        <v>1156</v>
      </c>
      <c r="AJ315" s="91">
        <f t="shared" ref="AJ315:AL315" si="1034">AJ313-+AJ314</f>
        <v>0</v>
      </c>
      <c r="AK315" s="91">
        <f t="shared" si="1034"/>
        <v>0</v>
      </c>
      <c r="AL315" s="91">
        <f t="shared" si="1034"/>
        <v>5039280</v>
      </c>
      <c r="AM315" s="60"/>
    </row>
    <row r="316" spans="1:39" s="58" customFormat="1" ht="16.5" hidden="1" customHeight="1" x14ac:dyDescent="0.15">
      <c r="A316" s="61" t="s">
        <v>1598</v>
      </c>
      <c r="B316" t="s">
        <v>559</v>
      </c>
      <c r="C316" t="s">
        <v>558</v>
      </c>
      <c r="D316" s="62" t="s">
        <v>560</v>
      </c>
      <c r="E316" s="63" t="s">
        <v>1598</v>
      </c>
      <c r="F316" s="346" t="s">
        <v>1384</v>
      </c>
      <c r="G316" s="63" t="s">
        <v>502</v>
      </c>
      <c r="H316" s="63" t="s">
        <v>1113</v>
      </c>
      <c r="I316" s="63" t="s">
        <v>1113</v>
      </c>
      <c r="J316" s="346"/>
      <c r="K316" s="346"/>
      <c r="L316" s="346"/>
      <c r="M316" s="346" t="s">
        <v>1719</v>
      </c>
      <c r="N316" s="65" t="s">
        <v>1720</v>
      </c>
      <c r="O316" s="66" t="s">
        <v>78</v>
      </c>
      <c r="P316" s="67">
        <v>5037120</v>
      </c>
      <c r="Q316" s="67">
        <v>0</v>
      </c>
      <c r="R316" s="67">
        <f t="shared" ref="R316" si="1035">P316-Q316</f>
        <v>5037120</v>
      </c>
      <c r="S316" s="67">
        <v>0</v>
      </c>
      <c r="T316" s="67">
        <v>0</v>
      </c>
      <c r="U316" s="68">
        <v>0</v>
      </c>
      <c r="V316" s="69">
        <f t="shared" ref="V316:V317" si="1036">P316-U316</f>
        <v>5037120</v>
      </c>
      <c r="W316" s="70" t="s">
        <v>79</v>
      </c>
      <c r="X316" s="69">
        <f t="shared" ref="X316" si="1037">X317</f>
        <v>5037120</v>
      </c>
      <c r="Y316" s="71"/>
      <c r="Z316" s="71"/>
      <c r="AA316" s="71"/>
      <c r="AB316" s="71"/>
      <c r="AC316" s="71"/>
      <c r="AD316" s="72"/>
      <c r="AE316" s="69">
        <f t="shared" si="859"/>
        <v>5037120</v>
      </c>
      <c r="AF316" s="349" t="s">
        <v>1793</v>
      </c>
      <c r="AH316" s="73">
        <v>5037120</v>
      </c>
      <c r="AI316" s="74" t="s">
        <v>1156</v>
      </c>
      <c r="AJ316" s="73">
        <v>0</v>
      </c>
      <c r="AK316" s="73">
        <f t="shared" ref="AK316:AK317" si="1038">AL316-+AH316</f>
        <v>0</v>
      </c>
      <c r="AL316" s="73">
        <f t="shared" ref="AL316:AL317" si="1039">Q316+R316</f>
        <v>5037120</v>
      </c>
      <c r="AM316" s="75"/>
    </row>
    <row r="317" spans="1:39" s="58" customFormat="1" ht="16.5" hidden="1" customHeight="1" x14ac:dyDescent="0.15">
      <c r="B317" s="77" t="s">
        <v>559</v>
      </c>
      <c r="C317" s="77" t="s">
        <v>558</v>
      </c>
      <c r="D317" s="78" t="s">
        <v>560</v>
      </c>
      <c r="E317" s="79" t="s">
        <v>1598</v>
      </c>
      <c r="F317" s="347"/>
      <c r="G317" s="79" t="s">
        <v>502</v>
      </c>
      <c r="H317" s="79" t="s">
        <v>1113</v>
      </c>
      <c r="I317" s="79" t="s">
        <v>1113</v>
      </c>
      <c r="J317" s="347"/>
      <c r="K317" s="347"/>
      <c r="L317" s="347"/>
      <c r="M317" s="347"/>
      <c r="N317" s="81"/>
      <c r="O317" s="82" t="s">
        <v>81</v>
      </c>
      <c r="P317" s="67">
        <v>0</v>
      </c>
      <c r="Q317" s="67">
        <v>0</v>
      </c>
      <c r="R317" s="67">
        <v>0</v>
      </c>
      <c r="S317" s="67">
        <f t="shared" ref="S317" si="1040">P317-Q317-R317</f>
        <v>0</v>
      </c>
      <c r="T317" s="67">
        <v>0</v>
      </c>
      <c r="U317" s="83">
        <v>0</v>
      </c>
      <c r="V317" s="69">
        <f t="shared" si="1036"/>
        <v>0</v>
      </c>
      <c r="W317" s="70" t="s">
        <v>82</v>
      </c>
      <c r="X317" s="69">
        <v>5037120</v>
      </c>
      <c r="Y317" s="69">
        <v>0</v>
      </c>
      <c r="Z317" s="69">
        <v>0</v>
      </c>
      <c r="AA317" s="69">
        <v>0</v>
      </c>
      <c r="AB317" s="69">
        <v>0</v>
      </c>
      <c r="AC317" s="69">
        <v>0</v>
      </c>
      <c r="AD317" s="69">
        <v>0</v>
      </c>
      <c r="AE317" s="69">
        <f t="shared" si="859"/>
        <v>5037120</v>
      </c>
      <c r="AF317" s="350"/>
      <c r="AH317" s="73">
        <v>0</v>
      </c>
      <c r="AI317" s="74" t="s">
        <v>1156</v>
      </c>
      <c r="AJ317" s="73">
        <v>0</v>
      </c>
      <c r="AK317" s="73">
        <f t="shared" si="1038"/>
        <v>0</v>
      </c>
      <c r="AL317" s="73">
        <f t="shared" si="1039"/>
        <v>0</v>
      </c>
      <c r="AM317" s="75"/>
    </row>
    <row r="318" spans="1:39" s="58" customFormat="1" ht="16.5" hidden="1" customHeight="1" x14ac:dyDescent="0.15">
      <c r="B318" s="77" t="s">
        <v>559</v>
      </c>
      <c r="C318" s="77" t="s">
        <v>558</v>
      </c>
      <c r="D318" s="84" t="s">
        <v>560</v>
      </c>
      <c r="E318" s="85" t="s">
        <v>1598</v>
      </c>
      <c r="F318" s="348"/>
      <c r="G318" s="85" t="s">
        <v>502</v>
      </c>
      <c r="H318" s="85" t="s">
        <v>1113</v>
      </c>
      <c r="I318" s="85" t="s">
        <v>1113</v>
      </c>
      <c r="J318" s="348"/>
      <c r="K318" s="348"/>
      <c r="L318" s="348"/>
      <c r="M318" s="348"/>
      <c r="N318" s="87"/>
      <c r="O318" s="88" t="s">
        <v>83</v>
      </c>
      <c r="P318" s="67">
        <f t="shared" ref="P318:R318" si="1041">P316-+P317</f>
        <v>5037120</v>
      </c>
      <c r="Q318" s="67">
        <f t="shared" si="1041"/>
        <v>0</v>
      </c>
      <c r="R318" s="89">
        <f t="shared" si="1041"/>
        <v>5037120</v>
      </c>
      <c r="S318" s="89"/>
      <c r="T318" s="89">
        <f t="shared" ref="T318:V318" si="1042">T316-+T317</f>
        <v>0</v>
      </c>
      <c r="U318" s="90">
        <f t="shared" si="1042"/>
        <v>0</v>
      </c>
      <c r="V318" s="90">
        <f t="shared" si="1042"/>
        <v>5037120</v>
      </c>
      <c r="W318" s="88" t="s">
        <v>83</v>
      </c>
      <c r="X318" s="90">
        <f t="shared" ref="X318:AD318" si="1043">X316-+X317</f>
        <v>0</v>
      </c>
      <c r="Y318" s="90">
        <f t="shared" si="1043"/>
        <v>0</v>
      </c>
      <c r="Z318" s="90">
        <f t="shared" si="1043"/>
        <v>0</v>
      </c>
      <c r="AA318" s="90">
        <f t="shared" si="1043"/>
        <v>0</v>
      </c>
      <c r="AB318" s="90">
        <f t="shared" si="1043"/>
        <v>0</v>
      </c>
      <c r="AC318" s="90">
        <f t="shared" si="1043"/>
        <v>0</v>
      </c>
      <c r="AD318" s="90">
        <f t="shared" si="1043"/>
        <v>0</v>
      </c>
      <c r="AE318" s="90">
        <f t="shared" si="859"/>
        <v>0</v>
      </c>
      <c r="AF318" s="351"/>
      <c r="AH318" s="91">
        <f t="shared" si="903"/>
        <v>5037120</v>
      </c>
      <c r="AI318" s="92" t="s">
        <v>1156</v>
      </c>
      <c r="AJ318" s="91">
        <f t="shared" ref="AJ318:AL318" si="1044">AJ316-+AJ317</f>
        <v>0</v>
      </c>
      <c r="AK318" s="91">
        <f t="shared" si="1044"/>
        <v>0</v>
      </c>
      <c r="AL318" s="91">
        <f t="shared" si="1044"/>
        <v>5037120</v>
      </c>
      <c r="AM318" s="60"/>
    </row>
    <row r="319" spans="1:39" s="58" customFormat="1" ht="16.5" hidden="1" customHeight="1" x14ac:dyDescent="0.15">
      <c r="A319" s="61" t="s">
        <v>1599</v>
      </c>
      <c r="B319" t="s">
        <v>564</v>
      </c>
      <c r="C319" t="s">
        <v>563</v>
      </c>
      <c r="D319" s="62" t="s">
        <v>565</v>
      </c>
      <c r="E319" s="63" t="s">
        <v>1599</v>
      </c>
      <c r="F319" s="346" t="s">
        <v>1385</v>
      </c>
      <c r="G319" s="63" t="s">
        <v>497</v>
      </c>
      <c r="H319" s="63" t="s">
        <v>1076</v>
      </c>
      <c r="I319" s="63" t="s">
        <v>1077</v>
      </c>
      <c r="J319" s="346" t="s">
        <v>1762</v>
      </c>
      <c r="K319" s="346" t="s">
        <v>1722</v>
      </c>
      <c r="L319" s="346" t="s">
        <v>1740</v>
      </c>
      <c r="M319" s="346" t="s">
        <v>1714</v>
      </c>
      <c r="N319" s="65" t="s">
        <v>1712</v>
      </c>
      <c r="O319" s="66" t="s">
        <v>78</v>
      </c>
      <c r="P319" s="67">
        <v>12368162</v>
      </c>
      <c r="Q319" s="67">
        <v>0</v>
      </c>
      <c r="R319" s="67">
        <f t="shared" ref="R319" si="1045">P319-Q319</f>
        <v>12368162</v>
      </c>
      <c r="S319" s="67">
        <v>0</v>
      </c>
      <c r="T319" s="67">
        <v>6233085</v>
      </c>
      <c r="U319" s="68">
        <v>82630251</v>
      </c>
      <c r="V319" s="69">
        <f t="shared" ref="V319:V320" si="1046">P319-U319</f>
        <v>-70262089</v>
      </c>
      <c r="W319" s="70" t="s">
        <v>79</v>
      </c>
      <c r="X319" s="69">
        <f t="shared" ref="X319" si="1047">X320</f>
        <v>6233085</v>
      </c>
      <c r="Y319" s="71"/>
      <c r="Z319" s="71"/>
      <c r="AA319" s="71"/>
      <c r="AB319" s="71"/>
      <c r="AC319" s="71"/>
      <c r="AD319" s="72"/>
      <c r="AE319" s="69">
        <f t="shared" si="859"/>
        <v>6233085</v>
      </c>
      <c r="AF319" s="349">
        <v>0</v>
      </c>
      <c r="AH319" s="73">
        <v>10251725</v>
      </c>
      <c r="AI319" s="74" t="s">
        <v>1085</v>
      </c>
      <c r="AJ319" s="73">
        <v>672018</v>
      </c>
      <c r="AK319" s="73">
        <f t="shared" ref="AK319:AK320" si="1048">AL319-+AH319</f>
        <v>2116437</v>
      </c>
      <c r="AL319" s="73">
        <f t="shared" ref="AL319:AL320" si="1049">Q319+R319</f>
        <v>12368162</v>
      </c>
      <c r="AM319" s="75"/>
    </row>
    <row r="320" spans="1:39" s="58" customFormat="1" ht="16.5" hidden="1" customHeight="1" x14ac:dyDescent="0.15">
      <c r="B320" s="77" t="s">
        <v>564</v>
      </c>
      <c r="C320" s="77" t="s">
        <v>563</v>
      </c>
      <c r="D320" s="78" t="s">
        <v>565</v>
      </c>
      <c r="E320" s="79" t="s">
        <v>1599</v>
      </c>
      <c r="F320" s="347"/>
      <c r="G320" s="79" t="s">
        <v>497</v>
      </c>
      <c r="H320" s="79" t="s">
        <v>1076</v>
      </c>
      <c r="I320" s="79" t="s">
        <v>1077</v>
      </c>
      <c r="J320" s="347"/>
      <c r="K320" s="347"/>
      <c r="L320" s="347"/>
      <c r="M320" s="347"/>
      <c r="N320" s="81"/>
      <c r="O320" s="82" t="s">
        <v>81</v>
      </c>
      <c r="P320" s="67">
        <v>6135077</v>
      </c>
      <c r="Q320" s="67">
        <v>0</v>
      </c>
      <c r="R320" s="67">
        <v>6135077</v>
      </c>
      <c r="S320" s="67">
        <f t="shared" ref="S320" si="1050">P320-Q320-R320</f>
        <v>0</v>
      </c>
      <c r="T320" s="67">
        <v>0</v>
      </c>
      <c r="U320" s="83">
        <v>87676731</v>
      </c>
      <c r="V320" s="69">
        <f t="shared" si="1046"/>
        <v>-81541654</v>
      </c>
      <c r="W320" s="70" t="s">
        <v>82</v>
      </c>
      <c r="X320" s="69">
        <v>6233085</v>
      </c>
      <c r="Y320" s="69">
        <v>0</v>
      </c>
      <c r="Z320" s="69">
        <v>0</v>
      </c>
      <c r="AA320" s="69">
        <v>0</v>
      </c>
      <c r="AB320" s="69">
        <v>0</v>
      </c>
      <c r="AC320" s="69">
        <v>0</v>
      </c>
      <c r="AD320" s="69">
        <v>0</v>
      </c>
      <c r="AE320" s="69">
        <f t="shared" si="859"/>
        <v>6233085</v>
      </c>
      <c r="AF320" s="350"/>
      <c r="AH320" s="73">
        <v>4018640</v>
      </c>
      <c r="AI320" s="74" t="s">
        <v>1085</v>
      </c>
      <c r="AJ320" s="73">
        <v>672018</v>
      </c>
      <c r="AK320" s="73">
        <f t="shared" si="1048"/>
        <v>2116437</v>
      </c>
      <c r="AL320" s="73">
        <f t="shared" si="1049"/>
        <v>6135077</v>
      </c>
      <c r="AM320" s="75"/>
    </row>
    <row r="321" spans="1:39" s="58" customFormat="1" ht="16.5" hidden="1" customHeight="1" x14ac:dyDescent="0.15">
      <c r="B321" s="77" t="s">
        <v>564</v>
      </c>
      <c r="C321" s="77" t="s">
        <v>563</v>
      </c>
      <c r="D321" s="84" t="s">
        <v>565</v>
      </c>
      <c r="E321" s="85" t="s">
        <v>1599</v>
      </c>
      <c r="F321" s="348"/>
      <c r="G321" s="85" t="s">
        <v>497</v>
      </c>
      <c r="H321" s="85" t="s">
        <v>1076</v>
      </c>
      <c r="I321" s="85" t="s">
        <v>1077</v>
      </c>
      <c r="J321" s="348"/>
      <c r="K321" s="348"/>
      <c r="L321" s="348"/>
      <c r="M321" s="348"/>
      <c r="N321" s="87"/>
      <c r="O321" s="88" t="s">
        <v>83</v>
      </c>
      <c r="P321" s="67">
        <f t="shared" ref="P321:R321" si="1051">P319-+P320</f>
        <v>6233085</v>
      </c>
      <c r="Q321" s="67">
        <f t="shared" si="1051"/>
        <v>0</v>
      </c>
      <c r="R321" s="89">
        <f t="shared" si="1051"/>
        <v>6233085</v>
      </c>
      <c r="S321" s="89"/>
      <c r="T321" s="89">
        <f t="shared" ref="T321:V321" si="1052">T319-+T320</f>
        <v>6233085</v>
      </c>
      <c r="U321" s="90">
        <f t="shared" si="1052"/>
        <v>-5046480</v>
      </c>
      <c r="V321" s="90">
        <f t="shared" si="1052"/>
        <v>11279565</v>
      </c>
      <c r="W321" s="88" t="s">
        <v>83</v>
      </c>
      <c r="X321" s="90">
        <f t="shared" ref="X321:AD321" si="1053">X319-+X320</f>
        <v>0</v>
      </c>
      <c r="Y321" s="90">
        <f t="shared" si="1053"/>
        <v>0</v>
      </c>
      <c r="Z321" s="90">
        <f t="shared" si="1053"/>
        <v>0</v>
      </c>
      <c r="AA321" s="90">
        <f t="shared" si="1053"/>
        <v>0</v>
      </c>
      <c r="AB321" s="90">
        <f t="shared" si="1053"/>
        <v>0</v>
      </c>
      <c r="AC321" s="90">
        <f t="shared" si="1053"/>
        <v>0</v>
      </c>
      <c r="AD321" s="90">
        <f t="shared" si="1053"/>
        <v>0</v>
      </c>
      <c r="AE321" s="90">
        <f t="shared" si="859"/>
        <v>0</v>
      </c>
      <c r="AF321" s="351"/>
      <c r="AH321" s="91">
        <f t="shared" si="903"/>
        <v>6233085</v>
      </c>
      <c r="AI321" s="92" t="s">
        <v>1156</v>
      </c>
      <c r="AJ321" s="91">
        <f t="shared" ref="AJ321:AL321" si="1054">AJ319-+AJ320</f>
        <v>0</v>
      </c>
      <c r="AK321" s="91">
        <f t="shared" si="1054"/>
        <v>0</v>
      </c>
      <c r="AL321" s="91">
        <f t="shared" si="1054"/>
        <v>6233085</v>
      </c>
      <c r="AM321" s="60"/>
    </row>
    <row r="322" spans="1:39" s="58" customFormat="1" ht="16.5" hidden="1" customHeight="1" x14ac:dyDescent="0.15">
      <c r="A322" s="61" t="s">
        <v>1600</v>
      </c>
      <c r="B322" t="s">
        <v>564</v>
      </c>
      <c r="C322" t="s">
        <v>563</v>
      </c>
      <c r="D322" s="62" t="s">
        <v>565</v>
      </c>
      <c r="E322" s="63" t="s">
        <v>1600</v>
      </c>
      <c r="F322" s="346" t="s">
        <v>1386</v>
      </c>
      <c r="G322" s="63" t="s">
        <v>1802</v>
      </c>
      <c r="H322" s="63" t="s">
        <v>1076</v>
      </c>
      <c r="I322" s="63" t="s">
        <v>1077</v>
      </c>
      <c r="J322" s="346" t="s">
        <v>1762</v>
      </c>
      <c r="K322" s="346" t="s">
        <v>1722</v>
      </c>
      <c r="L322" s="346" t="s">
        <v>1740</v>
      </c>
      <c r="M322" s="346" t="s">
        <v>1714</v>
      </c>
      <c r="N322" s="65" t="s">
        <v>1712</v>
      </c>
      <c r="O322" s="66" t="s">
        <v>78</v>
      </c>
      <c r="P322" s="67">
        <v>6546141</v>
      </c>
      <c r="Q322" s="67">
        <v>0</v>
      </c>
      <c r="R322" s="67">
        <f t="shared" ref="R322" si="1055">P322-Q322</f>
        <v>6546141</v>
      </c>
      <c r="S322" s="67">
        <v>0</v>
      </c>
      <c r="T322" s="67">
        <v>0</v>
      </c>
      <c r="U322" s="68">
        <v>42149386</v>
      </c>
      <c r="V322" s="69">
        <f t="shared" ref="V322:V323" si="1056">P322-U322</f>
        <v>-35603245</v>
      </c>
      <c r="W322" s="70" t="s">
        <v>79</v>
      </c>
      <c r="X322" s="69">
        <f t="shared" ref="X322" si="1057">X323</f>
        <v>0</v>
      </c>
      <c r="Y322" s="71"/>
      <c r="Z322" s="71"/>
      <c r="AA322" s="71"/>
      <c r="AB322" s="71"/>
      <c r="AC322" s="71"/>
      <c r="AD322" s="72"/>
      <c r="AE322" s="69">
        <f t="shared" si="859"/>
        <v>0</v>
      </c>
      <c r="AF322" s="349">
        <v>0</v>
      </c>
      <c r="AH322" s="73">
        <v>0</v>
      </c>
      <c r="AI322" s="74" t="s">
        <v>1085</v>
      </c>
      <c r="AJ322" s="73">
        <v>2073396</v>
      </c>
      <c r="AK322" s="73">
        <f t="shared" ref="AK322:AK323" si="1058">AL322-+AH322</f>
        <v>6546141</v>
      </c>
      <c r="AL322" s="73">
        <f t="shared" ref="AL322:AL323" si="1059">Q322+R322</f>
        <v>6546141</v>
      </c>
      <c r="AM322" s="75"/>
    </row>
    <row r="323" spans="1:39" s="58" customFormat="1" ht="16.5" hidden="1" customHeight="1" x14ac:dyDescent="0.15">
      <c r="B323" s="77" t="s">
        <v>564</v>
      </c>
      <c r="C323" s="77" t="s">
        <v>563</v>
      </c>
      <c r="D323" s="78" t="s">
        <v>565</v>
      </c>
      <c r="E323" s="79" t="s">
        <v>1600</v>
      </c>
      <c r="F323" s="347"/>
      <c r="G323" s="79" t="s">
        <v>1802</v>
      </c>
      <c r="H323" s="79" t="s">
        <v>1076</v>
      </c>
      <c r="I323" s="79" t="s">
        <v>1077</v>
      </c>
      <c r="J323" s="347"/>
      <c r="K323" s="347"/>
      <c r="L323" s="347"/>
      <c r="M323" s="347"/>
      <c r="N323" s="81"/>
      <c r="O323" s="82" t="s">
        <v>81</v>
      </c>
      <c r="P323" s="67">
        <v>6546141</v>
      </c>
      <c r="Q323" s="67">
        <v>0</v>
      </c>
      <c r="R323" s="67">
        <v>6546141</v>
      </c>
      <c r="S323" s="67">
        <f t="shared" ref="S323" si="1060">P323-Q323-R323</f>
        <v>0</v>
      </c>
      <c r="T323" s="67">
        <v>0</v>
      </c>
      <c r="U323" s="83">
        <v>42149386</v>
      </c>
      <c r="V323" s="69">
        <f t="shared" si="1056"/>
        <v>-35603245</v>
      </c>
      <c r="W323" s="70" t="s">
        <v>82</v>
      </c>
      <c r="X323" s="69">
        <v>0</v>
      </c>
      <c r="Y323" s="69">
        <v>0</v>
      </c>
      <c r="Z323" s="69">
        <v>0</v>
      </c>
      <c r="AA323" s="69">
        <v>0</v>
      </c>
      <c r="AB323" s="69">
        <v>0</v>
      </c>
      <c r="AC323" s="69">
        <v>0</v>
      </c>
      <c r="AD323" s="69">
        <v>0</v>
      </c>
      <c r="AE323" s="69">
        <f t="shared" si="859"/>
        <v>0</v>
      </c>
      <c r="AF323" s="350"/>
      <c r="AH323" s="73">
        <v>0</v>
      </c>
      <c r="AI323" s="74" t="s">
        <v>1085</v>
      </c>
      <c r="AJ323" s="73">
        <v>2073396</v>
      </c>
      <c r="AK323" s="73">
        <f t="shared" si="1058"/>
        <v>6546141</v>
      </c>
      <c r="AL323" s="73">
        <f t="shared" si="1059"/>
        <v>6546141</v>
      </c>
      <c r="AM323" s="75"/>
    </row>
    <row r="324" spans="1:39" s="58" customFormat="1" ht="16.5" hidden="1" customHeight="1" x14ac:dyDescent="0.15">
      <c r="B324" s="77" t="s">
        <v>564</v>
      </c>
      <c r="C324" s="77" t="s">
        <v>563</v>
      </c>
      <c r="D324" s="84" t="s">
        <v>565</v>
      </c>
      <c r="E324" s="85" t="s">
        <v>1600</v>
      </c>
      <c r="F324" s="348"/>
      <c r="G324" s="85" t="s">
        <v>1802</v>
      </c>
      <c r="H324" s="85" t="s">
        <v>1076</v>
      </c>
      <c r="I324" s="85" t="s">
        <v>1077</v>
      </c>
      <c r="J324" s="348"/>
      <c r="K324" s="348"/>
      <c r="L324" s="348"/>
      <c r="M324" s="348"/>
      <c r="N324" s="87"/>
      <c r="O324" s="88" t="s">
        <v>83</v>
      </c>
      <c r="P324" s="67">
        <f t="shared" ref="P324:R324" si="1061">P322-+P323</f>
        <v>0</v>
      </c>
      <c r="Q324" s="67">
        <f t="shared" si="1061"/>
        <v>0</v>
      </c>
      <c r="R324" s="89">
        <f t="shared" si="1061"/>
        <v>0</v>
      </c>
      <c r="S324" s="89"/>
      <c r="T324" s="89">
        <f t="shared" ref="T324:V324" si="1062">T322-+T323</f>
        <v>0</v>
      </c>
      <c r="U324" s="90">
        <f t="shared" si="1062"/>
        <v>0</v>
      </c>
      <c r="V324" s="90">
        <f t="shared" si="1062"/>
        <v>0</v>
      </c>
      <c r="W324" s="88" t="s">
        <v>83</v>
      </c>
      <c r="X324" s="90">
        <f t="shared" ref="X324:AD324" si="1063">X322-+X323</f>
        <v>0</v>
      </c>
      <c r="Y324" s="90">
        <f t="shared" si="1063"/>
        <v>0</v>
      </c>
      <c r="Z324" s="90">
        <f t="shared" si="1063"/>
        <v>0</v>
      </c>
      <c r="AA324" s="90">
        <f t="shared" si="1063"/>
        <v>0</v>
      </c>
      <c r="AB324" s="90">
        <f t="shared" si="1063"/>
        <v>0</v>
      </c>
      <c r="AC324" s="90">
        <f t="shared" si="1063"/>
        <v>0</v>
      </c>
      <c r="AD324" s="90">
        <f t="shared" si="1063"/>
        <v>0</v>
      </c>
      <c r="AE324" s="90">
        <f t="shared" si="859"/>
        <v>0</v>
      </c>
      <c r="AF324" s="351"/>
      <c r="AH324" s="91">
        <f t="shared" si="903"/>
        <v>0</v>
      </c>
      <c r="AI324" s="92" t="s">
        <v>1156</v>
      </c>
      <c r="AJ324" s="91">
        <f t="shared" ref="AJ324:AL324" si="1064">AJ322-+AJ323</f>
        <v>0</v>
      </c>
      <c r="AK324" s="91">
        <f t="shared" si="1064"/>
        <v>0</v>
      </c>
      <c r="AL324" s="91">
        <f t="shared" si="1064"/>
        <v>0</v>
      </c>
      <c r="AM324" s="60"/>
    </row>
    <row r="325" spans="1:39" s="58" customFormat="1" ht="16.5" hidden="1" customHeight="1" x14ac:dyDescent="0.15">
      <c r="A325" s="61" t="s">
        <v>1601</v>
      </c>
      <c r="B325" t="s">
        <v>564</v>
      </c>
      <c r="C325" t="s">
        <v>563</v>
      </c>
      <c r="D325" s="62" t="s">
        <v>565</v>
      </c>
      <c r="E325" s="63" t="s">
        <v>1601</v>
      </c>
      <c r="F325" s="346" t="s">
        <v>1387</v>
      </c>
      <c r="G325" s="63" t="s">
        <v>1794</v>
      </c>
      <c r="H325" s="63" t="s">
        <v>918</v>
      </c>
      <c r="I325" s="63" t="s">
        <v>1044</v>
      </c>
      <c r="J325" s="346"/>
      <c r="K325" s="346"/>
      <c r="L325" s="346"/>
      <c r="M325" s="346" t="s">
        <v>1711</v>
      </c>
      <c r="N325" s="65" t="s">
        <v>1712</v>
      </c>
      <c r="O325" s="66" t="s">
        <v>78</v>
      </c>
      <c r="P325" s="67">
        <v>1784009</v>
      </c>
      <c r="Q325" s="67">
        <v>0</v>
      </c>
      <c r="R325" s="67">
        <f t="shared" ref="R325" si="1065">P325-Q325</f>
        <v>1784009</v>
      </c>
      <c r="S325" s="67">
        <v>0</v>
      </c>
      <c r="T325" s="67">
        <v>0</v>
      </c>
      <c r="U325" s="68">
        <v>0</v>
      </c>
      <c r="V325" s="69">
        <f t="shared" ref="V325:V326" si="1066">P325-U325</f>
        <v>1784009</v>
      </c>
      <c r="W325" s="70" t="s">
        <v>79</v>
      </c>
      <c r="X325" s="69">
        <f t="shared" ref="X325" si="1067">X326</f>
        <v>1784009</v>
      </c>
      <c r="Y325" s="71"/>
      <c r="Z325" s="71"/>
      <c r="AA325" s="71"/>
      <c r="AB325" s="71"/>
      <c r="AC325" s="71"/>
      <c r="AD325" s="72"/>
      <c r="AE325" s="69">
        <f t="shared" si="859"/>
        <v>1784009</v>
      </c>
      <c r="AF325" s="349">
        <v>0</v>
      </c>
      <c r="AH325" s="73">
        <v>0</v>
      </c>
      <c r="AI325" s="74" t="s">
        <v>1156</v>
      </c>
      <c r="AJ325" s="73">
        <v>15649.2</v>
      </c>
      <c r="AK325" s="73">
        <f t="shared" ref="AK325:AK326" si="1068">AL325-+AH325</f>
        <v>1784009</v>
      </c>
      <c r="AL325" s="73">
        <f t="shared" ref="AL325:AL326" si="1069">Q325+R325</f>
        <v>1784009</v>
      </c>
      <c r="AM325" s="75"/>
    </row>
    <row r="326" spans="1:39" s="58" customFormat="1" ht="16.5" hidden="1" customHeight="1" x14ac:dyDescent="0.15">
      <c r="B326" s="77" t="s">
        <v>564</v>
      </c>
      <c r="C326" s="77" t="s">
        <v>563</v>
      </c>
      <c r="D326" s="78" t="s">
        <v>565</v>
      </c>
      <c r="E326" s="79" t="s">
        <v>1601</v>
      </c>
      <c r="F326" s="347"/>
      <c r="G326" s="79" t="s">
        <v>1794</v>
      </c>
      <c r="H326" s="79" t="s">
        <v>918</v>
      </c>
      <c r="I326" s="79" t="s">
        <v>1044</v>
      </c>
      <c r="J326" s="347"/>
      <c r="K326" s="347"/>
      <c r="L326" s="347"/>
      <c r="M326" s="347"/>
      <c r="N326" s="81"/>
      <c r="O326" s="82" t="s">
        <v>81</v>
      </c>
      <c r="P326" s="67">
        <v>0</v>
      </c>
      <c r="Q326" s="67">
        <v>0</v>
      </c>
      <c r="R326" s="67">
        <v>0</v>
      </c>
      <c r="S326" s="67">
        <f t="shared" ref="S326" si="1070">P326-Q326-R326</f>
        <v>0</v>
      </c>
      <c r="T326" s="67">
        <v>0</v>
      </c>
      <c r="U326" s="83">
        <v>0</v>
      </c>
      <c r="V326" s="69">
        <f t="shared" si="1066"/>
        <v>0</v>
      </c>
      <c r="W326" s="70" t="s">
        <v>82</v>
      </c>
      <c r="X326" s="69">
        <v>1784009</v>
      </c>
      <c r="Y326" s="69">
        <v>0</v>
      </c>
      <c r="Z326" s="69">
        <v>0</v>
      </c>
      <c r="AA326" s="69">
        <v>0</v>
      </c>
      <c r="AB326" s="69">
        <v>0</v>
      </c>
      <c r="AC326" s="69">
        <v>0</v>
      </c>
      <c r="AD326" s="69">
        <v>0</v>
      </c>
      <c r="AE326" s="69">
        <f t="shared" si="859"/>
        <v>1784009</v>
      </c>
      <c r="AF326" s="350"/>
      <c r="AH326" s="73">
        <v>0</v>
      </c>
      <c r="AI326" s="74" t="s">
        <v>1156</v>
      </c>
      <c r="AJ326" s="73">
        <v>0</v>
      </c>
      <c r="AK326" s="73">
        <f t="shared" si="1068"/>
        <v>0</v>
      </c>
      <c r="AL326" s="73">
        <f t="shared" si="1069"/>
        <v>0</v>
      </c>
      <c r="AM326" s="75"/>
    </row>
    <row r="327" spans="1:39" s="58" customFormat="1" ht="16.5" hidden="1" customHeight="1" x14ac:dyDescent="0.15">
      <c r="B327" s="77" t="s">
        <v>564</v>
      </c>
      <c r="C327" s="77" t="s">
        <v>563</v>
      </c>
      <c r="D327" s="84" t="s">
        <v>565</v>
      </c>
      <c r="E327" s="85" t="s">
        <v>1601</v>
      </c>
      <c r="F327" s="348"/>
      <c r="G327" s="85" t="s">
        <v>1794</v>
      </c>
      <c r="H327" s="85" t="s">
        <v>918</v>
      </c>
      <c r="I327" s="85" t="s">
        <v>1044</v>
      </c>
      <c r="J327" s="348"/>
      <c r="K327" s="348"/>
      <c r="L327" s="348"/>
      <c r="M327" s="348"/>
      <c r="N327" s="87"/>
      <c r="O327" s="88" t="s">
        <v>83</v>
      </c>
      <c r="P327" s="67">
        <f t="shared" ref="P327:R327" si="1071">P325-+P326</f>
        <v>1784009</v>
      </c>
      <c r="Q327" s="67">
        <f t="shared" si="1071"/>
        <v>0</v>
      </c>
      <c r="R327" s="89">
        <f t="shared" si="1071"/>
        <v>1784009</v>
      </c>
      <c r="S327" s="89"/>
      <c r="T327" s="89">
        <f t="shared" ref="T327:V327" si="1072">T325-+T326</f>
        <v>0</v>
      </c>
      <c r="U327" s="90">
        <f t="shared" si="1072"/>
        <v>0</v>
      </c>
      <c r="V327" s="90">
        <f t="shared" si="1072"/>
        <v>1784009</v>
      </c>
      <c r="W327" s="88" t="s">
        <v>83</v>
      </c>
      <c r="X327" s="90">
        <f t="shared" ref="X327:AD327" si="1073">X325-+X326</f>
        <v>0</v>
      </c>
      <c r="Y327" s="90">
        <f t="shared" si="1073"/>
        <v>0</v>
      </c>
      <c r="Z327" s="90">
        <f t="shared" si="1073"/>
        <v>0</v>
      </c>
      <c r="AA327" s="90">
        <f t="shared" si="1073"/>
        <v>0</v>
      </c>
      <c r="AB327" s="90">
        <f t="shared" si="1073"/>
        <v>0</v>
      </c>
      <c r="AC327" s="90">
        <f t="shared" si="1073"/>
        <v>0</v>
      </c>
      <c r="AD327" s="90">
        <f t="shared" si="1073"/>
        <v>0</v>
      </c>
      <c r="AE327" s="90">
        <f t="shared" ref="AE327:AE390" si="1074">SUM(X327:AD327)</f>
        <v>0</v>
      </c>
      <c r="AF327" s="351"/>
      <c r="AH327" s="91">
        <f t="shared" si="903"/>
        <v>0</v>
      </c>
      <c r="AI327" s="92">
        <v>0</v>
      </c>
      <c r="AJ327" s="91">
        <f t="shared" ref="AJ327:AL327" si="1075">AJ325-+AJ326</f>
        <v>15649.2</v>
      </c>
      <c r="AK327" s="91">
        <f t="shared" si="1075"/>
        <v>1784009</v>
      </c>
      <c r="AL327" s="91">
        <f t="shared" si="1075"/>
        <v>1784009</v>
      </c>
      <c r="AM327" s="60"/>
    </row>
    <row r="328" spans="1:39" s="58" customFormat="1" ht="16.5" customHeight="1" x14ac:dyDescent="0.15">
      <c r="A328" s="61" t="s">
        <v>1602</v>
      </c>
      <c r="B328" t="s">
        <v>569</v>
      </c>
      <c r="C328" t="s">
        <v>568</v>
      </c>
      <c r="D328" s="62" t="s">
        <v>570</v>
      </c>
      <c r="E328" s="63" t="s">
        <v>1602</v>
      </c>
      <c r="F328" s="346" t="s">
        <v>1388</v>
      </c>
      <c r="G328" s="63" t="s">
        <v>502</v>
      </c>
      <c r="H328" s="63" t="s">
        <v>918</v>
      </c>
      <c r="I328" s="63" t="s">
        <v>919</v>
      </c>
      <c r="J328" s="346" t="s">
        <v>1763</v>
      </c>
      <c r="K328" s="346" t="s">
        <v>1722</v>
      </c>
      <c r="L328" s="346" t="s">
        <v>1156</v>
      </c>
      <c r="M328" s="346" t="s">
        <v>1711</v>
      </c>
      <c r="N328" s="65" t="s">
        <v>1712</v>
      </c>
      <c r="O328" s="66" t="s">
        <v>78</v>
      </c>
      <c r="P328" s="67">
        <v>13278060</v>
      </c>
      <c r="Q328" s="67">
        <v>10691352</v>
      </c>
      <c r="R328" s="67">
        <f t="shared" ref="R328" si="1076">P328-Q328</f>
        <v>2586708</v>
      </c>
      <c r="S328" s="67">
        <v>0</v>
      </c>
      <c r="T328" s="67">
        <v>0</v>
      </c>
      <c r="U328" s="68">
        <v>12065500</v>
      </c>
      <c r="V328" s="69">
        <f t="shared" ref="V328:V329" si="1077">P328-U328</f>
        <v>1212560</v>
      </c>
      <c r="W328" s="70" t="s">
        <v>79</v>
      </c>
      <c r="X328" s="69">
        <f t="shared" ref="X328" si="1078">X329</f>
        <v>0</v>
      </c>
      <c r="Y328" s="71"/>
      <c r="Z328" s="71"/>
      <c r="AA328" s="71"/>
      <c r="AB328" s="71"/>
      <c r="AC328" s="71"/>
      <c r="AD328" s="72"/>
      <c r="AE328" s="69">
        <f t="shared" si="1074"/>
        <v>0</v>
      </c>
      <c r="AF328" s="349" t="s">
        <v>1791</v>
      </c>
      <c r="AH328" s="73">
        <v>13278060</v>
      </c>
      <c r="AI328" s="74" t="s">
        <v>1156</v>
      </c>
      <c r="AJ328" s="73">
        <v>0</v>
      </c>
      <c r="AK328" s="73">
        <f t="shared" ref="AK328:AK329" si="1079">AL328-+AH328</f>
        <v>0</v>
      </c>
      <c r="AL328" s="73">
        <f t="shared" ref="AL328:AL329" si="1080">Q328+R328</f>
        <v>13278060</v>
      </c>
      <c r="AM328" s="75"/>
    </row>
    <row r="329" spans="1:39" s="58" customFormat="1" ht="16.5" customHeight="1" x14ac:dyDescent="0.15">
      <c r="B329" s="77" t="s">
        <v>569</v>
      </c>
      <c r="C329" s="77" t="s">
        <v>568</v>
      </c>
      <c r="D329" s="78" t="s">
        <v>570</v>
      </c>
      <c r="E329" s="79" t="s">
        <v>1602</v>
      </c>
      <c r="F329" s="347"/>
      <c r="G329" s="79" t="s">
        <v>502</v>
      </c>
      <c r="H329" s="79" t="s">
        <v>918</v>
      </c>
      <c r="I329" s="79" t="s">
        <v>919</v>
      </c>
      <c r="J329" s="347"/>
      <c r="K329" s="347"/>
      <c r="L329" s="347"/>
      <c r="M329" s="347"/>
      <c r="N329" s="81"/>
      <c r="O329" s="82" t="s">
        <v>81</v>
      </c>
      <c r="P329" s="67">
        <v>13278060</v>
      </c>
      <c r="Q329" s="67">
        <v>10691352</v>
      </c>
      <c r="R329" s="67">
        <v>2586708</v>
      </c>
      <c r="S329" s="67">
        <f t="shared" ref="S329" si="1081">P329-Q329-R329</f>
        <v>0</v>
      </c>
      <c r="T329" s="67">
        <v>0</v>
      </c>
      <c r="U329" s="83">
        <v>12065500</v>
      </c>
      <c r="V329" s="69">
        <f t="shared" si="1077"/>
        <v>1212560</v>
      </c>
      <c r="W329" s="70" t="s">
        <v>82</v>
      </c>
      <c r="X329" s="69">
        <v>0</v>
      </c>
      <c r="Y329" s="69">
        <v>0</v>
      </c>
      <c r="Z329" s="69">
        <v>0</v>
      </c>
      <c r="AA329" s="69">
        <v>0</v>
      </c>
      <c r="AB329" s="69">
        <v>0</v>
      </c>
      <c r="AC329" s="69">
        <v>0</v>
      </c>
      <c r="AD329" s="69">
        <v>0</v>
      </c>
      <c r="AE329" s="69">
        <f t="shared" si="1074"/>
        <v>0</v>
      </c>
      <c r="AF329" s="350"/>
      <c r="AH329" s="73">
        <v>13278060</v>
      </c>
      <c r="AI329" s="74" t="s">
        <v>1156</v>
      </c>
      <c r="AJ329" s="73">
        <v>0</v>
      </c>
      <c r="AK329" s="73">
        <f t="shared" si="1079"/>
        <v>0</v>
      </c>
      <c r="AL329" s="73">
        <f t="shared" si="1080"/>
        <v>13278060</v>
      </c>
      <c r="AM329" s="75"/>
    </row>
    <row r="330" spans="1:39" s="58" customFormat="1" ht="16.5" customHeight="1" x14ac:dyDescent="0.15">
      <c r="B330" s="77" t="s">
        <v>569</v>
      </c>
      <c r="C330" s="77" t="s">
        <v>568</v>
      </c>
      <c r="D330" s="84" t="s">
        <v>570</v>
      </c>
      <c r="E330" s="85" t="s">
        <v>1602</v>
      </c>
      <c r="F330" s="348"/>
      <c r="G330" s="85" t="s">
        <v>502</v>
      </c>
      <c r="H330" s="85" t="s">
        <v>918</v>
      </c>
      <c r="I330" s="85" t="s">
        <v>919</v>
      </c>
      <c r="J330" s="348"/>
      <c r="K330" s="348"/>
      <c r="L330" s="348"/>
      <c r="M330" s="348"/>
      <c r="N330" s="87"/>
      <c r="O330" s="88" t="s">
        <v>83</v>
      </c>
      <c r="P330" s="67">
        <f t="shared" ref="P330:R330" si="1082">P328-+P329</f>
        <v>0</v>
      </c>
      <c r="Q330" s="67">
        <f t="shared" si="1082"/>
        <v>0</v>
      </c>
      <c r="R330" s="89">
        <f t="shared" si="1082"/>
        <v>0</v>
      </c>
      <c r="S330" s="89"/>
      <c r="T330" s="89">
        <f t="shared" ref="T330:V330" si="1083">T328-+T329</f>
        <v>0</v>
      </c>
      <c r="U330" s="90">
        <f t="shared" si="1083"/>
        <v>0</v>
      </c>
      <c r="V330" s="90">
        <f t="shared" si="1083"/>
        <v>0</v>
      </c>
      <c r="W330" s="88" t="s">
        <v>83</v>
      </c>
      <c r="X330" s="90">
        <f t="shared" ref="X330:AD330" si="1084">X328-+X329</f>
        <v>0</v>
      </c>
      <c r="Y330" s="90">
        <f t="shared" si="1084"/>
        <v>0</v>
      </c>
      <c r="Z330" s="90">
        <f t="shared" si="1084"/>
        <v>0</v>
      </c>
      <c r="AA330" s="90">
        <f t="shared" si="1084"/>
        <v>0</v>
      </c>
      <c r="AB330" s="90">
        <f t="shared" si="1084"/>
        <v>0</v>
      </c>
      <c r="AC330" s="90">
        <f t="shared" si="1084"/>
        <v>0</v>
      </c>
      <c r="AD330" s="90">
        <f t="shared" si="1084"/>
        <v>0</v>
      </c>
      <c r="AE330" s="90">
        <f t="shared" si="1074"/>
        <v>0</v>
      </c>
      <c r="AF330" s="351"/>
      <c r="AH330" s="91">
        <f t="shared" si="903"/>
        <v>0</v>
      </c>
      <c r="AI330" s="92" t="s">
        <v>1156</v>
      </c>
      <c r="AJ330" s="91">
        <f t="shared" ref="AJ330:AL330" si="1085">AJ328-+AJ329</f>
        <v>0</v>
      </c>
      <c r="AK330" s="91">
        <f t="shared" si="1085"/>
        <v>0</v>
      </c>
      <c r="AL330" s="91">
        <f t="shared" si="1085"/>
        <v>0</v>
      </c>
      <c r="AM330" s="60"/>
    </row>
    <row r="331" spans="1:39" s="58" customFormat="1" ht="16.5" hidden="1" customHeight="1" x14ac:dyDescent="0.15">
      <c r="A331" s="61" t="s">
        <v>1603</v>
      </c>
      <c r="B331" t="s">
        <v>569</v>
      </c>
      <c r="C331" t="s">
        <v>568</v>
      </c>
      <c r="D331" s="62" t="s">
        <v>570</v>
      </c>
      <c r="E331" s="63" t="s">
        <v>1603</v>
      </c>
      <c r="F331" s="346" t="s">
        <v>1389</v>
      </c>
      <c r="G331" s="63" t="s">
        <v>497</v>
      </c>
      <c r="H331" s="63" t="s">
        <v>918</v>
      </c>
      <c r="I331" s="63" t="s">
        <v>1002</v>
      </c>
      <c r="J331" s="346"/>
      <c r="K331" s="346"/>
      <c r="L331" s="346" t="s">
        <v>1156</v>
      </c>
      <c r="M331" s="346" t="s">
        <v>1714</v>
      </c>
      <c r="N331" s="65" t="s">
        <v>1712</v>
      </c>
      <c r="O331" s="66" t="s">
        <v>78</v>
      </c>
      <c r="P331" s="67">
        <v>2683016</v>
      </c>
      <c r="Q331" s="67">
        <v>1731392</v>
      </c>
      <c r="R331" s="67">
        <f t="shared" ref="R331" si="1086">P331-Q331</f>
        <v>951624</v>
      </c>
      <c r="S331" s="67">
        <v>0</v>
      </c>
      <c r="T331" s="67">
        <v>0</v>
      </c>
      <c r="U331" s="68">
        <v>0</v>
      </c>
      <c r="V331" s="69">
        <f t="shared" ref="V331:V332" si="1087">P331-U331</f>
        <v>2683016</v>
      </c>
      <c r="W331" s="70" t="s">
        <v>79</v>
      </c>
      <c r="X331" s="69">
        <f t="shared" ref="X331" si="1088">X332</f>
        <v>0</v>
      </c>
      <c r="Y331" s="71"/>
      <c r="Z331" s="71"/>
      <c r="AA331" s="71"/>
      <c r="AB331" s="71"/>
      <c r="AC331" s="71"/>
      <c r="AD331" s="72"/>
      <c r="AE331" s="69">
        <f t="shared" si="1074"/>
        <v>0</v>
      </c>
      <c r="AF331" s="349">
        <v>0</v>
      </c>
      <c r="AH331" s="73">
        <v>2683016</v>
      </c>
      <c r="AI331" s="74" t="s">
        <v>1156</v>
      </c>
      <c r="AJ331" s="73">
        <v>0</v>
      </c>
      <c r="AK331" s="73">
        <f t="shared" ref="AK331:AK332" si="1089">AL331-+AH331</f>
        <v>0</v>
      </c>
      <c r="AL331" s="73">
        <f t="shared" ref="AL331:AL332" si="1090">Q331+R331</f>
        <v>2683016</v>
      </c>
      <c r="AM331" s="75"/>
    </row>
    <row r="332" spans="1:39" s="58" customFormat="1" ht="16.5" hidden="1" customHeight="1" x14ac:dyDescent="0.15">
      <c r="B332" s="77" t="s">
        <v>569</v>
      </c>
      <c r="C332" s="77" t="s">
        <v>568</v>
      </c>
      <c r="D332" s="78" t="s">
        <v>570</v>
      </c>
      <c r="E332" s="79" t="s">
        <v>1603</v>
      </c>
      <c r="F332" s="347"/>
      <c r="G332" s="79" t="s">
        <v>497</v>
      </c>
      <c r="H332" s="79" t="s">
        <v>918</v>
      </c>
      <c r="I332" s="79" t="s">
        <v>1002</v>
      </c>
      <c r="J332" s="347"/>
      <c r="K332" s="347"/>
      <c r="L332" s="347"/>
      <c r="M332" s="347"/>
      <c r="N332" s="81"/>
      <c r="O332" s="82" t="s">
        <v>81</v>
      </c>
      <c r="P332" s="67">
        <v>2683016</v>
      </c>
      <c r="Q332" s="67">
        <v>1731392</v>
      </c>
      <c r="R332" s="67">
        <v>951624</v>
      </c>
      <c r="S332" s="67">
        <f t="shared" ref="S332" si="1091">P332-Q332-R332</f>
        <v>0</v>
      </c>
      <c r="T332" s="67">
        <v>0</v>
      </c>
      <c r="U332" s="83">
        <v>0</v>
      </c>
      <c r="V332" s="69">
        <f t="shared" si="1087"/>
        <v>2683016</v>
      </c>
      <c r="W332" s="70" t="s">
        <v>82</v>
      </c>
      <c r="X332" s="69">
        <v>0</v>
      </c>
      <c r="Y332" s="69">
        <v>0</v>
      </c>
      <c r="Z332" s="69">
        <v>0</v>
      </c>
      <c r="AA332" s="69">
        <v>0</v>
      </c>
      <c r="AB332" s="69">
        <v>0</v>
      </c>
      <c r="AC332" s="69">
        <v>0</v>
      </c>
      <c r="AD332" s="69">
        <v>0</v>
      </c>
      <c r="AE332" s="69">
        <f t="shared" si="1074"/>
        <v>0</v>
      </c>
      <c r="AF332" s="350"/>
      <c r="AH332" s="73">
        <v>2683016</v>
      </c>
      <c r="AI332" s="74" t="s">
        <v>1156</v>
      </c>
      <c r="AJ332" s="73">
        <v>0</v>
      </c>
      <c r="AK332" s="73">
        <f t="shared" si="1089"/>
        <v>0</v>
      </c>
      <c r="AL332" s="73">
        <f t="shared" si="1090"/>
        <v>2683016</v>
      </c>
      <c r="AM332" s="75"/>
    </row>
    <row r="333" spans="1:39" s="58" customFormat="1" ht="16.5" hidden="1" customHeight="1" x14ac:dyDescent="0.15">
      <c r="B333" s="77" t="s">
        <v>569</v>
      </c>
      <c r="C333" s="77" t="s">
        <v>568</v>
      </c>
      <c r="D333" s="84" t="s">
        <v>570</v>
      </c>
      <c r="E333" s="85" t="s">
        <v>1603</v>
      </c>
      <c r="F333" s="348"/>
      <c r="G333" s="85" t="s">
        <v>497</v>
      </c>
      <c r="H333" s="85" t="s">
        <v>918</v>
      </c>
      <c r="I333" s="85" t="s">
        <v>1002</v>
      </c>
      <c r="J333" s="348"/>
      <c r="K333" s="348"/>
      <c r="L333" s="348"/>
      <c r="M333" s="348"/>
      <c r="N333" s="87"/>
      <c r="O333" s="88" t="s">
        <v>83</v>
      </c>
      <c r="P333" s="67">
        <f t="shared" ref="P333:R333" si="1092">P331-+P332</f>
        <v>0</v>
      </c>
      <c r="Q333" s="67">
        <f t="shared" si="1092"/>
        <v>0</v>
      </c>
      <c r="R333" s="89">
        <f t="shared" si="1092"/>
        <v>0</v>
      </c>
      <c r="S333" s="89"/>
      <c r="T333" s="89">
        <f t="shared" ref="T333:V333" si="1093">T331-+T332</f>
        <v>0</v>
      </c>
      <c r="U333" s="90">
        <f t="shared" si="1093"/>
        <v>0</v>
      </c>
      <c r="V333" s="90">
        <f t="shared" si="1093"/>
        <v>0</v>
      </c>
      <c r="W333" s="88" t="s">
        <v>83</v>
      </c>
      <c r="X333" s="90">
        <f t="shared" ref="X333:AD333" si="1094">X331-+X332</f>
        <v>0</v>
      </c>
      <c r="Y333" s="90">
        <f t="shared" si="1094"/>
        <v>0</v>
      </c>
      <c r="Z333" s="90">
        <f t="shared" si="1094"/>
        <v>0</v>
      </c>
      <c r="AA333" s="90">
        <f t="shared" si="1094"/>
        <v>0</v>
      </c>
      <c r="AB333" s="90">
        <f t="shared" si="1094"/>
        <v>0</v>
      </c>
      <c r="AC333" s="90">
        <f t="shared" si="1094"/>
        <v>0</v>
      </c>
      <c r="AD333" s="90">
        <f t="shared" si="1094"/>
        <v>0</v>
      </c>
      <c r="AE333" s="90">
        <f t="shared" si="1074"/>
        <v>0</v>
      </c>
      <c r="AF333" s="351"/>
      <c r="AH333" s="91">
        <f t="shared" si="903"/>
        <v>0</v>
      </c>
      <c r="AI333" s="92" t="s">
        <v>1156</v>
      </c>
      <c r="AJ333" s="91">
        <f t="shared" ref="AJ333:AL333" si="1095">AJ331-+AJ332</f>
        <v>0</v>
      </c>
      <c r="AK333" s="91">
        <f t="shared" si="1095"/>
        <v>0</v>
      </c>
      <c r="AL333" s="91">
        <f t="shared" si="1095"/>
        <v>0</v>
      </c>
      <c r="AM333" s="60"/>
    </row>
    <row r="334" spans="1:39" s="58" customFormat="1" ht="16.5" hidden="1" customHeight="1" x14ac:dyDescent="0.15">
      <c r="A334" s="61" t="s">
        <v>1604</v>
      </c>
      <c r="B334" t="s">
        <v>569</v>
      </c>
      <c r="C334" t="s">
        <v>568</v>
      </c>
      <c r="D334" s="62" t="s">
        <v>570</v>
      </c>
      <c r="E334" s="63" t="s">
        <v>1604</v>
      </c>
      <c r="F334" s="346" t="s">
        <v>1390</v>
      </c>
      <c r="G334" s="63" t="s">
        <v>502</v>
      </c>
      <c r="H334" s="63" t="s">
        <v>791</v>
      </c>
      <c r="I334" s="63" t="s">
        <v>96</v>
      </c>
      <c r="J334" s="346"/>
      <c r="K334" s="346"/>
      <c r="L334" s="346" t="s">
        <v>1156</v>
      </c>
      <c r="M334" s="346" t="s">
        <v>1716</v>
      </c>
      <c r="N334" s="65" t="s">
        <v>1720</v>
      </c>
      <c r="O334" s="66" t="s">
        <v>78</v>
      </c>
      <c r="P334" s="67">
        <v>111318624</v>
      </c>
      <c r="Q334" s="67">
        <v>4267944</v>
      </c>
      <c r="R334" s="67">
        <f t="shared" ref="R334" si="1096">P334-Q334</f>
        <v>107050680</v>
      </c>
      <c r="S334" s="67">
        <v>0</v>
      </c>
      <c r="T334" s="67">
        <v>0</v>
      </c>
      <c r="U334" s="68">
        <v>38576800</v>
      </c>
      <c r="V334" s="69">
        <f t="shared" ref="V334:V335" si="1097">P334-U334</f>
        <v>72741824</v>
      </c>
      <c r="W334" s="70" t="s">
        <v>79</v>
      </c>
      <c r="X334" s="69">
        <f t="shared" ref="X334" si="1098">X335</f>
        <v>111318624</v>
      </c>
      <c r="Y334" s="71"/>
      <c r="Z334" s="71"/>
      <c r="AA334" s="71"/>
      <c r="AB334" s="71"/>
      <c r="AC334" s="71"/>
      <c r="AD334" s="72"/>
      <c r="AE334" s="69">
        <f t="shared" si="1074"/>
        <v>111318624</v>
      </c>
      <c r="AF334" s="349" t="s">
        <v>1793</v>
      </c>
      <c r="AH334" s="73">
        <v>111318624</v>
      </c>
      <c r="AI334" s="74" t="s">
        <v>1156</v>
      </c>
      <c r="AJ334" s="73">
        <v>0</v>
      </c>
      <c r="AK334" s="73">
        <f t="shared" ref="AK334:AK335" si="1099">AL334-+AH334</f>
        <v>0</v>
      </c>
      <c r="AL334" s="73">
        <f t="shared" ref="AL334:AL335" si="1100">Q334+R334</f>
        <v>111318624</v>
      </c>
      <c r="AM334" s="75"/>
    </row>
    <row r="335" spans="1:39" s="58" customFormat="1" ht="16.5" hidden="1" customHeight="1" x14ac:dyDescent="0.15">
      <c r="B335" s="77" t="s">
        <v>569</v>
      </c>
      <c r="C335" s="77" t="s">
        <v>568</v>
      </c>
      <c r="D335" s="78" t="s">
        <v>570</v>
      </c>
      <c r="E335" s="79" t="s">
        <v>1604</v>
      </c>
      <c r="F335" s="347"/>
      <c r="G335" s="79" t="s">
        <v>502</v>
      </c>
      <c r="H335" s="79" t="s">
        <v>791</v>
      </c>
      <c r="I335" s="79" t="s">
        <v>96</v>
      </c>
      <c r="J335" s="347"/>
      <c r="K335" s="347"/>
      <c r="L335" s="347"/>
      <c r="M335" s="347"/>
      <c r="N335" s="81"/>
      <c r="O335" s="82" t="s">
        <v>81</v>
      </c>
      <c r="P335" s="67">
        <v>0</v>
      </c>
      <c r="Q335" s="67">
        <v>0</v>
      </c>
      <c r="R335" s="67">
        <v>0</v>
      </c>
      <c r="S335" s="67">
        <f t="shared" ref="S335" si="1101">P335-Q335-R335</f>
        <v>0</v>
      </c>
      <c r="T335" s="67">
        <v>0</v>
      </c>
      <c r="U335" s="83">
        <v>0</v>
      </c>
      <c r="V335" s="69">
        <f t="shared" si="1097"/>
        <v>0</v>
      </c>
      <c r="W335" s="70" t="s">
        <v>82</v>
      </c>
      <c r="X335" s="69">
        <v>111318624</v>
      </c>
      <c r="Y335" s="69">
        <v>0</v>
      </c>
      <c r="Z335" s="69">
        <v>0</v>
      </c>
      <c r="AA335" s="69">
        <v>0</v>
      </c>
      <c r="AB335" s="69">
        <v>0</v>
      </c>
      <c r="AC335" s="69">
        <v>0</v>
      </c>
      <c r="AD335" s="69">
        <v>0</v>
      </c>
      <c r="AE335" s="69">
        <f t="shared" si="1074"/>
        <v>111318624</v>
      </c>
      <c r="AF335" s="350"/>
      <c r="AH335" s="73">
        <v>0</v>
      </c>
      <c r="AI335" s="74" t="s">
        <v>1156</v>
      </c>
      <c r="AJ335" s="73">
        <v>0</v>
      </c>
      <c r="AK335" s="73">
        <f t="shared" si="1099"/>
        <v>0</v>
      </c>
      <c r="AL335" s="73">
        <f t="shared" si="1100"/>
        <v>0</v>
      </c>
      <c r="AM335" s="75"/>
    </row>
    <row r="336" spans="1:39" s="58" customFormat="1" ht="16.5" hidden="1" customHeight="1" x14ac:dyDescent="0.15">
      <c r="B336" s="77" t="s">
        <v>569</v>
      </c>
      <c r="C336" s="77" t="s">
        <v>568</v>
      </c>
      <c r="D336" s="84" t="s">
        <v>570</v>
      </c>
      <c r="E336" s="85" t="s">
        <v>1604</v>
      </c>
      <c r="F336" s="348"/>
      <c r="G336" s="85" t="s">
        <v>502</v>
      </c>
      <c r="H336" s="85" t="s">
        <v>791</v>
      </c>
      <c r="I336" s="85" t="s">
        <v>96</v>
      </c>
      <c r="J336" s="348"/>
      <c r="K336" s="348"/>
      <c r="L336" s="348"/>
      <c r="M336" s="348"/>
      <c r="N336" s="87"/>
      <c r="O336" s="88" t="s">
        <v>83</v>
      </c>
      <c r="P336" s="67">
        <f t="shared" ref="P336:R336" si="1102">P334-+P335</f>
        <v>111318624</v>
      </c>
      <c r="Q336" s="67">
        <f t="shared" si="1102"/>
        <v>4267944</v>
      </c>
      <c r="R336" s="89">
        <f t="shared" si="1102"/>
        <v>107050680</v>
      </c>
      <c r="S336" s="89"/>
      <c r="T336" s="89">
        <f t="shared" ref="T336:V336" si="1103">T334-+T335</f>
        <v>0</v>
      </c>
      <c r="U336" s="90">
        <f t="shared" si="1103"/>
        <v>38576800</v>
      </c>
      <c r="V336" s="90">
        <f t="shared" si="1103"/>
        <v>72741824</v>
      </c>
      <c r="W336" s="88" t="s">
        <v>83</v>
      </c>
      <c r="X336" s="90">
        <f t="shared" ref="X336:AD336" si="1104">X334-+X335</f>
        <v>0</v>
      </c>
      <c r="Y336" s="90">
        <f t="shared" si="1104"/>
        <v>0</v>
      </c>
      <c r="Z336" s="90">
        <f t="shared" si="1104"/>
        <v>0</v>
      </c>
      <c r="AA336" s="90">
        <f t="shared" si="1104"/>
        <v>0</v>
      </c>
      <c r="AB336" s="90">
        <f t="shared" si="1104"/>
        <v>0</v>
      </c>
      <c r="AC336" s="90">
        <f t="shared" si="1104"/>
        <v>0</v>
      </c>
      <c r="AD336" s="90">
        <f t="shared" si="1104"/>
        <v>0</v>
      </c>
      <c r="AE336" s="90">
        <f t="shared" si="1074"/>
        <v>0</v>
      </c>
      <c r="AF336" s="351"/>
      <c r="AH336" s="91">
        <f t="shared" si="903"/>
        <v>111318624</v>
      </c>
      <c r="AI336" s="92" t="s">
        <v>1156</v>
      </c>
      <c r="AJ336" s="91">
        <f t="shared" ref="AJ336:AL336" si="1105">AJ334-+AJ335</f>
        <v>0</v>
      </c>
      <c r="AK336" s="91">
        <f t="shared" si="1105"/>
        <v>0</v>
      </c>
      <c r="AL336" s="91">
        <f t="shared" si="1105"/>
        <v>111318624</v>
      </c>
      <c r="AM336" s="60"/>
    </row>
    <row r="337" spans="1:39" s="58" customFormat="1" ht="16.5" hidden="1" customHeight="1" x14ac:dyDescent="0.15">
      <c r="A337" s="61" t="s">
        <v>1605</v>
      </c>
      <c r="B337" t="s">
        <v>573</v>
      </c>
      <c r="C337" t="s">
        <v>572</v>
      </c>
      <c r="D337" s="62" t="s">
        <v>574</v>
      </c>
      <c r="E337" s="63" t="s">
        <v>1605</v>
      </c>
      <c r="F337" s="346" t="s">
        <v>1391</v>
      </c>
      <c r="G337" s="63" t="s">
        <v>502</v>
      </c>
      <c r="H337" s="63" t="s">
        <v>918</v>
      </c>
      <c r="I337" s="63" t="s">
        <v>1044</v>
      </c>
      <c r="J337" s="346" t="s">
        <v>1764</v>
      </c>
      <c r="K337" s="346" t="s">
        <v>1722</v>
      </c>
      <c r="L337" s="346" t="s">
        <v>1156</v>
      </c>
      <c r="M337" s="346" t="s">
        <v>1711</v>
      </c>
      <c r="N337" s="65" t="s">
        <v>1712</v>
      </c>
      <c r="O337" s="66" t="s">
        <v>78</v>
      </c>
      <c r="P337" s="67">
        <v>10746756</v>
      </c>
      <c r="Q337" s="67">
        <v>5543640</v>
      </c>
      <c r="R337" s="67">
        <f t="shared" ref="R337" si="1106">P337-Q337</f>
        <v>5203116</v>
      </c>
      <c r="S337" s="67">
        <v>0</v>
      </c>
      <c r="T337" s="67">
        <v>0</v>
      </c>
      <c r="U337" s="68">
        <v>10284700</v>
      </c>
      <c r="V337" s="69">
        <f t="shared" ref="V337:V338" si="1107">P337-U337</f>
        <v>462056</v>
      </c>
      <c r="W337" s="70" t="s">
        <v>79</v>
      </c>
      <c r="X337" s="69">
        <f t="shared" ref="X337" si="1108">X338</f>
        <v>0</v>
      </c>
      <c r="Y337" s="71"/>
      <c r="Z337" s="71"/>
      <c r="AA337" s="71"/>
      <c r="AB337" s="71"/>
      <c r="AC337" s="71"/>
      <c r="AD337" s="72"/>
      <c r="AE337" s="69">
        <f t="shared" si="1074"/>
        <v>0</v>
      </c>
      <c r="AF337" s="349" t="s">
        <v>1791</v>
      </c>
      <c r="AH337" s="73">
        <v>10746756</v>
      </c>
      <c r="AI337" s="74" t="s">
        <v>1156</v>
      </c>
      <c r="AJ337" s="73">
        <v>0</v>
      </c>
      <c r="AK337" s="73">
        <f t="shared" ref="AK337:AK338" si="1109">AL337-+AH337</f>
        <v>0</v>
      </c>
      <c r="AL337" s="73">
        <f t="shared" ref="AL337:AL338" si="1110">Q337+R337</f>
        <v>10746756</v>
      </c>
      <c r="AM337" s="75"/>
    </row>
    <row r="338" spans="1:39" s="58" customFormat="1" ht="16.5" hidden="1" customHeight="1" x14ac:dyDescent="0.15">
      <c r="B338" s="77" t="s">
        <v>573</v>
      </c>
      <c r="C338" s="77" t="s">
        <v>572</v>
      </c>
      <c r="D338" s="78" t="s">
        <v>574</v>
      </c>
      <c r="E338" s="79" t="s">
        <v>1605</v>
      </c>
      <c r="F338" s="347"/>
      <c r="G338" s="79" t="s">
        <v>502</v>
      </c>
      <c r="H338" s="79" t="s">
        <v>918</v>
      </c>
      <c r="I338" s="79" t="s">
        <v>1044</v>
      </c>
      <c r="J338" s="347"/>
      <c r="K338" s="347"/>
      <c r="L338" s="347"/>
      <c r="M338" s="347"/>
      <c r="N338" s="81"/>
      <c r="O338" s="82" t="s">
        <v>81</v>
      </c>
      <c r="P338" s="67">
        <v>10746756</v>
      </c>
      <c r="Q338" s="67">
        <v>5543640</v>
      </c>
      <c r="R338" s="67">
        <v>5203116</v>
      </c>
      <c r="S338" s="67">
        <f t="shared" ref="S338" si="1111">P338-Q338-R338</f>
        <v>0</v>
      </c>
      <c r="T338" s="67">
        <v>0</v>
      </c>
      <c r="U338" s="83">
        <v>10284700</v>
      </c>
      <c r="V338" s="69">
        <f t="shared" si="1107"/>
        <v>462056</v>
      </c>
      <c r="W338" s="70" t="s">
        <v>82</v>
      </c>
      <c r="X338" s="69">
        <v>0</v>
      </c>
      <c r="Y338" s="69">
        <v>0</v>
      </c>
      <c r="Z338" s="69">
        <v>0</v>
      </c>
      <c r="AA338" s="69">
        <v>0</v>
      </c>
      <c r="AB338" s="69">
        <v>0</v>
      </c>
      <c r="AC338" s="69">
        <v>0</v>
      </c>
      <c r="AD338" s="69">
        <v>0</v>
      </c>
      <c r="AE338" s="69">
        <f t="shared" si="1074"/>
        <v>0</v>
      </c>
      <c r="AF338" s="350"/>
      <c r="AH338" s="73">
        <v>10746756</v>
      </c>
      <c r="AI338" s="74" t="s">
        <v>1156</v>
      </c>
      <c r="AJ338" s="73">
        <v>0</v>
      </c>
      <c r="AK338" s="73">
        <f t="shared" si="1109"/>
        <v>0</v>
      </c>
      <c r="AL338" s="73">
        <f t="shared" si="1110"/>
        <v>10746756</v>
      </c>
      <c r="AM338" s="75"/>
    </row>
    <row r="339" spans="1:39" s="58" customFormat="1" ht="16.5" hidden="1" customHeight="1" x14ac:dyDescent="0.15">
      <c r="B339" s="77" t="s">
        <v>573</v>
      </c>
      <c r="C339" s="77" t="s">
        <v>572</v>
      </c>
      <c r="D339" s="84" t="s">
        <v>574</v>
      </c>
      <c r="E339" s="85" t="s">
        <v>1605</v>
      </c>
      <c r="F339" s="348"/>
      <c r="G339" s="85" t="s">
        <v>502</v>
      </c>
      <c r="H339" s="85" t="s">
        <v>918</v>
      </c>
      <c r="I339" s="85" t="s">
        <v>1044</v>
      </c>
      <c r="J339" s="348"/>
      <c r="K339" s="348"/>
      <c r="L339" s="348"/>
      <c r="M339" s="348"/>
      <c r="N339" s="87"/>
      <c r="O339" s="88" t="s">
        <v>83</v>
      </c>
      <c r="P339" s="67">
        <f t="shared" ref="P339:R339" si="1112">P337-+P338</f>
        <v>0</v>
      </c>
      <c r="Q339" s="67">
        <f t="shared" si="1112"/>
        <v>0</v>
      </c>
      <c r="R339" s="89">
        <f t="shared" si="1112"/>
        <v>0</v>
      </c>
      <c r="S339" s="89"/>
      <c r="T339" s="89">
        <f t="shared" ref="T339:V339" si="1113">T337-+T338</f>
        <v>0</v>
      </c>
      <c r="U339" s="90">
        <f t="shared" si="1113"/>
        <v>0</v>
      </c>
      <c r="V339" s="90">
        <f t="shared" si="1113"/>
        <v>0</v>
      </c>
      <c r="W339" s="88" t="s">
        <v>83</v>
      </c>
      <c r="X339" s="90">
        <f t="shared" ref="X339:AD339" si="1114">X337-+X338</f>
        <v>0</v>
      </c>
      <c r="Y339" s="90">
        <f t="shared" si="1114"/>
        <v>0</v>
      </c>
      <c r="Z339" s="90">
        <f t="shared" si="1114"/>
        <v>0</v>
      </c>
      <c r="AA339" s="90">
        <f t="shared" si="1114"/>
        <v>0</v>
      </c>
      <c r="AB339" s="90">
        <f t="shared" si="1114"/>
        <v>0</v>
      </c>
      <c r="AC339" s="90">
        <f t="shared" si="1114"/>
        <v>0</v>
      </c>
      <c r="AD339" s="90">
        <f t="shared" si="1114"/>
        <v>0</v>
      </c>
      <c r="AE339" s="90">
        <f t="shared" si="1074"/>
        <v>0</v>
      </c>
      <c r="AF339" s="351"/>
      <c r="AH339" s="91">
        <f t="shared" si="903"/>
        <v>0</v>
      </c>
      <c r="AI339" s="92" t="s">
        <v>1156</v>
      </c>
      <c r="AJ339" s="91">
        <f t="shared" ref="AJ339:AL339" si="1115">AJ337-+AJ338</f>
        <v>0</v>
      </c>
      <c r="AK339" s="91">
        <f t="shared" si="1115"/>
        <v>0</v>
      </c>
      <c r="AL339" s="91">
        <f t="shared" si="1115"/>
        <v>0</v>
      </c>
      <c r="AM339" s="60"/>
    </row>
    <row r="340" spans="1:39" s="58" customFormat="1" ht="16.5" hidden="1" customHeight="1" x14ac:dyDescent="0.15">
      <c r="A340" s="61" t="s">
        <v>1606</v>
      </c>
      <c r="B340" t="s">
        <v>578</v>
      </c>
      <c r="C340" t="s">
        <v>577</v>
      </c>
      <c r="D340" s="62" t="s">
        <v>579</v>
      </c>
      <c r="E340" s="63" t="s">
        <v>1606</v>
      </c>
      <c r="F340" s="346" t="s">
        <v>1392</v>
      </c>
      <c r="G340" s="63" t="s">
        <v>526</v>
      </c>
      <c r="H340" s="63" t="s">
        <v>918</v>
      </c>
      <c r="I340" s="63" t="s">
        <v>1002</v>
      </c>
      <c r="J340" s="346" t="s">
        <v>1765</v>
      </c>
      <c r="K340" s="346" t="s">
        <v>1722</v>
      </c>
      <c r="L340" s="346" t="s">
        <v>1758</v>
      </c>
      <c r="M340" s="346" t="s">
        <v>1711</v>
      </c>
      <c r="N340" s="65" t="s">
        <v>1766</v>
      </c>
      <c r="O340" s="66" t="s">
        <v>78</v>
      </c>
      <c r="P340" s="67">
        <v>143068119</v>
      </c>
      <c r="Q340" s="67">
        <v>143068119</v>
      </c>
      <c r="R340" s="67">
        <f t="shared" ref="R340" si="1116">P340-Q340</f>
        <v>0</v>
      </c>
      <c r="S340" s="67">
        <v>0</v>
      </c>
      <c r="T340" s="67">
        <v>0</v>
      </c>
      <c r="U340" s="68">
        <v>0</v>
      </c>
      <c r="V340" s="69">
        <f t="shared" ref="V340:V341" si="1117">P340-U340</f>
        <v>143068119</v>
      </c>
      <c r="W340" s="70" t="s">
        <v>79</v>
      </c>
      <c r="X340" s="69">
        <f t="shared" ref="X340" si="1118">X341</f>
        <v>0</v>
      </c>
      <c r="Y340" s="71"/>
      <c r="Z340" s="71"/>
      <c r="AA340" s="71"/>
      <c r="AB340" s="71"/>
      <c r="AC340" s="71"/>
      <c r="AD340" s="72"/>
      <c r="AE340" s="69">
        <f t="shared" si="1074"/>
        <v>0</v>
      </c>
      <c r="AF340" s="349">
        <v>0</v>
      </c>
      <c r="AH340" s="73">
        <v>48976482</v>
      </c>
      <c r="AI340" s="74" t="s">
        <v>798</v>
      </c>
      <c r="AJ340" s="73">
        <v>927160</v>
      </c>
      <c r="AK340" s="73">
        <f t="shared" ref="AK340:AK341" si="1119">AL340-+AH340</f>
        <v>94091637</v>
      </c>
      <c r="AL340" s="73">
        <f t="shared" ref="AL340:AL341" si="1120">Q340+R340</f>
        <v>143068119</v>
      </c>
      <c r="AM340" s="75"/>
    </row>
    <row r="341" spans="1:39" s="58" customFormat="1" ht="16.5" hidden="1" customHeight="1" x14ac:dyDescent="0.15">
      <c r="B341" s="77" t="s">
        <v>578</v>
      </c>
      <c r="C341" s="77" t="s">
        <v>577</v>
      </c>
      <c r="D341" s="78" t="s">
        <v>579</v>
      </c>
      <c r="E341" s="79" t="s">
        <v>1606</v>
      </c>
      <c r="F341" s="347"/>
      <c r="G341" s="79" t="s">
        <v>526</v>
      </c>
      <c r="H341" s="79" t="s">
        <v>918</v>
      </c>
      <c r="I341" s="79" t="s">
        <v>1002</v>
      </c>
      <c r="J341" s="347"/>
      <c r="K341" s="347"/>
      <c r="L341" s="347"/>
      <c r="M341" s="347"/>
      <c r="N341" s="81"/>
      <c r="O341" s="82" t="s">
        <v>81</v>
      </c>
      <c r="P341" s="67">
        <v>143068119</v>
      </c>
      <c r="Q341" s="67">
        <v>143068119</v>
      </c>
      <c r="R341" s="67">
        <v>0</v>
      </c>
      <c r="S341" s="67">
        <f t="shared" ref="S341" si="1121">P341-Q341-R341</f>
        <v>0</v>
      </c>
      <c r="T341" s="67">
        <v>0</v>
      </c>
      <c r="U341" s="83">
        <v>0</v>
      </c>
      <c r="V341" s="69">
        <f t="shared" si="1117"/>
        <v>143068119</v>
      </c>
      <c r="W341" s="70" t="s">
        <v>82</v>
      </c>
      <c r="X341" s="69">
        <v>0</v>
      </c>
      <c r="Y341" s="69">
        <v>0</v>
      </c>
      <c r="Z341" s="69">
        <v>0</v>
      </c>
      <c r="AA341" s="69">
        <v>0</v>
      </c>
      <c r="AB341" s="69">
        <v>0</v>
      </c>
      <c r="AC341" s="69">
        <v>0</v>
      </c>
      <c r="AD341" s="69">
        <v>0</v>
      </c>
      <c r="AE341" s="69">
        <f t="shared" si="1074"/>
        <v>0</v>
      </c>
      <c r="AF341" s="350"/>
      <c r="AH341" s="73">
        <v>48976482</v>
      </c>
      <c r="AI341" s="74" t="s">
        <v>798</v>
      </c>
      <c r="AJ341" s="73">
        <v>927160</v>
      </c>
      <c r="AK341" s="73">
        <f t="shared" si="1119"/>
        <v>94091637</v>
      </c>
      <c r="AL341" s="73">
        <f t="shared" si="1120"/>
        <v>143068119</v>
      </c>
      <c r="AM341" s="75"/>
    </row>
    <row r="342" spans="1:39" s="58" customFormat="1" ht="16.5" hidden="1" customHeight="1" x14ac:dyDescent="0.15">
      <c r="B342" s="77" t="s">
        <v>578</v>
      </c>
      <c r="C342" s="77" t="s">
        <v>577</v>
      </c>
      <c r="D342" s="84" t="s">
        <v>579</v>
      </c>
      <c r="E342" s="85" t="s">
        <v>1606</v>
      </c>
      <c r="F342" s="348"/>
      <c r="G342" s="85" t="s">
        <v>526</v>
      </c>
      <c r="H342" s="85" t="s">
        <v>918</v>
      </c>
      <c r="I342" s="85" t="s">
        <v>1002</v>
      </c>
      <c r="J342" s="348"/>
      <c r="K342" s="348"/>
      <c r="L342" s="348"/>
      <c r="M342" s="348"/>
      <c r="N342" s="87"/>
      <c r="O342" s="88" t="s">
        <v>83</v>
      </c>
      <c r="P342" s="67">
        <f t="shared" ref="P342:R342" si="1122">P340-+P341</f>
        <v>0</v>
      </c>
      <c r="Q342" s="67">
        <f t="shared" si="1122"/>
        <v>0</v>
      </c>
      <c r="R342" s="89">
        <f t="shared" si="1122"/>
        <v>0</v>
      </c>
      <c r="S342" s="89"/>
      <c r="T342" s="89">
        <f t="shared" ref="T342:V342" si="1123">T340-+T341</f>
        <v>0</v>
      </c>
      <c r="U342" s="90">
        <f t="shared" si="1123"/>
        <v>0</v>
      </c>
      <c r="V342" s="90">
        <f t="shared" si="1123"/>
        <v>0</v>
      </c>
      <c r="W342" s="88" t="s">
        <v>83</v>
      </c>
      <c r="X342" s="90">
        <f t="shared" ref="X342:AD342" si="1124">X340-+X341</f>
        <v>0</v>
      </c>
      <c r="Y342" s="90">
        <f t="shared" si="1124"/>
        <v>0</v>
      </c>
      <c r="Z342" s="90">
        <f t="shared" si="1124"/>
        <v>0</v>
      </c>
      <c r="AA342" s="90">
        <f t="shared" si="1124"/>
        <v>0</v>
      </c>
      <c r="AB342" s="90">
        <f t="shared" si="1124"/>
        <v>0</v>
      </c>
      <c r="AC342" s="90">
        <f t="shared" si="1124"/>
        <v>0</v>
      </c>
      <c r="AD342" s="90">
        <f t="shared" si="1124"/>
        <v>0</v>
      </c>
      <c r="AE342" s="90">
        <f t="shared" si="1074"/>
        <v>0</v>
      </c>
      <c r="AF342" s="351"/>
      <c r="AH342" s="91">
        <f t="shared" ref="AH342:AH405" si="1125">AH340-+AH341</f>
        <v>0</v>
      </c>
      <c r="AI342" s="92" t="s">
        <v>1156</v>
      </c>
      <c r="AJ342" s="91">
        <f t="shared" ref="AJ342:AL342" si="1126">AJ340-+AJ341</f>
        <v>0</v>
      </c>
      <c r="AK342" s="91">
        <f t="shared" si="1126"/>
        <v>0</v>
      </c>
      <c r="AL342" s="91">
        <f t="shared" si="1126"/>
        <v>0</v>
      </c>
      <c r="AM342" s="60"/>
    </row>
    <row r="343" spans="1:39" s="58" customFormat="1" ht="16.5" hidden="1" customHeight="1" x14ac:dyDescent="0.15">
      <c r="A343" s="61" t="s">
        <v>1607</v>
      </c>
      <c r="B343" t="s">
        <v>578</v>
      </c>
      <c r="C343" t="s">
        <v>577</v>
      </c>
      <c r="D343" s="62" t="s">
        <v>579</v>
      </c>
      <c r="E343" s="63" t="s">
        <v>1607</v>
      </c>
      <c r="F343" s="346" t="s">
        <v>1393</v>
      </c>
      <c r="G343" s="63" t="s">
        <v>1794</v>
      </c>
      <c r="H343" s="63" t="s">
        <v>918</v>
      </c>
      <c r="I343" s="63" t="s">
        <v>1002</v>
      </c>
      <c r="J343" s="346" t="s">
        <v>1767</v>
      </c>
      <c r="K343" s="346" t="s">
        <v>1722</v>
      </c>
      <c r="L343" s="346" t="s">
        <v>1758</v>
      </c>
      <c r="M343" s="346" t="s">
        <v>1714</v>
      </c>
      <c r="N343" s="65" t="s">
        <v>1712</v>
      </c>
      <c r="O343" s="66" t="s">
        <v>78</v>
      </c>
      <c r="P343" s="67">
        <v>224723367</v>
      </c>
      <c r="Q343" s="67">
        <v>81453851</v>
      </c>
      <c r="R343" s="67">
        <f t="shared" ref="R343" si="1127">P343-Q343</f>
        <v>143269516</v>
      </c>
      <c r="S343" s="67">
        <v>0</v>
      </c>
      <c r="T343" s="67">
        <v>143269516</v>
      </c>
      <c r="U343" s="68">
        <v>43662839</v>
      </c>
      <c r="V343" s="69">
        <f t="shared" ref="V343:V344" si="1128">P343-U343</f>
        <v>181060528</v>
      </c>
      <c r="W343" s="70" t="s">
        <v>79</v>
      </c>
      <c r="X343" s="69">
        <f t="shared" ref="X343" si="1129">X344</f>
        <v>0</v>
      </c>
      <c r="Y343" s="71"/>
      <c r="Z343" s="71"/>
      <c r="AA343" s="71"/>
      <c r="AB343" s="71"/>
      <c r="AC343" s="71"/>
      <c r="AD343" s="72"/>
      <c r="AE343" s="69">
        <f t="shared" si="1074"/>
        <v>0</v>
      </c>
      <c r="AF343" s="349">
        <v>0</v>
      </c>
      <c r="AH343" s="73">
        <v>0</v>
      </c>
      <c r="AI343" s="74" t="s">
        <v>798</v>
      </c>
      <c r="AJ343" s="73">
        <v>1907959</v>
      </c>
      <c r="AK343" s="73">
        <f t="shared" ref="AK343:AK344" si="1130">AL343-+AH343</f>
        <v>224723367</v>
      </c>
      <c r="AL343" s="73">
        <f t="shared" ref="AL343:AL344" si="1131">Q343+R343</f>
        <v>224723367</v>
      </c>
      <c r="AM343" s="75"/>
    </row>
    <row r="344" spans="1:39" s="58" customFormat="1" ht="16.5" hidden="1" customHeight="1" x14ac:dyDescent="0.15">
      <c r="B344" s="77" t="s">
        <v>578</v>
      </c>
      <c r="C344" s="77" t="s">
        <v>577</v>
      </c>
      <c r="D344" s="78" t="s">
        <v>579</v>
      </c>
      <c r="E344" s="79" t="s">
        <v>1607</v>
      </c>
      <c r="F344" s="347"/>
      <c r="G344" s="79" t="s">
        <v>1794</v>
      </c>
      <c r="H344" s="79" t="s">
        <v>918</v>
      </c>
      <c r="I344" s="79" t="s">
        <v>1002</v>
      </c>
      <c r="J344" s="347"/>
      <c r="K344" s="347"/>
      <c r="L344" s="347"/>
      <c r="M344" s="347"/>
      <c r="N344" s="81"/>
      <c r="O344" s="82" t="s">
        <v>81</v>
      </c>
      <c r="P344" s="67">
        <v>224723367</v>
      </c>
      <c r="Q344" s="67">
        <v>81453851</v>
      </c>
      <c r="R344" s="67">
        <v>143269516</v>
      </c>
      <c r="S344" s="67">
        <f t="shared" ref="S344" si="1132">P344-Q344-R344</f>
        <v>0</v>
      </c>
      <c r="T344" s="67">
        <v>143269516</v>
      </c>
      <c r="U344" s="83">
        <v>43662839</v>
      </c>
      <c r="V344" s="69">
        <f t="shared" si="1128"/>
        <v>181060528</v>
      </c>
      <c r="W344" s="70" t="s">
        <v>82</v>
      </c>
      <c r="X344" s="69">
        <v>0</v>
      </c>
      <c r="Y344" s="69">
        <v>0</v>
      </c>
      <c r="Z344" s="69">
        <v>0</v>
      </c>
      <c r="AA344" s="69">
        <v>0</v>
      </c>
      <c r="AB344" s="69">
        <v>0</v>
      </c>
      <c r="AC344" s="69">
        <v>0</v>
      </c>
      <c r="AD344" s="69">
        <v>0</v>
      </c>
      <c r="AE344" s="69">
        <f t="shared" si="1074"/>
        <v>0</v>
      </c>
      <c r="AF344" s="350"/>
      <c r="AH344" s="73">
        <v>0</v>
      </c>
      <c r="AI344" s="74" t="s">
        <v>798</v>
      </c>
      <c r="AJ344" s="73">
        <v>1907959</v>
      </c>
      <c r="AK344" s="73">
        <f t="shared" si="1130"/>
        <v>224723367</v>
      </c>
      <c r="AL344" s="73">
        <f t="shared" si="1131"/>
        <v>224723367</v>
      </c>
      <c r="AM344" s="75"/>
    </row>
    <row r="345" spans="1:39" s="58" customFormat="1" ht="16.5" hidden="1" customHeight="1" x14ac:dyDescent="0.15">
      <c r="B345" s="77" t="s">
        <v>578</v>
      </c>
      <c r="C345" s="77" t="s">
        <v>577</v>
      </c>
      <c r="D345" s="84" t="s">
        <v>579</v>
      </c>
      <c r="E345" s="85" t="s">
        <v>1607</v>
      </c>
      <c r="F345" s="348"/>
      <c r="G345" s="85" t="s">
        <v>1794</v>
      </c>
      <c r="H345" s="85" t="s">
        <v>918</v>
      </c>
      <c r="I345" s="85" t="s">
        <v>1002</v>
      </c>
      <c r="J345" s="348"/>
      <c r="K345" s="348"/>
      <c r="L345" s="348"/>
      <c r="M345" s="348"/>
      <c r="N345" s="87"/>
      <c r="O345" s="88" t="s">
        <v>83</v>
      </c>
      <c r="P345" s="67">
        <f t="shared" ref="P345:R345" si="1133">P343-+P344</f>
        <v>0</v>
      </c>
      <c r="Q345" s="67">
        <f t="shared" si="1133"/>
        <v>0</v>
      </c>
      <c r="R345" s="89">
        <f t="shared" si="1133"/>
        <v>0</v>
      </c>
      <c r="S345" s="89"/>
      <c r="T345" s="89">
        <f t="shared" ref="T345:V345" si="1134">T343-+T344</f>
        <v>0</v>
      </c>
      <c r="U345" s="90">
        <f t="shared" si="1134"/>
        <v>0</v>
      </c>
      <c r="V345" s="90">
        <f t="shared" si="1134"/>
        <v>0</v>
      </c>
      <c r="W345" s="88" t="s">
        <v>83</v>
      </c>
      <c r="X345" s="90">
        <f t="shared" ref="X345:AD345" si="1135">X343-+X344</f>
        <v>0</v>
      </c>
      <c r="Y345" s="90">
        <f t="shared" si="1135"/>
        <v>0</v>
      </c>
      <c r="Z345" s="90">
        <f t="shared" si="1135"/>
        <v>0</v>
      </c>
      <c r="AA345" s="90">
        <f t="shared" si="1135"/>
        <v>0</v>
      </c>
      <c r="AB345" s="90">
        <f t="shared" si="1135"/>
        <v>0</v>
      </c>
      <c r="AC345" s="90">
        <f t="shared" si="1135"/>
        <v>0</v>
      </c>
      <c r="AD345" s="90">
        <f t="shared" si="1135"/>
        <v>0</v>
      </c>
      <c r="AE345" s="90">
        <f t="shared" si="1074"/>
        <v>0</v>
      </c>
      <c r="AF345" s="351"/>
      <c r="AH345" s="91">
        <f t="shared" si="1125"/>
        <v>0</v>
      </c>
      <c r="AI345" s="92" t="s">
        <v>1156</v>
      </c>
      <c r="AJ345" s="91">
        <f t="shared" ref="AJ345:AL345" si="1136">AJ343-+AJ344</f>
        <v>0</v>
      </c>
      <c r="AK345" s="91">
        <f t="shared" si="1136"/>
        <v>0</v>
      </c>
      <c r="AL345" s="91">
        <f t="shared" si="1136"/>
        <v>0</v>
      </c>
      <c r="AM345" s="60"/>
    </row>
    <row r="346" spans="1:39" s="58" customFormat="1" ht="16.5" hidden="1" customHeight="1" x14ac:dyDescent="0.15">
      <c r="A346" s="61" t="s">
        <v>1608</v>
      </c>
      <c r="B346" t="s">
        <v>578</v>
      </c>
      <c r="C346" t="s">
        <v>577</v>
      </c>
      <c r="D346" s="62" t="s">
        <v>579</v>
      </c>
      <c r="E346" s="63" t="s">
        <v>1608</v>
      </c>
      <c r="F346" s="346" t="s">
        <v>1394</v>
      </c>
      <c r="G346" s="63" t="s">
        <v>497</v>
      </c>
      <c r="H346" s="63" t="s">
        <v>1076</v>
      </c>
      <c r="I346" s="63" t="s">
        <v>1077</v>
      </c>
      <c r="J346" s="346" t="s">
        <v>1768</v>
      </c>
      <c r="K346" s="346" t="s">
        <v>1769</v>
      </c>
      <c r="L346" s="346" t="s">
        <v>1758</v>
      </c>
      <c r="M346" s="346" t="s">
        <v>1714</v>
      </c>
      <c r="N346" s="65" t="s">
        <v>1712</v>
      </c>
      <c r="O346" s="66" t="s">
        <v>78</v>
      </c>
      <c r="P346" s="67">
        <v>524400037</v>
      </c>
      <c r="Q346" s="67">
        <v>77008503</v>
      </c>
      <c r="R346" s="67">
        <f t="shared" ref="R346" si="1137">P346-Q346</f>
        <v>447391534</v>
      </c>
      <c r="S346" s="67">
        <v>0</v>
      </c>
      <c r="T346" s="67">
        <v>524400037</v>
      </c>
      <c r="U346" s="68">
        <v>7219349</v>
      </c>
      <c r="V346" s="69">
        <f t="shared" ref="V346:V347" si="1138">P346-U346</f>
        <v>517180688</v>
      </c>
      <c r="W346" s="70" t="s">
        <v>79</v>
      </c>
      <c r="X346" s="69">
        <f t="shared" ref="X346" si="1139">X347</f>
        <v>7746862</v>
      </c>
      <c r="Y346" s="71"/>
      <c r="Z346" s="71"/>
      <c r="AA346" s="71"/>
      <c r="AB346" s="71"/>
      <c r="AC346" s="71"/>
      <c r="AD346" s="72"/>
      <c r="AE346" s="69">
        <f t="shared" si="1074"/>
        <v>7746862</v>
      </c>
      <c r="AF346" s="349">
        <v>0</v>
      </c>
      <c r="AH346" s="73">
        <v>466507500</v>
      </c>
      <c r="AI346" s="74" t="s">
        <v>798</v>
      </c>
      <c r="AJ346" s="73">
        <v>11128498079</v>
      </c>
      <c r="AK346" s="73">
        <f t="shared" ref="AK346:AK347" si="1140">AL346-+AH346</f>
        <v>57892537</v>
      </c>
      <c r="AL346" s="73">
        <f t="shared" ref="AL346:AL347" si="1141">Q346+R346</f>
        <v>524400037</v>
      </c>
      <c r="AM346" s="75"/>
    </row>
    <row r="347" spans="1:39" s="58" customFormat="1" ht="16.5" hidden="1" customHeight="1" x14ac:dyDescent="0.15">
      <c r="B347" s="77" t="s">
        <v>578</v>
      </c>
      <c r="C347" s="77" t="s">
        <v>577</v>
      </c>
      <c r="D347" s="78" t="s">
        <v>579</v>
      </c>
      <c r="E347" s="79" t="s">
        <v>1608</v>
      </c>
      <c r="F347" s="347"/>
      <c r="G347" s="79" t="s">
        <v>497</v>
      </c>
      <c r="H347" s="79" t="s">
        <v>1076</v>
      </c>
      <c r="I347" s="79" t="s">
        <v>1077</v>
      </c>
      <c r="J347" s="347"/>
      <c r="K347" s="347"/>
      <c r="L347" s="347"/>
      <c r="M347" s="347"/>
      <c r="N347" s="81"/>
      <c r="O347" s="82" t="s">
        <v>81</v>
      </c>
      <c r="P347" s="67">
        <v>516653175</v>
      </c>
      <c r="Q347" s="67">
        <v>69261641</v>
      </c>
      <c r="R347" s="67">
        <v>447391534</v>
      </c>
      <c r="S347" s="67">
        <f t="shared" ref="S347" si="1142">P347-Q347-R347</f>
        <v>0</v>
      </c>
      <c r="T347" s="67">
        <v>516653175</v>
      </c>
      <c r="U347" s="83">
        <v>5508765</v>
      </c>
      <c r="V347" s="69">
        <f t="shared" si="1138"/>
        <v>511144410</v>
      </c>
      <c r="W347" s="70" t="s">
        <v>82</v>
      </c>
      <c r="X347" s="69">
        <v>7746862</v>
      </c>
      <c r="Y347" s="69">
        <v>0</v>
      </c>
      <c r="Z347" s="69">
        <v>0</v>
      </c>
      <c r="AA347" s="69">
        <v>0</v>
      </c>
      <c r="AB347" s="69">
        <v>0</v>
      </c>
      <c r="AC347" s="69">
        <v>0</v>
      </c>
      <c r="AD347" s="69">
        <v>0</v>
      </c>
      <c r="AE347" s="69">
        <f t="shared" si="1074"/>
        <v>7746862</v>
      </c>
      <c r="AF347" s="350"/>
      <c r="AH347" s="73">
        <v>466507500</v>
      </c>
      <c r="AI347" s="74" t="s">
        <v>798</v>
      </c>
      <c r="AJ347" s="73">
        <v>9701819987</v>
      </c>
      <c r="AK347" s="73">
        <f t="shared" si="1140"/>
        <v>50145675</v>
      </c>
      <c r="AL347" s="73">
        <f t="shared" si="1141"/>
        <v>516653175</v>
      </c>
      <c r="AM347" s="75"/>
    </row>
    <row r="348" spans="1:39" s="58" customFormat="1" ht="16.5" hidden="1" customHeight="1" x14ac:dyDescent="0.15">
      <c r="B348" s="77" t="s">
        <v>578</v>
      </c>
      <c r="C348" s="77" t="s">
        <v>577</v>
      </c>
      <c r="D348" s="84" t="s">
        <v>579</v>
      </c>
      <c r="E348" s="85" t="s">
        <v>1608</v>
      </c>
      <c r="F348" s="348"/>
      <c r="G348" s="85" t="s">
        <v>497</v>
      </c>
      <c r="H348" s="85" t="s">
        <v>1076</v>
      </c>
      <c r="I348" s="85" t="s">
        <v>1077</v>
      </c>
      <c r="J348" s="348"/>
      <c r="K348" s="348"/>
      <c r="L348" s="348"/>
      <c r="M348" s="348"/>
      <c r="N348" s="87"/>
      <c r="O348" s="88" t="s">
        <v>83</v>
      </c>
      <c r="P348" s="67">
        <f t="shared" ref="P348:R348" si="1143">P346-+P347</f>
        <v>7746862</v>
      </c>
      <c r="Q348" s="67">
        <f t="shared" si="1143"/>
        <v>7746862</v>
      </c>
      <c r="R348" s="89">
        <f t="shared" si="1143"/>
        <v>0</v>
      </c>
      <c r="S348" s="89"/>
      <c r="T348" s="89">
        <f t="shared" ref="T348:V348" si="1144">T346-+T347</f>
        <v>7746862</v>
      </c>
      <c r="U348" s="90">
        <f t="shared" si="1144"/>
        <v>1710584</v>
      </c>
      <c r="V348" s="90">
        <f t="shared" si="1144"/>
        <v>6036278</v>
      </c>
      <c r="W348" s="88" t="s">
        <v>83</v>
      </c>
      <c r="X348" s="90">
        <f t="shared" ref="X348:AD348" si="1145">X346-+X347</f>
        <v>0</v>
      </c>
      <c r="Y348" s="90">
        <f t="shared" si="1145"/>
        <v>0</v>
      </c>
      <c r="Z348" s="90">
        <f t="shared" si="1145"/>
        <v>0</v>
      </c>
      <c r="AA348" s="90">
        <f t="shared" si="1145"/>
        <v>0</v>
      </c>
      <c r="AB348" s="90">
        <f t="shared" si="1145"/>
        <v>0</v>
      </c>
      <c r="AC348" s="90">
        <f t="shared" si="1145"/>
        <v>0</v>
      </c>
      <c r="AD348" s="90">
        <f t="shared" si="1145"/>
        <v>0</v>
      </c>
      <c r="AE348" s="90">
        <f t="shared" si="1074"/>
        <v>0</v>
      </c>
      <c r="AF348" s="351"/>
      <c r="AH348" s="91">
        <f t="shared" si="1125"/>
        <v>0</v>
      </c>
      <c r="AI348" s="92">
        <v>466507500</v>
      </c>
      <c r="AJ348" s="91">
        <f t="shared" ref="AJ348:AL348" si="1146">AJ346-+AJ347</f>
        <v>1426678092</v>
      </c>
      <c r="AK348" s="91">
        <f t="shared" si="1146"/>
        <v>7746862</v>
      </c>
      <c r="AL348" s="91">
        <f t="shared" si="1146"/>
        <v>7746862</v>
      </c>
      <c r="AM348" s="60"/>
    </row>
    <row r="349" spans="1:39" s="58" customFormat="1" ht="16.5" hidden="1" customHeight="1" x14ac:dyDescent="0.15">
      <c r="A349" s="61" t="s">
        <v>1609</v>
      </c>
      <c r="B349" t="s">
        <v>578</v>
      </c>
      <c r="C349" t="s">
        <v>577</v>
      </c>
      <c r="D349" s="62" t="s">
        <v>579</v>
      </c>
      <c r="E349" s="63" t="s">
        <v>1609</v>
      </c>
      <c r="F349" s="346" t="s">
        <v>1395</v>
      </c>
      <c r="G349" s="63" t="s">
        <v>1794</v>
      </c>
      <c r="H349" s="63" t="s">
        <v>918</v>
      </c>
      <c r="I349" s="63" t="s">
        <v>1002</v>
      </c>
      <c r="J349" s="346"/>
      <c r="K349" s="346"/>
      <c r="L349" s="346"/>
      <c r="M349" s="346" t="s">
        <v>1714</v>
      </c>
      <c r="N349" s="65" t="s">
        <v>1720</v>
      </c>
      <c r="O349" s="66" t="s">
        <v>78</v>
      </c>
      <c r="P349" s="67">
        <v>67025063</v>
      </c>
      <c r="Q349" s="67">
        <v>67025063</v>
      </c>
      <c r="R349" s="67">
        <f t="shared" ref="R349" si="1147">P349-Q349</f>
        <v>0</v>
      </c>
      <c r="S349" s="67">
        <v>0</v>
      </c>
      <c r="T349" s="67">
        <v>0</v>
      </c>
      <c r="U349" s="68">
        <v>48269771</v>
      </c>
      <c r="V349" s="69">
        <f t="shared" ref="V349:V350" si="1148">P349-U349</f>
        <v>18755292</v>
      </c>
      <c r="W349" s="70" t="s">
        <v>79</v>
      </c>
      <c r="X349" s="69">
        <f t="shared" ref="X349" si="1149">X350</f>
        <v>0</v>
      </c>
      <c r="Y349" s="71"/>
      <c r="Z349" s="71"/>
      <c r="AA349" s="71"/>
      <c r="AB349" s="71"/>
      <c r="AC349" s="71"/>
      <c r="AD349" s="72"/>
      <c r="AE349" s="69">
        <f t="shared" si="1074"/>
        <v>0</v>
      </c>
      <c r="AF349" s="349">
        <v>0</v>
      </c>
      <c r="AH349" s="73">
        <v>0</v>
      </c>
      <c r="AI349" s="74" t="s">
        <v>1792</v>
      </c>
      <c r="AJ349" s="73">
        <v>8598755281</v>
      </c>
      <c r="AK349" s="73">
        <f t="shared" ref="AK349:AK350" si="1150">AL349-+AH349</f>
        <v>67025063</v>
      </c>
      <c r="AL349" s="73">
        <f t="shared" ref="AL349:AL350" si="1151">Q349+R349</f>
        <v>67025063</v>
      </c>
      <c r="AM349" s="75" t="s">
        <v>89</v>
      </c>
    </row>
    <row r="350" spans="1:39" s="58" customFormat="1" ht="16.5" hidden="1" customHeight="1" x14ac:dyDescent="0.15">
      <c r="B350" s="77" t="s">
        <v>578</v>
      </c>
      <c r="C350" s="77" t="s">
        <v>577</v>
      </c>
      <c r="D350" s="78" t="s">
        <v>579</v>
      </c>
      <c r="E350" s="79" t="s">
        <v>1609</v>
      </c>
      <c r="F350" s="347"/>
      <c r="G350" s="79" t="s">
        <v>1794</v>
      </c>
      <c r="H350" s="79" t="s">
        <v>918</v>
      </c>
      <c r="I350" s="79" t="s">
        <v>1002</v>
      </c>
      <c r="J350" s="347"/>
      <c r="K350" s="347"/>
      <c r="L350" s="347"/>
      <c r="M350" s="347"/>
      <c r="N350" s="81"/>
      <c r="O350" s="82" t="s">
        <v>81</v>
      </c>
      <c r="P350" s="67">
        <v>67025063</v>
      </c>
      <c r="Q350" s="67">
        <v>67025063</v>
      </c>
      <c r="R350" s="67">
        <v>0</v>
      </c>
      <c r="S350" s="67">
        <f t="shared" ref="S350" si="1152">P350-Q350-R350</f>
        <v>0</v>
      </c>
      <c r="T350" s="67">
        <v>0</v>
      </c>
      <c r="U350" s="83">
        <v>48269771</v>
      </c>
      <c r="V350" s="69">
        <f t="shared" si="1148"/>
        <v>18755292</v>
      </c>
      <c r="W350" s="70" t="s">
        <v>82</v>
      </c>
      <c r="X350" s="69">
        <v>0</v>
      </c>
      <c r="Y350" s="69">
        <v>0</v>
      </c>
      <c r="Z350" s="69">
        <v>0</v>
      </c>
      <c r="AA350" s="69">
        <v>0</v>
      </c>
      <c r="AB350" s="69">
        <v>0</v>
      </c>
      <c r="AC350" s="69">
        <v>0</v>
      </c>
      <c r="AD350" s="69">
        <v>0</v>
      </c>
      <c r="AE350" s="69">
        <f t="shared" si="1074"/>
        <v>0</v>
      </c>
      <c r="AF350" s="350"/>
      <c r="AH350" s="73">
        <v>0</v>
      </c>
      <c r="AI350" s="74" t="s">
        <v>1792</v>
      </c>
      <c r="AJ350" s="73">
        <v>8598755281</v>
      </c>
      <c r="AK350" s="73">
        <f t="shared" si="1150"/>
        <v>67025063</v>
      </c>
      <c r="AL350" s="73">
        <f t="shared" si="1151"/>
        <v>67025063</v>
      </c>
      <c r="AM350" s="75" t="s">
        <v>89</v>
      </c>
    </row>
    <row r="351" spans="1:39" s="58" customFormat="1" ht="16.5" hidden="1" customHeight="1" x14ac:dyDescent="0.15">
      <c r="B351" s="77" t="s">
        <v>578</v>
      </c>
      <c r="C351" s="77" t="s">
        <v>577</v>
      </c>
      <c r="D351" s="84" t="s">
        <v>579</v>
      </c>
      <c r="E351" s="85" t="s">
        <v>1609</v>
      </c>
      <c r="F351" s="348"/>
      <c r="G351" s="85" t="s">
        <v>1794</v>
      </c>
      <c r="H351" s="85" t="s">
        <v>918</v>
      </c>
      <c r="I351" s="85" t="s">
        <v>1002</v>
      </c>
      <c r="J351" s="348"/>
      <c r="K351" s="348"/>
      <c r="L351" s="348"/>
      <c r="M351" s="348"/>
      <c r="N351" s="87"/>
      <c r="O351" s="88" t="s">
        <v>83</v>
      </c>
      <c r="P351" s="67">
        <f t="shared" ref="P351:R351" si="1153">P349-+P350</f>
        <v>0</v>
      </c>
      <c r="Q351" s="67">
        <f t="shared" si="1153"/>
        <v>0</v>
      </c>
      <c r="R351" s="89">
        <f t="shared" si="1153"/>
        <v>0</v>
      </c>
      <c r="S351" s="89"/>
      <c r="T351" s="89">
        <f t="shared" ref="T351:V351" si="1154">T349-+T350</f>
        <v>0</v>
      </c>
      <c r="U351" s="90">
        <f t="shared" si="1154"/>
        <v>0</v>
      </c>
      <c r="V351" s="90">
        <f t="shared" si="1154"/>
        <v>0</v>
      </c>
      <c r="W351" s="88" t="s">
        <v>83</v>
      </c>
      <c r="X351" s="90">
        <f t="shared" ref="X351:AD351" si="1155">X349-+X350</f>
        <v>0</v>
      </c>
      <c r="Y351" s="90">
        <f t="shared" si="1155"/>
        <v>0</v>
      </c>
      <c r="Z351" s="90">
        <f t="shared" si="1155"/>
        <v>0</v>
      </c>
      <c r="AA351" s="90">
        <f t="shared" si="1155"/>
        <v>0</v>
      </c>
      <c r="AB351" s="90">
        <f t="shared" si="1155"/>
        <v>0</v>
      </c>
      <c r="AC351" s="90">
        <f t="shared" si="1155"/>
        <v>0</v>
      </c>
      <c r="AD351" s="90">
        <f t="shared" si="1155"/>
        <v>0</v>
      </c>
      <c r="AE351" s="90">
        <f t="shared" si="1074"/>
        <v>0</v>
      </c>
      <c r="AF351" s="351"/>
      <c r="AH351" s="91">
        <f t="shared" si="1125"/>
        <v>0</v>
      </c>
      <c r="AI351" s="92" t="s">
        <v>1156</v>
      </c>
      <c r="AJ351" s="91">
        <f t="shared" ref="AJ351:AL351" si="1156">AJ349-+AJ350</f>
        <v>0</v>
      </c>
      <c r="AK351" s="91">
        <f t="shared" si="1156"/>
        <v>0</v>
      </c>
      <c r="AL351" s="91">
        <f t="shared" si="1156"/>
        <v>0</v>
      </c>
      <c r="AM351" s="60"/>
    </row>
    <row r="352" spans="1:39" s="58" customFormat="1" ht="16.5" hidden="1" customHeight="1" x14ac:dyDescent="0.15">
      <c r="A352" s="61" t="s">
        <v>1610</v>
      </c>
      <c r="B352" t="s">
        <v>578</v>
      </c>
      <c r="C352" t="s">
        <v>577</v>
      </c>
      <c r="D352" s="62" t="s">
        <v>579</v>
      </c>
      <c r="E352" s="63" t="s">
        <v>1610</v>
      </c>
      <c r="F352" s="346" t="s">
        <v>1396</v>
      </c>
      <c r="G352" s="63" t="s">
        <v>497</v>
      </c>
      <c r="H352" s="63" t="s">
        <v>1076</v>
      </c>
      <c r="I352" s="63" t="s">
        <v>1111</v>
      </c>
      <c r="J352" s="346" t="s">
        <v>1768</v>
      </c>
      <c r="K352" s="346" t="s">
        <v>1769</v>
      </c>
      <c r="L352" s="346" t="s">
        <v>1758</v>
      </c>
      <c r="M352" s="346" t="s">
        <v>1714</v>
      </c>
      <c r="N352" s="65" t="s">
        <v>1766</v>
      </c>
      <c r="O352" s="66" t="s">
        <v>78</v>
      </c>
      <c r="P352" s="67">
        <v>54217954</v>
      </c>
      <c r="Q352" s="67">
        <v>54217954</v>
      </c>
      <c r="R352" s="67">
        <f t="shared" ref="R352" si="1157">P352-Q352</f>
        <v>0</v>
      </c>
      <c r="S352" s="67">
        <v>0</v>
      </c>
      <c r="T352" s="67">
        <v>54217954</v>
      </c>
      <c r="U352" s="68">
        <v>0</v>
      </c>
      <c r="V352" s="69">
        <f t="shared" ref="V352:V353" si="1158">P352-U352</f>
        <v>54217954</v>
      </c>
      <c r="W352" s="70" t="s">
        <v>79</v>
      </c>
      <c r="X352" s="69">
        <f t="shared" ref="X352" si="1159">X353</f>
        <v>0</v>
      </c>
      <c r="Y352" s="71"/>
      <c r="Z352" s="71"/>
      <c r="AA352" s="71"/>
      <c r="AB352" s="71"/>
      <c r="AC352" s="71"/>
      <c r="AD352" s="72"/>
      <c r="AE352" s="69">
        <f t="shared" si="1074"/>
        <v>0</v>
      </c>
      <c r="AF352" s="349">
        <v>0</v>
      </c>
      <c r="AH352" s="73">
        <v>48953293</v>
      </c>
      <c r="AI352" s="74" t="s">
        <v>798</v>
      </c>
      <c r="AJ352" s="73">
        <v>971339601</v>
      </c>
      <c r="AK352" s="73">
        <f t="shared" ref="AK352:AK353" si="1160">AL352-+AH352</f>
        <v>5264661</v>
      </c>
      <c r="AL352" s="73">
        <f t="shared" ref="AL352:AL353" si="1161">Q352+R352</f>
        <v>54217954</v>
      </c>
      <c r="AM352" s="75"/>
    </row>
    <row r="353" spans="1:39" s="58" customFormat="1" ht="16.5" hidden="1" customHeight="1" x14ac:dyDescent="0.15">
      <c r="B353" s="77" t="s">
        <v>578</v>
      </c>
      <c r="C353" s="77" t="s">
        <v>577</v>
      </c>
      <c r="D353" s="78" t="s">
        <v>579</v>
      </c>
      <c r="E353" s="79" t="s">
        <v>1610</v>
      </c>
      <c r="F353" s="347"/>
      <c r="G353" s="79" t="s">
        <v>497</v>
      </c>
      <c r="H353" s="79" t="s">
        <v>1076</v>
      </c>
      <c r="I353" s="79" t="s">
        <v>1111</v>
      </c>
      <c r="J353" s="347"/>
      <c r="K353" s="347"/>
      <c r="L353" s="347"/>
      <c r="M353" s="347"/>
      <c r="N353" s="81"/>
      <c r="O353" s="82" t="s">
        <v>81</v>
      </c>
      <c r="P353" s="67">
        <v>54217954</v>
      </c>
      <c r="Q353" s="67">
        <v>54217954</v>
      </c>
      <c r="R353" s="67">
        <v>0</v>
      </c>
      <c r="S353" s="67">
        <f t="shared" ref="S353" si="1162">P353-Q353-R353</f>
        <v>0</v>
      </c>
      <c r="T353" s="265">
        <v>54217954</v>
      </c>
      <c r="U353" s="83">
        <v>0</v>
      </c>
      <c r="V353" s="69">
        <f t="shared" si="1158"/>
        <v>54217954</v>
      </c>
      <c r="W353" s="70" t="s">
        <v>82</v>
      </c>
      <c r="X353" s="69">
        <v>0</v>
      </c>
      <c r="Y353" s="69">
        <v>0</v>
      </c>
      <c r="Z353" s="69">
        <v>0</v>
      </c>
      <c r="AA353" s="69">
        <v>0</v>
      </c>
      <c r="AB353" s="69">
        <v>0</v>
      </c>
      <c r="AC353" s="69">
        <v>0</v>
      </c>
      <c r="AD353" s="69">
        <v>0</v>
      </c>
      <c r="AE353" s="69">
        <f t="shared" si="1074"/>
        <v>0</v>
      </c>
      <c r="AF353" s="350"/>
      <c r="AH353" s="73">
        <v>48953293</v>
      </c>
      <c r="AI353" s="74" t="s">
        <v>798</v>
      </c>
      <c r="AJ353" s="73">
        <v>971339601</v>
      </c>
      <c r="AK353" s="73">
        <f t="shared" si="1160"/>
        <v>5264661</v>
      </c>
      <c r="AL353" s="73">
        <f t="shared" si="1161"/>
        <v>54217954</v>
      </c>
      <c r="AM353" s="75"/>
    </row>
    <row r="354" spans="1:39" s="58" customFormat="1" ht="16.5" hidden="1" customHeight="1" x14ac:dyDescent="0.15">
      <c r="B354" s="77" t="s">
        <v>578</v>
      </c>
      <c r="C354" s="77" t="s">
        <v>577</v>
      </c>
      <c r="D354" s="84" t="s">
        <v>579</v>
      </c>
      <c r="E354" s="85" t="s">
        <v>1610</v>
      </c>
      <c r="F354" s="348"/>
      <c r="G354" s="85" t="s">
        <v>497</v>
      </c>
      <c r="H354" s="85" t="s">
        <v>1076</v>
      </c>
      <c r="I354" s="85" t="s">
        <v>1111</v>
      </c>
      <c r="J354" s="348"/>
      <c r="K354" s="348"/>
      <c r="L354" s="348"/>
      <c r="M354" s="348"/>
      <c r="N354" s="87"/>
      <c r="O354" s="88" t="s">
        <v>83</v>
      </c>
      <c r="P354" s="67">
        <f t="shared" ref="P354:R354" si="1163">P352-+P353</f>
        <v>0</v>
      </c>
      <c r="Q354" s="67">
        <f t="shared" si="1163"/>
        <v>0</v>
      </c>
      <c r="R354" s="89">
        <f t="shared" si="1163"/>
        <v>0</v>
      </c>
      <c r="S354" s="89"/>
      <c r="T354" s="89">
        <f t="shared" ref="T354:V354" si="1164">T352-+T353</f>
        <v>0</v>
      </c>
      <c r="U354" s="90">
        <f t="shared" si="1164"/>
        <v>0</v>
      </c>
      <c r="V354" s="90">
        <f t="shared" si="1164"/>
        <v>0</v>
      </c>
      <c r="W354" s="88" t="s">
        <v>83</v>
      </c>
      <c r="X354" s="90">
        <f t="shared" ref="X354:AD354" si="1165">X352-+X353</f>
        <v>0</v>
      </c>
      <c r="Y354" s="90">
        <f t="shared" si="1165"/>
        <v>0</v>
      </c>
      <c r="Z354" s="90">
        <f t="shared" si="1165"/>
        <v>0</v>
      </c>
      <c r="AA354" s="90">
        <f t="shared" si="1165"/>
        <v>0</v>
      </c>
      <c r="AB354" s="90">
        <f t="shared" si="1165"/>
        <v>0</v>
      </c>
      <c r="AC354" s="90">
        <f t="shared" si="1165"/>
        <v>0</v>
      </c>
      <c r="AD354" s="90">
        <f t="shared" si="1165"/>
        <v>0</v>
      </c>
      <c r="AE354" s="90">
        <f t="shared" si="1074"/>
        <v>0</v>
      </c>
      <c r="AF354" s="351"/>
      <c r="AH354" s="91">
        <f t="shared" si="1125"/>
        <v>0</v>
      </c>
      <c r="AI354" s="92" t="s">
        <v>1156</v>
      </c>
      <c r="AJ354" s="91">
        <f t="shared" ref="AJ354:AL354" si="1166">AJ352-+AJ353</f>
        <v>0</v>
      </c>
      <c r="AK354" s="91">
        <f t="shared" si="1166"/>
        <v>0</v>
      </c>
      <c r="AL354" s="91">
        <f t="shared" si="1166"/>
        <v>0</v>
      </c>
      <c r="AM354" s="60"/>
    </row>
    <row r="355" spans="1:39" s="58" customFormat="1" ht="16.5" customHeight="1" x14ac:dyDescent="0.15">
      <c r="A355" s="61" t="s">
        <v>1611</v>
      </c>
      <c r="B355" t="s">
        <v>578</v>
      </c>
      <c r="C355" t="s">
        <v>577</v>
      </c>
      <c r="D355" s="62" t="s">
        <v>579</v>
      </c>
      <c r="E355" s="63" t="s">
        <v>1611</v>
      </c>
      <c r="F355" s="346" t="s">
        <v>1397</v>
      </c>
      <c r="G355" s="63" t="s">
        <v>497</v>
      </c>
      <c r="H355" s="63" t="s">
        <v>918</v>
      </c>
      <c r="I355" s="63" t="s">
        <v>919</v>
      </c>
      <c r="J355" s="346" t="s">
        <v>1770</v>
      </c>
      <c r="K355" s="346" t="s">
        <v>1722</v>
      </c>
      <c r="L355" s="346" t="s">
        <v>1758</v>
      </c>
      <c r="M355" s="346" t="s">
        <v>1711</v>
      </c>
      <c r="N355" s="65" t="s">
        <v>1712</v>
      </c>
      <c r="O355" s="66" t="s">
        <v>78</v>
      </c>
      <c r="P355" s="67">
        <v>30035381</v>
      </c>
      <c r="Q355" s="67">
        <v>26820939</v>
      </c>
      <c r="R355" s="67">
        <f t="shared" ref="R355" si="1167">P355-Q355</f>
        <v>3214442</v>
      </c>
      <c r="S355" s="67">
        <v>0</v>
      </c>
      <c r="T355" s="67">
        <v>0</v>
      </c>
      <c r="U355" s="68">
        <v>0</v>
      </c>
      <c r="V355" s="69">
        <f t="shared" ref="V355:V356" si="1168">P355-U355</f>
        <v>30035381</v>
      </c>
      <c r="W355" s="70" t="s">
        <v>79</v>
      </c>
      <c r="X355" s="69">
        <f t="shared" ref="X355" si="1169">X356</f>
        <v>0</v>
      </c>
      <c r="Y355" s="71"/>
      <c r="Z355" s="71"/>
      <c r="AA355" s="71"/>
      <c r="AB355" s="71"/>
      <c r="AC355" s="71"/>
      <c r="AD355" s="72"/>
      <c r="AE355" s="69">
        <f t="shared" si="1074"/>
        <v>0</v>
      </c>
      <c r="AF355" s="349">
        <v>0</v>
      </c>
      <c r="AH355" s="73">
        <v>0</v>
      </c>
      <c r="AI355" s="74" t="s">
        <v>798</v>
      </c>
      <c r="AJ355" s="73">
        <v>6660181880</v>
      </c>
      <c r="AK355" s="73">
        <f t="shared" ref="AK355:AK356" si="1170">AL355-+AH355</f>
        <v>30035381</v>
      </c>
      <c r="AL355" s="73">
        <f t="shared" ref="AL355:AL356" si="1171">Q355+R355</f>
        <v>30035381</v>
      </c>
      <c r="AM355" s="75"/>
    </row>
    <row r="356" spans="1:39" s="58" customFormat="1" ht="16.5" customHeight="1" x14ac:dyDescent="0.15">
      <c r="B356" s="77" t="s">
        <v>578</v>
      </c>
      <c r="C356" s="77" t="s">
        <v>577</v>
      </c>
      <c r="D356" s="78" t="s">
        <v>579</v>
      </c>
      <c r="E356" s="79" t="s">
        <v>1611</v>
      </c>
      <c r="F356" s="347"/>
      <c r="G356" s="79" t="s">
        <v>497</v>
      </c>
      <c r="H356" s="79" t="s">
        <v>918</v>
      </c>
      <c r="I356" s="79" t="s">
        <v>919</v>
      </c>
      <c r="J356" s="347"/>
      <c r="K356" s="347"/>
      <c r="L356" s="347"/>
      <c r="M356" s="347"/>
      <c r="N356" s="81"/>
      <c r="O356" s="82" t="s">
        <v>81</v>
      </c>
      <c r="P356" s="67">
        <v>30035381</v>
      </c>
      <c r="Q356" s="67">
        <v>26820939</v>
      </c>
      <c r="R356" s="67">
        <v>3214442</v>
      </c>
      <c r="S356" s="67">
        <f t="shared" ref="S356" si="1172">P356-Q356-R356</f>
        <v>0</v>
      </c>
      <c r="T356" s="67">
        <v>0</v>
      </c>
      <c r="U356" s="83">
        <v>0</v>
      </c>
      <c r="V356" s="69">
        <f t="shared" si="1168"/>
        <v>30035381</v>
      </c>
      <c r="W356" s="70" t="s">
        <v>82</v>
      </c>
      <c r="X356" s="69">
        <v>0</v>
      </c>
      <c r="Y356" s="69">
        <v>0</v>
      </c>
      <c r="Z356" s="69">
        <v>0</v>
      </c>
      <c r="AA356" s="69">
        <v>0</v>
      </c>
      <c r="AB356" s="69">
        <v>0</v>
      </c>
      <c r="AC356" s="69">
        <v>0</v>
      </c>
      <c r="AD356" s="69">
        <v>0</v>
      </c>
      <c r="AE356" s="69">
        <f t="shared" si="1074"/>
        <v>0</v>
      </c>
      <c r="AF356" s="350"/>
      <c r="AH356" s="73">
        <v>0</v>
      </c>
      <c r="AI356" s="74" t="s">
        <v>798</v>
      </c>
      <c r="AJ356" s="73">
        <v>6660181880</v>
      </c>
      <c r="AK356" s="73">
        <f t="shared" si="1170"/>
        <v>30035381</v>
      </c>
      <c r="AL356" s="73">
        <f t="shared" si="1171"/>
        <v>30035381</v>
      </c>
      <c r="AM356" s="75"/>
    </row>
    <row r="357" spans="1:39" s="58" customFormat="1" ht="16.5" customHeight="1" x14ac:dyDescent="0.15">
      <c r="B357" s="77" t="s">
        <v>578</v>
      </c>
      <c r="C357" s="77" t="s">
        <v>577</v>
      </c>
      <c r="D357" s="84" t="s">
        <v>579</v>
      </c>
      <c r="E357" s="85" t="s">
        <v>1611</v>
      </c>
      <c r="F357" s="348"/>
      <c r="G357" s="85" t="s">
        <v>497</v>
      </c>
      <c r="H357" s="85" t="s">
        <v>918</v>
      </c>
      <c r="I357" s="85" t="s">
        <v>919</v>
      </c>
      <c r="J357" s="348"/>
      <c r="K357" s="348"/>
      <c r="L357" s="348"/>
      <c r="M357" s="348"/>
      <c r="N357" s="87"/>
      <c r="O357" s="88" t="s">
        <v>83</v>
      </c>
      <c r="P357" s="67">
        <f t="shared" ref="P357:R357" si="1173">P355-+P356</f>
        <v>0</v>
      </c>
      <c r="Q357" s="67">
        <f t="shared" si="1173"/>
        <v>0</v>
      </c>
      <c r="R357" s="89">
        <f t="shared" si="1173"/>
        <v>0</v>
      </c>
      <c r="S357" s="89"/>
      <c r="T357" s="89">
        <f t="shared" ref="T357:V357" si="1174">T355-+T356</f>
        <v>0</v>
      </c>
      <c r="U357" s="90">
        <f t="shared" si="1174"/>
        <v>0</v>
      </c>
      <c r="V357" s="90">
        <f t="shared" si="1174"/>
        <v>0</v>
      </c>
      <c r="W357" s="88" t="s">
        <v>83</v>
      </c>
      <c r="X357" s="90">
        <f t="shared" ref="X357:AD357" si="1175">X355-+X356</f>
        <v>0</v>
      </c>
      <c r="Y357" s="90">
        <f t="shared" si="1175"/>
        <v>0</v>
      </c>
      <c r="Z357" s="90">
        <f t="shared" si="1175"/>
        <v>0</v>
      </c>
      <c r="AA357" s="90">
        <f t="shared" si="1175"/>
        <v>0</v>
      </c>
      <c r="AB357" s="90">
        <f t="shared" si="1175"/>
        <v>0</v>
      </c>
      <c r="AC357" s="90">
        <f t="shared" si="1175"/>
        <v>0</v>
      </c>
      <c r="AD357" s="90">
        <f t="shared" si="1175"/>
        <v>0</v>
      </c>
      <c r="AE357" s="90">
        <f t="shared" si="1074"/>
        <v>0</v>
      </c>
      <c r="AF357" s="351"/>
      <c r="AH357" s="91">
        <f t="shared" si="1125"/>
        <v>0</v>
      </c>
      <c r="AI357" s="92" t="s">
        <v>1156</v>
      </c>
      <c r="AJ357" s="91">
        <f t="shared" ref="AJ357:AL357" si="1176">AJ355-+AJ356</f>
        <v>0</v>
      </c>
      <c r="AK357" s="91">
        <f t="shared" si="1176"/>
        <v>0</v>
      </c>
      <c r="AL357" s="91">
        <f t="shared" si="1176"/>
        <v>0</v>
      </c>
      <c r="AM357" s="60"/>
    </row>
    <row r="358" spans="1:39" s="58" customFormat="1" ht="16.5" hidden="1" customHeight="1" x14ac:dyDescent="0.15">
      <c r="A358" s="61" t="s">
        <v>1612</v>
      </c>
      <c r="B358" t="s">
        <v>578</v>
      </c>
      <c r="C358" t="s">
        <v>577</v>
      </c>
      <c r="D358" s="62" t="s">
        <v>579</v>
      </c>
      <c r="E358" s="63" t="s">
        <v>1612</v>
      </c>
      <c r="F358" s="346" t="s">
        <v>1398</v>
      </c>
      <c r="G358" s="63" t="s">
        <v>1794</v>
      </c>
      <c r="H358" s="63" t="s">
        <v>918</v>
      </c>
      <c r="I358" s="63" t="s">
        <v>1002</v>
      </c>
      <c r="J358" s="346" t="s">
        <v>1765</v>
      </c>
      <c r="K358" s="346" t="s">
        <v>1722</v>
      </c>
      <c r="L358" s="346" t="s">
        <v>1758</v>
      </c>
      <c r="M358" s="346" t="s">
        <v>1714</v>
      </c>
      <c r="N358" s="65" t="s">
        <v>1751</v>
      </c>
      <c r="O358" s="66" t="s">
        <v>78</v>
      </c>
      <c r="P358" s="67">
        <v>21617260</v>
      </c>
      <c r="Q358" s="67">
        <v>21617260</v>
      </c>
      <c r="R358" s="67">
        <f t="shared" ref="R358" si="1177">P358-Q358</f>
        <v>0</v>
      </c>
      <c r="S358" s="67">
        <v>0</v>
      </c>
      <c r="T358" s="67">
        <v>0</v>
      </c>
      <c r="U358" s="68">
        <v>0</v>
      </c>
      <c r="V358" s="69">
        <f t="shared" ref="V358:V359" si="1178">P358-U358</f>
        <v>21617260</v>
      </c>
      <c r="W358" s="70" t="s">
        <v>79</v>
      </c>
      <c r="X358" s="69">
        <f t="shared" ref="X358" si="1179">X359</f>
        <v>0</v>
      </c>
      <c r="Y358" s="71"/>
      <c r="Z358" s="71"/>
      <c r="AA358" s="71"/>
      <c r="AB358" s="71"/>
      <c r="AC358" s="71"/>
      <c r="AD358" s="72"/>
      <c r="AE358" s="69">
        <f t="shared" si="1074"/>
        <v>0</v>
      </c>
      <c r="AF358" s="349">
        <v>0</v>
      </c>
      <c r="AH358" s="73">
        <v>0</v>
      </c>
      <c r="AI358" s="74" t="s">
        <v>1792</v>
      </c>
      <c r="AJ358" s="73">
        <v>401745616</v>
      </c>
      <c r="AK358" s="73">
        <f t="shared" ref="AK358:AK359" si="1180">AL358-+AH358</f>
        <v>21617260</v>
      </c>
      <c r="AL358" s="73">
        <f t="shared" ref="AL358:AL359" si="1181">Q358+R358</f>
        <v>21617260</v>
      </c>
      <c r="AM358" s="75" t="s">
        <v>90</v>
      </c>
    </row>
    <row r="359" spans="1:39" s="58" customFormat="1" ht="16.5" hidden="1" customHeight="1" x14ac:dyDescent="0.15">
      <c r="B359" s="77" t="s">
        <v>578</v>
      </c>
      <c r="C359" s="77" t="s">
        <v>577</v>
      </c>
      <c r="D359" s="78" t="s">
        <v>579</v>
      </c>
      <c r="E359" s="79" t="s">
        <v>1612</v>
      </c>
      <c r="F359" s="347"/>
      <c r="G359" s="79" t="s">
        <v>1794</v>
      </c>
      <c r="H359" s="79" t="s">
        <v>918</v>
      </c>
      <c r="I359" s="79" t="s">
        <v>1002</v>
      </c>
      <c r="J359" s="347"/>
      <c r="K359" s="347"/>
      <c r="L359" s="347"/>
      <c r="M359" s="347"/>
      <c r="N359" s="81"/>
      <c r="O359" s="82" t="s">
        <v>81</v>
      </c>
      <c r="P359" s="67">
        <v>21617260</v>
      </c>
      <c r="Q359" s="67">
        <v>21617260</v>
      </c>
      <c r="R359" s="67">
        <v>0</v>
      </c>
      <c r="S359" s="67">
        <f t="shared" ref="S359" si="1182">P359-Q359-R359</f>
        <v>0</v>
      </c>
      <c r="T359" s="67">
        <v>0</v>
      </c>
      <c r="U359" s="83">
        <v>0</v>
      </c>
      <c r="V359" s="69">
        <f t="shared" si="1178"/>
        <v>21617260</v>
      </c>
      <c r="W359" s="70" t="s">
        <v>82</v>
      </c>
      <c r="X359" s="69">
        <v>0</v>
      </c>
      <c r="Y359" s="69">
        <v>0</v>
      </c>
      <c r="Z359" s="69">
        <v>0</v>
      </c>
      <c r="AA359" s="69">
        <v>0</v>
      </c>
      <c r="AB359" s="69">
        <v>0</v>
      </c>
      <c r="AC359" s="69">
        <v>0</v>
      </c>
      <c r="AD359" s="69">
        <v>0</v>
      </c>
      <c r="AE359" s="69">
        <f t="shared" si="1074"/>
        <v>0</v>
      </c>
      <c r="AF359" s="350"/>
      <c r="AH359" s="73">
        <v>0</v>
      </c>
      <c r="AI359" s="74" t="s">
        <v>1792</v>
      </c>
      <c r="AJ359" s="73">
        <v>401745616</v>
      </c>
      <c r="AK359" s="73">
        <f t="shared" si="1180"/>
        <v>21617260</v>
      </c>
      <c r="AL359" s="73">
        <f t="shared" si="1181"/>
        <v>21617260</v>
      </c>
      <c r="AM359" s="75" t="s">
        <v>90</v>
      </c>
    </row>
    <row r="360" spans="1:39" s="58" customFormat="1" ht="16.5" hidden="1" customHeight="1" x14ac:dyDescent="0.15">
      <c r="B360" s="77" t="s">
        <v>578</v>
      </c>
      <c r="C360" s="77" t="s">
        <v>577</v>
      </c>
      <c r="D360" s="84" t="s">
        <v>579</v>
      </c>
      <c r="E360" s="85" t="s">
        <v>1612</v>
      </c>
      <c r="F360" s="348"/>
      <c r="G360" s="85" t="s">
        <v>1794</v>
      </c>
      <c r="H360" s="85" t="s">
        <v>918</v>
      </c>
      <c r="I360" s="85" t="s">
        <v>1002</v>
      </c>
      <c r="J360" s="348"/>
      <c r="K360" s="348"/>
      <c r="L360" s="348"/>
      <c r="M360" s="348"/>
      <c r="N360" s="87"/>
      <c r="O360" s="88" t="s">
        <v>83</v>
      </c>
      <c r="P360" s="67">
        <f t="shared" ref="P360:R360" si="1183">P358-+P359</f>
        <v>0</v>
      </c>
      <c r="Q360" s="67">
        <f t="shared" si="1183"/>
        <v>0</v>
      </c>
      <c r="R360" s="89">
        <f t="shared" si="1183"/>
        <v>0</v>
      </c>
      <c r="S360" s="89"/>
      <c r="T360" s="89">
        <f t="shared" ref="T360:V360" si="1184">T358-+T359</f>
        <v>0</v>
      </c>
      <c r="U360" s="90">
        <f t="shared" si="1184"/>
        <v>0</v>
      </c>
      <c r="V360" s="90">
        <f t="shared" si="1184"/>
        <v>0</v>
      </c>
      <c r="W360" s="88" t="s">
        <v>83</v>
      </c>
      <c r="X360" s="90">
        <f t="shared" ref="X360:AD360" si="1185">X358-+X359</f>
        <v>0</v>
      </c>
      <c r="Y360" s="90">
        <f t="shared" si="1185"/>
        <v>0</v>
      </c>
      <c r="Z360" s="90">
        <f t="shared" si="1185"/>
        <v>0</v>
      </c>
      <c r="AA360" s="90">
        <f t="shared" si="1185"/>
        <v>0</v>
      </c>
      <c r="AB360" s="90">
        <f t="shared" si="1185"/>
        <v>0</v>
      </c>
      <c r="AC360" s="90">
        <f t="shared" si="1185"/>
        <v>0</v>
      </c>
      <c r="AD360" s="90">
        <f t="shared" si="1185"/>
        <v>0</v>
      </c>
      <c r="AE360" s="90">
        <f t="shared" si="1074"/>
        <v>0</v>
      </c>
      <c r="AF360" s="351"/>
      <c r="AH360" s="91">
        <f t="shared" si="1125"/>
        <v>0</v>
      </c>
      <c r="AI360" s="92" t="s">
        <v>1156</v>
      </c>
      <c r="AJ360" s="91">
        <f t="shared" ref="AJ360:AL360" si="1186">AJ358-+AJ359</f>
        <v>0</v>
      </c>
      <c r="AK360" s="91">
        <f t="shared" si="1186"/>
        <v>0</v>
      </c>
      <c r="AL360" s="91">
        <f t="shared" si="1186"/>
        <v>0</v>
      </c>
      <c r="AM360" s="60"/>
    </row>
    <row r="361" spans="1:39" s="58" customFormat="1" ht="16.5" hidden="1" customHeight="1" x14ac:dyDescent="0.15">
      <c r="A361" s="61" t="s">
        <v>1613</v>
      </c>
      <c r="B361" t="s">
        <v>578</v>
      </c>
      <c r="C361" t="s">
        <v>577</v>
      </c>
      <c r="D361" s="62" t="s">
        <v>579</v>
      </c>
      <c r="E361" s="63" t="s">
        <v>1613</v>
      </c>
      <c r="F361" s="346" t="s">
        <v>1399</v>
      </c>
      <c r="G361" s="63" t="s">
        <v>497</v>
      </c>
      <c r="H361" s="63" t="s">
        <v>918</v>
      </c>
      <c r="I361" s="63" t="s">
        <v>1002</v>
      </c>
      <c r="J361" s="346" t="s">
        <v>1771</v>
      </c>
      <c r="K361" s="346" t="s">
        <v>1722</v>
      </c>
      <c r="L361" s="346" t="s">
        <v>1758</v>
      </c>
      <c r="M361" s="346" t="s">
        <v>1711</v>
      </c>
      <c r="N361" s="65" t="s">
        <v>1712</v>
      </c>
      <c r="O361" s="66" t="s">
        <v>78</v>
      </c>
      <c r="P361" s="67">
        <v>21112395</v>
      </c>
      <c r="Q361" s="67">
        <v>21098130</v>
      </c>
      <c r="R361" s="67">
        <f t="shared" ref="R361" si="1187">P361-Q361</f>
        <v>14265</v>
      </c>
      <c r="S361" s="67">
        <v>0</v>
      </c>
      <c r="T361" s="67">
        <v>33889</v>
      </c>
      <c r="U361" s="68">
        <v>0</v>
      </c>
      <c r="V361" s="69">
        <f t="shared" ref="V361:V362" si="1188">P361-U361</f>
        <v>21112395</v>
      </c>
      <c r="W361" s="70" t="s">
        <v>79</v>
      </c>
      <c r="X361" s="69">
        <f t="shared" ref="X361" si="1189">X362</f>
        <v>13111</v>
      </c>
      <c r="Y361" s="71"/>
      <c r="Z361" s="71"/>
      <c r="AA361" s="71"/>
      <c r="AB361" s="71"/>
      <c r="AC361" s="71"/>
      <c r="AD361" s="72"/>
      <c r="AE361" s="69">
        <f t="shared" si="1074"/>
        <v>13111</v>
      </c>
      <c r="AF361" s="349">
        <v>0</v>
      </c>
      <c r="AH361" s="73">
        <v>5112410</v>
      </c>
      <c r="AI361" s="74" t="s">
        <v>798</v>
      </c>
      <c r="AJ361" s="73">
        <v>3278110277</v>
      </c>
      <c r="AK361" s="73">
        <f t="shared" ref="AK361:AK362" si="1190">AL361-+AH361</f>
        <v>15999985</v>
      </c>
      <c r="AL361" s="73">
        <f t="shared" ref="AL361:AL362" si="1191">Q361+R361</f>
        <v>21112395</v>
      </c>
      <c r="AM361" s="75"/>
    </row>
    <row r="362" spans="1:39" s="58" customFormat="1" ht="16.5" hidden="1" customHeight="1" x14ac:dyDescent="0.15">
      <c r="B362" s="77" t="s">
        <v>578</v>
      </c>
      <c r="C362" s="77" t="s">
        <v>577</v>
      </c>
      <c r="D362" s="78" t="s">
        <v>579</v>
      </c>
      <c r="E362" s="79" t="s">
        <v>1613</v>
      </c>
      <c r="F362" s="347"/>
      <c r="G362" s="79" t="s">
        <v>497</v>
      </c>
      <c r="H362" s="79" t="s">
        <v>918</v>
      </c>
      <c r="I362" s="79" t="s">
        <v>1002</v>
      </c>
      <c r="J362" s="347"/>
      <c r="K362" s="347"/>
      <c r="L362" s="347"/>
      <c r="M362" s="347"/>
      <c r="N362" s="81"/>
      <c r="O362" s="82" t="s">
        <v>81</v>
      </c>
      <c r="P362" s="67">
        <v>21099284</v>
      </c>
      <c r="Q362" s="67">
        <v>21085019</v>
      </c>
      <c r="R362" s="67">
        <v>14265</v>
      </c>
      <c r="S362" s="67">
        <f t="shared" ref="S362" si="1192">P362-Q362-R362</f>
        <v>0</v>
      </c>
      <c r="T362" s="67">
        <v>20778</v>
      </c>
      <c r="U362" s="83">
        <v>0</v>
      </c>
      <c r="V362" s="69">
        <f t="shared" si="1188"/>
        <v>21099284</v>
      </c>
      <c r="W362" s="70" t="s">
        <v>82</v>
      </c>
      <c r="X362" s="69">
        <v>13111</v>
      </c>
      <c r="Y362" s="69">
        <v>0</v>
      </c>
      <c r="Z362" s="69">
        <v>0</v>
      </c>
      <c r="AA362" s="69">
        <v>0</v>
      </c>
      <c r="AB362" s="69">
        <v>0</v>
      </c>
      <c r="AC362" s="69">
        <v>0</v>
      </c>
      <c r="AD362" s="69">
        <v>0</v>
      </c>
      <c r="AE362" s="69">
        <f t="shared" si="1074"/>
        <v>13111</v>
      </c>
      <c r="AF362" s="350"/>
      <c r="AH362" s="73">
        <v>5112410</v>
      </c>
      <c r="AI362" s="74" t="s">
        <v>798</v>
      </c>
      <c r="AJ362" s="73">
        <v>3275725868</v>
      </c>
      <c r="AK362" s="73">
        <f t="shared" si="1190"/>
        <v>15986874</v>
      </c>
      <c r="AL362" s="73">
        <f t="shared" si="1191"/>
        <v>21099284</v>
      </c>
      <c r="AM362" s="75"/>
    </row>
    <row r="363" spans="1:39" s="58" customFormat="1" ht="16.5" hidden="1" customHeight="1" x14ac:dyDescent="0.15">
      <c r="B363" s="77" t="s">
        <v>578</v>
      </c>
      <c r="C363" s="77" t="s">
        <v>577</v>
      </c>
      <c r="D363" s="84" t="s">
        <v>579</v>
      </c>
      <c r="E363" s="85" t="s">
        <v>1613</v>
      </c>
      <c r="F363" s="348"/>
      <c r="G363" s="85" t="s">
        <v>497</v>
      </c>
      <c r="H363" s="85" t="s">
        <v>918</v>
      </c>
      <c r="I363" s="85" t="s">
        <v>1002</v>
      </c>
      <c r="J363" s="348"/>
      <c r="K363" s="348"/>
      <c r="L363" s="348"/>
      <c r="M363" s="348"/>
      <c r="N363" s="87"/>
      <c r="O363" s="88" t="s">
        <v>83</v>
      </c>
      <c r="P363" s="67">
        <f t="shared" ref="P363:R363" si="1193">P361-+P362</f>
        <v>13111</v>
      </c>
      <c r="Q363" s="67">
        <f t="shared" si="1193"/>
        <v>13111</v>
      </c>
      <c r="R363" s="89">
        <f t="shared" si="1193"/>
        <v>0</v>
      </c>
      <c r="S363" s="89"/>
      <c r="T363" s="89">
        <f t="shared" ref="T363:V363" si="1194">T361-+T362</f>
        <v>13111</v>
      </c>
      <c r="U363" s="90">
        <f t="shared" si="1194"/>
        <v>0</v>
      </c>
      <c r="V363" s="90">
        <f t="shared" si="1194"/>
        <v>13111</v>
      </c>
      <c r="W363" s="88" t="s">
        <v>83</v>
      </c>
      <c r="X363" s="90">
        <f t="shared" ref="X363:AD363" si="1195">X361-+X362</f>
        <v>0</v>
      </c>
      <c r="Y363" s="90">
        <f t="shared" si="1195"/>
        <v>0</v>
      </c>
      <c r="Z363" s="90">
        <f t="shared" si="1195"/>
        <v>0</v>
      </c>
      <c r="AA363" s="90">
        <f t="shared" si="1195"/>
        <v>0</v>
      </c>
      <c r="AB363" s="90">
        <f t="shared" si="1195"/>
        <v>0</v>
      </c>
      <c r="AC363" s="90">
        <f t="shared" si="1195"/>
        <v>0</v>
      </c>
      <c r="AD363" s="90">
        <f t="shared" si="1195"/>
        <v>0</v>
      </c>
      <c r="AE363" s="90">
        <f t="shared" si="1074"/>
        <v>0</v>
      </c>
      <c r="AF363" s="351"/>
      <c r="AH363" s="91">
        <f t="shared" si="1125"/>
        <v>0</v>
      </c>
      <c r="AI363" s="92">
        <v>5112410</v>
      </c>
      <c r="AJ363" s="91">
        <f t="shared" ref="AJ363:AL363" si="1196">AJ361-+AJ362</f>
        <v>2384409</v>
      </c>
      <c r="AK363" s="91">
        <f t="shared" si="1196"/>
        <v>13111</v>
      </c>
      <c r="AL363" s="91">
        <f t="shared" si="1196"/>
        <v>13111</v>
      </c>
      <c r="AM363" s="60"/>
    </row>
    <row r="364" spans="1:39" s="58" customFormat="1" ht="16.5" hidden="1" customHeight="1" x14ac:dyDescent="0.15">
      <c r="A364" s="61" t="s">
        <v>1614</v>
      </c>
      <c r="B364" t="s">
        <v>578</v>
      </c>
      <c r="C364" t="s">
        <v>577</v>
      </c>
      <c r="D364" s="62" t="s">
        <v>579</v>
      </c>
      <c r="E364" s="63" t="s">
        <v>1614</v>
      </c>
      <c r="F364" s="346" t="s">
        <v>1400</v>
      </c>
      <c r="G364" s="63" t="s">
        <v>497</v>
      </c>
      <c r="H364" s="63" t="s">
        <v>918</v>
      </c>
      <c r="I364" s="63" t="s">
        <v>956</v>
      </c>
      <c r="J364" s="346" t="s">
        <v>1733</v>
      </c>
      <c r="K364" s="346" t="s">
        <v>1722</v>
      </c>
      <c r="L364" s="346" t="s">
        <v>1758</v>
      </c>
      <c r="M364" s="346" t="s">
        <v>1716</v>
      </c>
      <c r="N364" s="65" t="s">
        <v>1712</v>
      </c>
      <c r="O364" s="66" t="s">
        <v>78</v>
      </c>
      <c r="P364" s="67">
        <v>60302573</v>
      </c>
      <c r="Q364" s="67">
        <v>20550301</v>
      </c>
      <c r="R364" s="67">
        <f t="shared" ref="R364" si="1197">P364-Q364</f>
        <v>39752272</v>
      </c>
      <c r="S364" s="67">
        <v>0</v>
      </c>
      <c r="T364" s="67">
        <v>60302573</v>
      </c>
      <c r="U364" s="68">
        <v>0</v>
      </c>
      <c r="V364" s="69">
        <f t="shared" ref="V364:V365" si="1198">P364-U364</f>
        <v>60302573</v>
      </c>
      <c r="W364" s="70" t="s">
        <v>79</v>
      </c>
      <c r="X364" s="69">
        <f t="shared" ref="X364" si="1199">X365</f>
        <v>0</v>
      </c>
      <c r="Y364" s="71"/>
      <c r="Z364" s="71"/>
      <c r="AA364" s="71"/>
      <c r="AB364" s="71"/>
      <c r="AC364" s="71"/>
      <c r="AD364" s="72"/>
      <c r="AE364" s="69">
        <f t="shared" si="1074"/>
        <v>0</v>
      </c>
      <c r="AF364" s="349">
        <v>0</v>
      </c>
      <c r="AH364" s="73">
        <v>49645439</v>
      </c>
      <c r="AI364" s="74" t="s">
        <v>798</v>
      </c>
      <c r="AJ364" s="73">
        <v>2061739100</v>
      </c>
      <c r="AK364" s="73">
        <f t="shared" ref="AK364:AK365" si="1200">AL364-+AH364</f>
        <v>10657134</v>
      </c>
      <c r="AL364" s="73">
        <f t="shared" ref="AL364:AL365" si="1201">Q364+R364</f>
        <v>60302573</v>
      </c>
      <c r="AM364" s="75"/>
    </row>
    <row r="365" spans="1:39" s="58" customFormat="1" ht="16.5" hidden="1" customHeight="1" x14ac:dyDescent="0.15">
      <c r="B365" s="77" t="s">
        <v>578</v>
      </c>
      <c r="C365" s="77" t="s">
        <v>577</v>
      </c>
      <c r="D365" s="78" t="s">
        <v>579</v>
      </c>
      <c r="E365" s="79" t="s">
        <v>1614</v>
      </c>
      <c r="F365" s="347"/>
      <c r="G365" s="79" t="s">
        <v>497</v>
      </c>
      <c r="H365" s="79" t="s">
        <v>918</v>
      </c>
      <c r="I365" s="79" t="s">
        <v>956</v>
      </c>
      <c r="J365" s="347"/>
      <c r="K365" s="347"/>
      <c r="L365" s="347"/>
      <c r="M365" s="347"/>
      <c r="N365" s="81"/>
      <c r="O365" s="82" t="s">
        <v>81</v>
      </c>
      <c r="P365" s="67">
        <v>60302573</v>
      </c>
      <c r="Q365" s="67">
        <v>20550301</v>
      </c>
      <c r="R365" s="67">
        <v>39752272</v>
      </c>
      <c r="S365" s="67">
        <f t="shared" ref="S365" si="1202">P365-Q365-R365</f>
        <v>0</v>
      </c>
      <c r="T365" s="67">
        <v>60302573</v>
      </c>
      <c r="U365" s="83">
        <v>0</v>
      </c>
      <c r="V365" s="69">
        <f t="shared" si="1198"/>
        <v>60302573</v>
      </c>
      <c r="W365" s="70" t="s">
        <v>82</v>
      </c>
      <c r="X365" s="69">
        <v>0</v>
      </c>
      <c r="Y365" s="69">
        <v>0</v>
      </c>
      <c r="Z365" s="69">
        <v>0</v>
      </c>
      <c r="AA365" s="69">
        <v>0</v>
      </c>
      <c r="AB365" s="69">
        <v>0</v>
      </c>
      <c r="AC365" s="69">
        <v>0</v>
      </c>
      <c r="AD365" s="69">
        <v>0</v>
      </c>
      <c r="AE365" s="69">
        <f t="shared" si="1074"/>
        <v>0</v>
      </c>
      <c r="AF365" s="350"/>
      <c r="AH365" s="73">
        <v>49645439</v>
      </c>
      <c r="AI365" s="74" t="s">
        <v>798</v>
      </c>
      <c r="AJ365" s="73">
        <v>2061739100</v>
      </c>
      <c r="AK365" s="73">
        <f t="shared" si="1200"/>
        <v>10657134</v>
      </c>
      <c r="AL365" s="73">
        <f t="shared" si="1201"/>
        <v>60302573</v>
      </c>
      <c r="AM365" s="75"/>
    </row>
    <row r="366" spans="1:39" s="58" customFormat="1" ht="16.5" hidden="1" customHeight="1" x14ac:dyDescent="0.15">
      <c r="B366" s="77" t="s">
        <v>578</v>
      </c>
      <c r="C366" s="77" t="s">
        <v>577</v>
      </c>
      <c r="D366" s="84" t="s">
        <v>579</v>
      </c>
      <c r="E366" s="85" t="s">
        <v>1614</v>
      </c>
      <c r="F366" s="348"/>
      <c r="G366" s="85" t="s">
        <v>497</v>
      </c>
      <c r="H366" s="85" t="s">
        <v>918</v>
      </c>
      <c r="I366" s="85" t="s">
        <v>956</v>
      </c>
      <c r="J366" s="348"/>
      <c r="K366" s="348"/>
      <c r="L366" s="348"/>
      <c r="M366" s="348"/>
      <c r="N366" s="87"/>
      <c r="O366" s="88" t="s">
        <v>83</v>
      </c>
      <c r="P366" s="67">
        <f t="shared" ref="P366:R366" si="1203">P364-+P365</f>
        <v>0</v>
      </c>
      <c r="Q366" s="67">
        <f t="shared" si="1203"/>
        <v>0</v>
      </c>
      <c r="R366" s="89">
        <f t="shared" si="1203"/>
        <v>0</v>
      </c>
      <c r="S366" s="89"/>
      <c r="T366" s="89">
        <f t="shared" ref="T366:V366" si="1204">T364-+T365</f>
        <v>0</v>
      </c>
      <c r="U366" s="90">
        <f t="shared" si="1204"/>
        <v>0</v>
      </c>
      <c r="V366" s="90">
        <f t="shared" si="1204"/>
        <v>0</v>
      </c>
      <c r="W366" s="88" t="s">
        <v>83</v>
      </c>
      <c r="X366" s="90">
        <f t="shared" ref="X366:AD366" si="1205">X364-+X365</f>
        <v>0</v>
      </c>
      <c r="Y366" s="90">
        <f t="shared" si="1205"/>
        <v>0</v>
      </c>
      <c r="Z366" s="90">
        <f t="shared" si="1205"/>
        <v>0</v>
      </c>
      <c r="AA366" s="90">
        <f t="shared" si="1205"/>
        <v>0</v>
      </c>
      <c r="AB366" s="90">
        <f t="shared" si="1205"/>
        <v>0</v>
      </c>
      <c r="AC366" s="90">
        <f t="shared" si="1205"/>
        <v>0</v>
      </c>
      <c r="AD366" s="90">
        <f t="shared" si="1205"/>
        <v>0</v>
      </c>
      <c r="AE366" s="90">
        <f t="shared" si="1074"/>
        <v>0</v>
      </c>
      <c r="AF366" s="351"/>
      <c r="AH366" s="91">
        <f t="shared" si="1125"/>
        <v>0</v>
      </c>
      <c r="AI366" s="92" t="s">
        <v>1156</v>
      </c>
      <c r="AJ366" s="91">
        <f t="shared" ref="AJ366:AL366" si="1206">AJ364-+AJ365</f>
        <v>0</v>
      </c>
      <c r="AK366" s="91">
        <f t="shared" si="1206"/>
        <v>0</v>
      </c>
      <c r="AL366" s="91">
        <f t="shared" si="1206"/>
        <v>0</v>
      </c>
      <c r="AM366" s="60"/>
    </row>
    <row r="367" spans="1:39" s="58" customFormat="1" ht="16.5" hidden="1" customHeight="1" x14ac:dyDescent="0.15">
      <c r="A367" s="61" t="s">
        <v>1615</v>
      </c>
      <c r="B367" t="s">
        <v>578</v>
      </c>
      <c r="C367" t="s">
        <v>577</v>
      </c>
      <c r="D367" s="62" t="s">
        <v>579</v>
      </c>
      <c r="E367" s="63" t="s">
        <v>1615</v>
      </c>
      <c r="F367" s="346" t="s">
        <v>1401</v>
      </c>
      <c r="G367" s="63" t="s">
        <v>497</v>
      </c>
      <c r="H367" s="63" t="s">
        <v>918</v>
      </c>
      <c r="I367" s="63" t="s">
        <v>1002</v>
      </c>
      <c r="J367" s="346" t="s">
        <v>1772</v>
      </c>
      <c r="K367" s="346" t="s">
        <v>1722</v>
      </c>
      <c r="L367" s="346" t="s">
        <v>1758</v>
      </c>
      <c r="M367" s="346" t="s">
        <v>1714</v>
      </c>
      <c r="N367" s="65" t="s">
        <v>1720</v>
      </c>
      <c r="O367" s="66" t="s">
        <v>78</v>
      </c>
      <c r="P367" s="67">
        <v>11324225</v>
      </c>
      <c r="Q367" s="67">
        <v>11324225</v>
      </c>
      <c r="R367" s="67">
        <f t="shared" ref="R367" si="1207">P367-Q367</f>
        <v>0</v>
      </c>
      <c r="S367" s="67">
        <v>0</v>
      </c>
      <c r="T367" s="67">
        <v>0</v>
      </c>
      <c r="U367" s="68">
        <v>0</v>
      </c>
      <c r="V367" s="69">
        <f t="shared" ref="V367:V368" si="1208">P367-U367</f>
        <v>11324225</v>
      </c>
      <c r="W367" s="70" t="s">
        <v>79</v>
      </c>
      <c r="X367" s="69">
        <f t="shared" ref="X367" si="1209">X368</f>
        <v>0</v>
      </c>
      <c r="Y367" s="71"/>
      <c r="Z367" s="71"/>
      <c r="AA367" s="71"/>
      <c r="AB367" s="71"/>
      <c r="AC367" s="71"/>
      <c r="AD367" s="72"/>
      <c r="AE367" s="69">
        <f t="shared" si="1074"/>
        <v>0</v>
      </c>
      <c r="AF367" s="349">
        <v>0</v>
      </c>
      <c r="AH367" s="73">
        <v>11324225</v>
      </c>
      <c r="AI367" s="74" t="s">
        <v>1156</v>
      </c>
      <c r="AJ367" s="73">
        <v>0</v>
      </c>
      <c r="AK367" s="73">
        <f t="shared" ref="AK367:AK368" si="1210">AL367-+AH367</f>
        <v>0</v>
      </c>
      <c r="AL367" s="73">
        <f t="shared" ref="AL367:AL368" si="1211">Q367+R367</f>
        <v>11324225</v>
      </c>
      <c r="AM367" s="75"/>
    </row>
    <row r="368" spans="1:39" s="58" customFormat="1" ht="16.5" hidden="1" customHeight="1" x14ac:dyDescent="0.15">
      <c r="B368" s="77" t="s">
        <v>578</v>
      </c>
      <c r="C368" s="77" t="s">
        <v>577</v>
      </c>
      <c r="D368" s="78" t="s">
        <v>579</v>
      </c>
      <c r="E368" s="79" t="s">
        <v>1615</v>
      </c>
      <c r="F368" s="347"/>
      <c r="G368" s="79" t="s">
        <v>497</v>
      </c>
      <c r="H368" s="79" t="s">
        <v>918</v>
      </c>
      <c r="I368" s="79" t="s">
        <v>1002</v>
      </c>
      <c r="J368" s="347"/>
      <c r="K368" s="347"/>
      <c r="L368" s="347"/>
      <c r="M368" s="347"/>
      <c r="N368" s="81"/>
      <c r="O368" s="82" t="s">
        <v>81</v>
      </c>
      <c r="P368" s="67">
        <v>11324225</v>
      </c>
      <c r="Q368" s="67">
        <v>11324225</v>
      </c>
      <c r="R368" s="67">
        <v>0</v>
      </c>
      <c r="S368" s="67">
        <f t="shared" ref="S368" si="1212">P368-Q368-R368</f>
        <v>0</v>
      </c>
      <c r="T368" s="67">
        <v>0</v>
      </c>
      <c r="U368" s="83">
        <v>0</v>
      </c>
      <c r="V368" s="69">
        <f t="shared" si="1208"/>
        <v>11324225</v>
      </c>
      <c r="W368" s="70" t="s">
        <v>82</v>
      </c>
      <c r="X368" s="69">
        <v>0</v>
      </c>
      <c r="Y368" s="69">
        <v>0</v>
      </c>
      <c r="Z368" s="69">
        <v>0</v>
      </c>
      <c r="AA368" s="69">
        <v>0</v>
      </c>
      <c r="AB368" s="69">
        <v>0</v>
      </c>
      <c r="AC368" s="69">
        <v>0</v>
      </c>
      <c r="AD368" s="69">
        <v>0</v>
      </c>
      <c r="AE368" s="69">
        <f t="shared" si="1074"/>
        <v>0</v>
      </c>
      <c r="AF368" s="350"/>
      <c r="AH368" s="73">
        <v>11324225</v>
      </c>
      <c r="AI368" s="74" t="s">
        <v>1156</v>
      </c>
      <c r="AJ368" s="73">
        <v>0</v>
      </c>
      <c r="AK368" s="73">
        <f t="shared" si="1210"/>
        <v>0</v>
      </c>
      <c r="AL368" s="73">
        <f t="shared" si="1211"/>
        <v>11324225</v>
      </c>
      <c r="AM368" s="75"/>
    </row>
    <row r="369" spans="1:39" s="58" customFormat="1" ht="16.5" hidden="1" customHeight="1" x14ac:dyDescent="0.15">
      <c r="B369" s="77" t="s">
        <v>578</v>
      </c>
      <c r="C369" s="77" t="s">
        <v>577</v>
      </c>
      <c r="D369" s="84" t="s">
        <v>579</v>
      </c>
      <c r="E369" s="85" t="s">
        <v>1615</v>
      </c>
      <c r="F369" s="348"/>
      <c r="G369" s="85" t="s">
        <v>497</v>
      </c>
      <c r="H369" s="85" t="s">
        <v>918</v>
      </c>
      <c r="I369" s="85" t="s">
        <v>1002</v>
      </c>
      <c r="J369" s="348"/>
      <c r="K369" s="348"/>
      <c r="L369" s="348"/>
      <c r="M369" s="348"/>
      <c r="N369" s="87"/>
      <c r="O369" s="88" t="s">
        <v>83</v>
      </c>
      <c r="P369" s="67">
        <f t="shared" ref="P369:R369" si="1213">P367-+P368</f>
        <v>0</v>
      </c>
      <c r="Q369" s="67">
        <f t="shared" si="1213"/>
        <v>0</v>
      </c>
      <c r="R369" s="89">
        <f t="shared" si="1213"/>
        <v>0</v>
      </c>
      <c r="S369" s="89"/>
      <c r="T369" s="89">
        <f t="shared" ref="T369:V369" si="1214">T367-+T368</f>
        <v>0</v>
      </c>
      <c r="U369" s="90">
        <f t="shared" si="1214"/>
        <v>0</v>
      </c>
      <c r="V369" s="90">
        <f t="shared" si="1214"/>
        <v>0</v>
      </c>
      <c r="W369" s="88" t="s">
        <v>83</v>
      </c>
      <c r="X369" s="90">
        <f t="shared" ref="X369:AD369" si="1215">X367-+X368</f>
        <v>0</v>
      </c>
      <c r="Y369" s="90">
        <f t="shared" si="1215"/>
        <v>0</v>
      </c>
      <c r="Z369" s="90">
        <f t="shared" si="1215"/>
        <v>0</v>
      </c>
      <c r="AA369" s="90">
        <f t="shared" si="1215"/>
        <v>0</v>
      </c>
      <c r="AB369" s="90">
        <f t="shared" si="1215"/>
        <v>0</v>
      </c>
      <c r="AC369" s="90">
        <f t="shared" si="1215"/>
        <v>0</v>
      </c>
      <c r="AD369" s="90">
        <f t="shared" si="1215"/>
        <v>0</v>
      </c>
      <c r="AE369" s="90">
        <f t="shared" si="1074"/>
        <v>0</v>
      </c>
      <c r="AF369" s="351"/>
      <c r="AH369" s="91">
        <f t="shared" si="1125"/>
        <v>0</v>
      </c>
      <c r="AI369" s="92" t="s">
        <v>1156</v>
      </c>
      <c r="AJ369" s="91">
        <f t="shared" ref="AJ369:AL369" si="1216">AJ367-+AJ368</f>
        <v>0</v>
      </c>
      <c r="AK369" s="91">
        <f t="shared" si="1216"/>
        <v>0</v>
      </c>
      <c r="AL369" s="91">
        <f t="shared" si="1216"/>
        <v>0</v>
      </c>
      <c r="AM369" s="60"/>
    </row>
    <row r="370" spans="1:39" s="58" customFormat="1" ht="16.5" hidden="1" customHeight="1" x14ac:dyDescent="0.15">
      <c r="A370" s="61" t="s">
        <v>1616</v>
      </c>
      <c r="B370" t="s">
        <v>578</v>
      </c>
      <c r="C370" t="s">
        <v>577</v>
      </c>
      <c r="D370" s="62" t="s">
        <v>579</v>
      </c>
      <c r="E370" s="63" t="s">
        <v>1616</v>
      </c>
      <c r="F370" s="346" t="s">
        <v>1402</v>
      </c>
      <c r="G370" s="63" t="s">
        <v>1803</v>
      </c>
      <c r="H370" s="63" t="s">
        <v>918</v>
      </c>
      <c r="I370" s="63" t="s">
        <v>1044</v>
      </c>
      <c r="J370" s="346" t="s">
        <v>1773</v>
      </c>
      <c r="K370" s="346" t="s">
        <v>1722</v>
      </c>
      <c r="L370" s="346" t="s">
        <v>1758</v>
      </c>
      <c r="M370" s="346" t="s">
        <v>1711</v>
      </c>
      <c r="N370" s="65" t="s">
        <v>1734</v>
      </c>
      <c r="O370" s="66" t="s">
        <v>78</v>
      </c>
      <c r="P370" s="67">
        <v>7621218</v>
      </c>
      <c r="Q370" s="67">
        <v>7621218</v>
      </c>
      <c r="R370" s="67">
        <f t="shared" ref="R370" si="1217">P370-Q370</f>
        <v>0</v>
      </c>
      <c r="S370" s="67">
        <v>0</v>
      </c>
      <c r="T370" s="67">
        <v>0</v>
      </c>
      <c r="U370" s="68">
        <v>0</v>
      </c>
      <c r="V370" s="69">
        <f t="shared" ref="V370:V371" si="1218">P370-U370</f>
        <v>7621218</v>
      </c>
      <c r="W370" s="70" t="s">
        <v>79</v>
      </c>
      <c r="X370" s="69">
        <f t="shared" ref="X370" si="1219">X371</f>
        <v>0</v>
      </c>
      <c r="Y370" s="71"/>
      <c r="Z370" s="71"/>
      <c r="AA370" s="71"/>
      <c r="AB370" s="71"/>
      <c r="AC370" s="71"/>
      <c r="AD370" s="72"/>
      <c r="AE370" s="69">
        <f t="shared" si="1074"/>
        <v>0</v>
      </c>
      <c r="AF370" s="349">
        <v>0</v>
      </c>
      <c r="AH370" s="73">
        <v>0</v>
      </c>
      <c r="AI370" s="74" t="s">
        <v>798</v>
      </c>
      <c r="AJ370" s="73">
        <v>1427194350</v>
      </c>
      <c r="AK370" s="73">
        <f t="shared" ref="AK370:AK371" si="1220">AL370-+AH370</f>
        <v>7621218</v>
      </c>
      <c r="AL370" s="73">
        <f t="shared" ref="AL370:AL371" si="1221">Q370+R370</f>
        <v>7621218</v>
      </c>
      <c r="AM370" s="75"/>
    </row>
    <row r="371" spans="1:39" s="58" customFormat="1" ht="16.5" hidden="1" customHeight="1" x14ac:dyDescent="0.15">
      <c r="B371" s="77" t="s">
        <v>578</v>
      </c>
      <c r="C371" s="77" t="s">
        <v>577</v>
      </c>
      <c r="D371" s="78" t="s">
        <v>579</v>
      </c>
      <c r="E371" s="79" t="s">
        <v>1616</v>
      </c>
      <c r="F371" s="347"/>
      <c r="G371" s="79" t="s">
        <v>1803</v>
      </c>
      <c r="H371" s="79" t="s">
        <v>918</v>
      </c>
      <c r="I371" s="79" t="s">
        <v>1044</v>
      </c>
      <c r="J371" s="347"/>
      <c r="K371" s="347"/>
      <c r="L371" s="347"/>
      <c r="M371" s="347"/>
      <c r="N371" s="81"/>
      <c r="O371" s="82" t="s">
        <v>81</v>
      </c>
      <c r="P371" s="67">
        <v>7621218</v>
      </c>
      <c r="Q371" s="67">
        <v>7621218</v>
      </c>
      <c r="R371" s="67">
        <v>0</v>
      </c>
      <c r="S371" s="67">
        <f t="shared" ref="S371" si="1222">P371-Q371-R371</f>
        <v>0</v>
      </c>
      <c r="T371" s="67">
        <v>0</v>
      </c>
      <c r="U371" s="83">
        <v>0</v>
      </c>
      <c r="V371" s="69">
        <f t="shared" si="1218"/>
        <v>7621218</v>
      </c>
      <c r="W371" s="70" t="s">
        <v>82</v>
      </c>
      <c r="X371" s="69">
        <v>0</v>
      </c>
      <c r="Y371" s="69">
        <v>0</v>
      </c>
      <c r="Z371" s="69">
        <v>0</v>
      </c>
      <c r="AA371" s="69">
        <v>0</v>
      </c>
      <c r="AB371" s="69">
        <v>0</v>
      </c>
      <c r="AC371" s="69">
        <v>0</v>
      </c>
      <c r="AD371" s="69">
        <v>0</v>
      </c>
      <c r="AE371" s="69">
        <f t="shared" si="1074"/>
        <v>0</v>
      </c>
      <c r="AF371" s="350"/>
      <c r="AH371" s="73">
        <v>0</v>
      </c>
      <c r="AI371" s="74" t="s">
        <v>798</v>
      </c>
      <c r="AJ371" s="73">
        <v>1427194350</v>
      </c>
      <c r="AK371" s="73">
        <f t="shared" si="1220"/>
        <v>7621218</v>
      </c>
      <c r="AL371" s="73">
        <f t="shared" si="1221"/>
        <v>7621218</v>
      </c>
      <c r="AM371" s="75"/>
    </row>
    <row r="372" spans="1:39" s="58" customFormat="1" ht="16.5" hidden="1" customHeight="1" x14ac:dyDescent="0.15">
      <c r="B372" s="77" t="s">
        <v>578</v>
      </c>
      <c r="C372" s="77" t="s">
        <v>577</v>
      </c>
      <c r="D372" s="84" t="s">
        <v>579</v>
      </c>
      <c r="E372" s="85" t="s">
        <v>1616</v>
      </c>
      <c r="F372" s="348"/>
      <c r="G372" s="85" t="s">
        <v>1803</v>
      </c>
      <c r="H372" s="85" t="s">
        <v>918</v>
      </c>
      <c r="I372" s="85" t="s">
        <v>1044</v>
      </c>
      <c r="J372" s="348"/>
      <c r="K372" s="348"/>
      <c r="L372" s="348"/>
      <c r="M372" s="348"/>
      <c r="N372" s="87"/>
      <c r="O372" s="88" t="s">
        <v>83</v>
      </c>
      <c r="P372" s="67">
        <f t="shared" ref="P372:R372" si="1223">P370-+P371</f>
        <v>0</v>
      </c>
      <c r="Q372" s="67">
        <f t="shared" si="1223"/>
        <v>0</v>
      </c>
      <c r="R372" s="89">
        <f t="shared" si="1223"/>
        <v>0</v>
      </c>
      <c r="S372" s="89"/>
      <c r="T372" s="89">
        <f t="shared" ref="T372:V372" si="1224">T370-+T371</f>
        <v>0</v>
      </c>
      <c r="U372" s="90">
        <f t="shared" si="1224"/>
        <v>0</v>
      </c>
      <c r="V372" s="90">
        <f t="shared" si="1224"/>
        <v>0</v>
      </c>
      <c r="W372" s="88" t="s">
        <v>83</v>
      </c>
      <c r="X372" s="90">
        <f t="shared" ref="X372:AD372" si="1225">X370-+X371</f>
        <v>0</v>
      </c>
      <c r="Y372" s="90">
        <f t="shared" si="1225"/>
        <v>0</v>
      </c>
      <c r="Z372" s="90">
        <f t="shared" si="1225"/>
        <v>0</v>
      </c>
      <c r="AA372" s="90">
        <f t="shared" si="1225"/>
        <v>0</v>
      </c>
      <c r="AB372" s="90">
        <f t="shared" si="1225"/>
        <v>0</v>
      </c>
      <c r="AC372" s="90">
        <f t="shared" si="1225"/>
        <v>0</v>
      </c>
      <c r="AD372" s="90">
        <f t="shared" si="1225"/>
        <v>0</v>
      </c>
      <c r="AE372" s="90">
        <f t="shared" si="1074"/>
        <v>0</v>
      </c>
      <c r="AF372" s="351"/>
      <c r="AH372" s="91">
        <f t="shared" si="1125"/>
        <v>0</v>
      </c>
      <c r="AI372" s="92" t="s">
        <v>1156</v>
      </c>
      <c r="AJ372" s="91">
        <f t="shared" ref="AJ372:AL372" si="1226">AJ370-+AJ371</f>
        <v>0</v>
      </c>
      <c r="AK372" s="91">
        <f t="shared" si="1226"/>
        <v>0</v>
      </c>
      <c r="AL372" s="91">
        <f t="shared" si="1226"/>
        <v>0</v>
      </c>
      <c r="AM372" s="60"/>
    </row>
    <row r="373" spans="1:39" s="58" customFormat="1" ht="16.5" hidden="1" customHeight="1" x14ac:dyDescent="0.15">
      <c r="A373" s="61" t="s">
        <v>1617</v>
      </c>
      <c r="B373" t="s">
        <v>578</v>
      </c>
      <c r="C373" t="s">
        <v>577</v>
      </c>
      <c r="D373" s="62" t="s">
        <v>579</v>
      </c>
      <c r="E373" s="63" t="s">
        <v>1617</v>
      </c>
      <c r="F373" s="346" t="s">
        <v>1403</v>
      </c>
      <c r="G373" s="63" t="s">
        <v>497</v>
      </c>
      <c r="H373" s="63" t="s">
        <v>918</v>
      </c>
      <c r="I373" s="63" t="s">
        <v>1002</v>
      </c>
      <c r="J373" s="346" t="s">
        <v>1771</v>
      </c>
      <c r="K373" s="346" t="s">
        <v>1722</v>
      </c>
      <c r="L373" s="346" t="s">
        <v>1758</v>
      </c>
      <c r="M373" s="346" t="s">
        <v>1711</v>
      </c>
      <c r="N373" s="65" t="s">
        <v>1751</v>
      </c>
      <c r="O373" s="66" t="s">
        <v>78</v>
      </c>
      <c r="P373" s="67">
        <v>7481680</v>
      </c>
      <c r="Q373" s="67">
        <v>7481680</v>
      </c>
      <c r="R373" s="67">
        <f t="shared" ref="R373" si="1227">P373-Q373</f>
        <v>0</v>
      </c>
      <c r="S373" s="67">
        <v>0</v>
      </c>
      <c r="T373" s="67">
        <v>0</v>
      </c>
      <c r="U373" s="68">
        <v>0</v>
      </c>
      <c r="V373" s="69">
        <f t="shared" ref="V373:V374" si="1228">P373-U373</f>
        <v>7481680</v>
      </c>
      <c r="W373" s="70" t="s">
        <v>79</v>
      </c>
      <c r="X373" s="69">
        <f t="shared" ref="X373" si="1229">X374</f>
        <v>0</v>
      </c>
      <c r="Y373" s="71"/>
      <c r="Z373" s="71"/>
      <c r="AA373" s="71"/>
      <c r="AB373" s="71"/>
      <c r="AC373" s="71"/>
      <c r="AD373" s="72"/>
      <c r="AE373" s="69">
        <f t="shared" si="1074"/>
        <v>0</v>
      </c>
      <c r="AF373" s="349">
        <v>0</v>
      </c>
      <c r="AH373" s="73">
        <v>4410038</v>
      </c>
      <c r="AI373" s="74" t="s">
        <v>798</v>
      </c>
      <c r="AJ373" s="73">
        <v>819104600</v>
      </c>
      <c r="AK373" s="73">
        <f t="shared" ref="AK373:AK374" si="1230">AL373-+AH373</f>
        <v>3071642</v>
      </c>
      <c r="AL373" s="73">
        <f t="shared" ref="AL373:AL374" si="1231">Q373+R373</f>
        <v>7481680</v>
      </c>
      <c r="AM373" s="75"/>
    </row>
    <row r="374" spans="1:39" s="58" customFormat="1" ht="16.5" hidden="1" customHeight="1" x14ac:dyDescent="0.15">
      <c r="B374" s="77" t="s">
        <v>578</v>
      </c>
      <c r="C374" s="77" t="s">
        <v>577</v>
      </c>
      <c r="D374" s="78" t="s">
        <v>579</v>
      </c>
      <c r="E374" s="79" t="s">
        <v>1617</v>
      </c>
      <c r="F374" s="347"/>
      <c r="G374" s="79" t="s">
        <v>497</v>
      </c>
      <c r="H374" s="79" t="s">
        <v>918</v>
      </c>
      <c r="I374" s="79" t="s">
        <v>1002</v>
      </c>
      <c r="J374" s="347"/>
      <c r="K374" s="347"/>
      <c r="L374" s="347"/>
      <c r="M374" s="347"/>
      <c r="N374" s="81"/>
      <c r="O374" s="82" t="s">
        <v>81</v>
      </c>
      <c r="P374" s="67">
        <v>7481680</v>
      </c>
      <c r="Q374" s="67">
        <v>7481680</v>
      </c>
      <c r="R374" s="67">
        <v>0</v>
      </c>
      <c r="S374" s="67">
        <f t="shared" ref="S374" si="1232">P374-Q374-R374</f>
        <v>0</v>
      </c>
      <c r="T374" s="67">
        <v>0</v>
      </c>
      <c r="U374" s="83">
        <v>0</v>
      </c>
      <c r="V374" s="69">
        <f t="shared" si="1228"/>
        <v>7481680</v>
      </c>
      <c r="W374" s="70" t="s">
        <v>82</v>
      </c>
      <c r="X374" s="69">
        <v>0</v>
      </c>
      <c r="Y374" s="69">
        <v>0</v>
      </c>
      <c r="Z374" s="69">
        <v>0</v>
      </c>
      <c r="AA374" s="69">
        <v>0</v>
      </c>
      <c r="AB374" s="69">
        <v>0</v>
      </c>
      <c r="AC374" s="69">
        <v>0</v>
      </c>
      <c r="AD374" s="69">
        <v>0</v>
      </c>
      <c r="AE374" s="69">
        <f t="shared" si="1074"/>
        <v>0</v>
      </c>
      <c r="AF374" s="350"/>
      <c r="AH374" s="73">
        <v>4410038</v>
      </c>
      <c r="AI374" s="74" t="s">
        <v>798</v>
      </c>
      <c r="AJ374" s="73">
        <v>819104600</v>
      </c>
      <c r="AK374" s="73">
        <f t="shared" si="1230"/>
        <v>3071642</v>
      </c>
      <c r="AL374" s="73">
        <f t="shared" si="1231"/>
        <v>7481680</v>
      </c>
      <c r="AM374" s="75"/>
    </row>
    <row r="375" spans="1:39" s="58" customFormat="1" ht="16.5" hidden="1" customHeight="1" x14ac:dyDescent="0.15">
      <c r="B375" s="77" t="s">
        <v>578</v>
      </c>
      <c r="C375" s="77" t="s">
        <v>577</v>
      </c>
      <c r="D375" s="84" t="s">
        <v>579</v>
      </c>
      <c r="E375" s="85" t="s">
        <v>1617</v>
      </c>
      <c r="F375" s="348"/>
      <c r="G375" s="85" t="s">
        <v>497</v>
      </c>
      <c r="H375" s="85" t="s">
        <v>918</v>
      </c>
      <c r="I375" s="85" t="s">
        <v>1002</v>
      </c>
      <c r="J375" s="348"/>
      <c r="K375" s="348"/>
      <c r="L375" s="348"/>
      <c r="M375" s="348"/>
      <c r="N375" s="87"/>
      <c r="O375" s="88" t="s">
        <v>83</v>
      </c>
      <c r="P375" s="67">
        <f t="shared" ref="P375:R375" si="1233">P373-+P374</f>
        <v>0</v>
      </c>
      <c r="Q375" s="67">
        <f t="shared" si="1233"/>
        <v>0</v>
      </c>
      <c r="R375" s="89">
        <f t="shared" si="1233"/>
        <v>0</v>
      </c>
      <c r="S375" s="89"/>
      <c r="T375" s="89">
        <f t="shared" ref="T375:V375" si="1234">T373-+T374</f>
        <v>0</v>
      </c>
      <c r="U375" s="90">
        <f t="shared" si="1234"/>
        <v>0</v>
      </c>
      <c r="V375" s="90">
        <f t="shared" si="1234"/>
        <v>0</v>
      </c>
      <c r="W375" s="88" t="s">
        <v>83</v>
      </c>
      <c r="X375" s="90">
        <f t="shared" ref="X375:AD375" si="1235">X373-+X374</f>
        <v>0</v>
      </c>
      <c r="Y375" s="90">
        <f t="shared" si="1235"/>
        <v>0</v>
      </c>
      <c r="Z375" s="90">
        <f t="shared" si="1235"/>
        <v>0</v>
      </c>
      <c r="AA375" s="90">
        <f t="shared" si="1235"/>
        <v>0</v>
      </c>
      <c r="AB375" s="90">
        <f t="shared" si="1235"/>
        <v>0</v>
      </c>
      <c r="AC375" s="90">
        <f t="shared" si="1235"/>
        <v>0</v>
      </c>
      <c r="AD375" s="90">
        <f t="shared" si="1235"/>
        <v>0</v>
      </c>
      <c r="AE375" s="90">
        <f t="shared" si="1074"/>
        <v>0</v>
      </c>
      <c r="AF375" s="351"/>
      <c r="AH375" s="91">
        <f t="shared" si="1125"/>
        <v>0</v>
      </c>
      <c r="AI375" s="92" t="s">
        <v>1156</v>
      </c>
      <c r="AJ375" s="91">
        <f t="shared" ref="AJ375:AL375" si="1236">AJ373-+AJ374</f>
        <v>0</v>
      </c>
      <c r="AK375" s="91">
        <f t="shared" si="1236"/>
        <v>0</v>
      </c>
      <c r="AL375" s="91">
        <f t="shared" si="1236"/>
        <v>0</v>
      </c>
      <c r="AM375" s="60"/>
    </row>
    <row r="376" spans="1:39" s="58" customFormat="1" ht="16.5" hidden="1" customHeight="1" x14ac:dyDescent="0.15">
      <c r="A376" s="61" t="s">
        <v>1618</v>
      </c>
      <c r="B376" t="s">
        <v>578</v>
      </c>
      <c r="C376" t="s">
        <v>577</v>
      </c>
      <c r="D376" s="62" t="s">
        <v>579</v>
      </c>
      <c r="E376" s="63" t="s">
        <v>1618</v>
      </c>
      <c r="F376" s="346" t="s">
        <v>1404</v>
      </c>
      <c r="G376" s="63" t="s">
        <v>1796</v>
      </c>
      <c r="H376" s="63" t="s">
        <v>1076</v>
      </c>
      <c r="I376" s="63" t="s">
        <v>1077</v>
      </c>
      <c r="J376" s="346" t="s">
        <v>1774</v>
      </c>
      <c r="K376" s="346" t="s">
        <v>1722</v>
      </c>
      <c r="L376" s="346" t="s">
        <v>1758</v>
      </c>
      <c r="M376" s="346" t="s">
        <v>1714</v>
      </c>
      <c r="N376" s="65" t="s">
        <v>1712</v>
      </c>
      <c r="O376" s="66" t="s">
        <v>78</v>
      </c>
      <c r="P376" s="67">
        <v>8480122</v>
      </c>
      <c r="Q376" s="67">
        <v>7049955</v>
      </c>
      <c r="R376" s="67">
        <f t="shared" ref="R376" si="1237">P376-Q376</f>
        <v>1430167</v>
      </c>
      <c r="S376" s="67">
        <v>0</v>
      </c>
      <c r="T376" s="67">
        <v>0</v>
      </c>
      <c r="U376" s="68">
        <v>8624909</v>
      </c>
      <c r="V376" s="69">
        <f t="shared" ref="V376:V377" si="1238">P376-U376</f>
        <v>-144787</v>
      </c>
      <c r="W376" s="70" t="s">
        <v>79</v>
      </c>
      <c r="X376" s="69">
        <f t="shared" ref="X376" si="1239">X377</f>
        <v>0</v>
      </c>
      <c r="Y376" s="71"/>
      <c r="Z376" s="71"/>
      <c r="AA376" s="71"/>
      <c r="AB376" s="71"/>
      <c r="AC376" s="71"/>
      <c r="AD376" s="72"/>
      <c r="AE376" s="69">
        <f t="shared" si="1074"/>
        <v>0</v>
      </c>
      <c r="AF376" s="349">
        <v>0</v>
      </c>
      <c r="AH376" s="73">
        <v>0</v>
      </c>
      <c r="AI376" s="74" t="s">
        <v>819</v>
      </c>
      <c r="AJ376" s="73">
        <v>70017</v>
      </c>
      <c r="AK376" s="73">
        <f t="shared" ref="AK376:AK377" si="1240">AL376-+AH376</f>
        <v>8480122</v>
      </c>
      <c r="AL376" s="73">
        <f t="shared" ref="AL376:AL377" si="1241">Q376+R376</f>
        <v>8480122</v>
      </c>
      <c r="AM376" s="75"/>
    </row>
    <row r="377" spans="1:39" s="58" customFormat="1" ht="16.5" hidden="1" customHeight="1" x14ac:dyDescent="0.15">
      <c r="B377" s="77" t="s">
        <v>578</v>
      </c>
      <c r="C377" s="77" t="s">
        <v>577</v>
      </c>
      <c r="D377" s="78" t="s">
        <v>579</v>
      </c>
      <c r="E377" s="79" t="s">
        <v>1618</v>
      </c>
      <c r="F377" s="347"/>
      <c r="G377" s="79" t="s">
        <v>1796</v>
      </c>
      <c r="H377" s="79" t="s">
        <v>1076</v>
      </c>
      <c r="I377" s="79" t="s">
        <v>1077</v>
      </c>
      <c r="J377" s="347"/>
      <c r="K377" s="347"/>
      <c r="L377" s="347"/>
      <c r="M377" s="347"/>
      <c r="N377" s="81"/>
      <c r="O377" s="82" t="s">
        <v>81</v>
      </c>
      <c r="P377" s="67">
        <v>8480122</v>
      </c>
      <c r="Q377" s="67">
        <v>7049955</v>
      </c>
      <c r="R377" s="67">
        <v>1430167</v>
      </c>
      <c r="S377" s="67">
        <f t="shared" ref="S377" si="1242">P377-Q377-R377</f>
        <v>0</v>
      </c>
      <c r="T377" s="67">
        <v>0</v>
      </c>
      <c r="U377" s="83">
        <v>8624909</v>
      </c>
      <c r="V377" s="69">
        <f t="shared" si="1238"/>
        <v>-144787</v>
      </c>
      <c r="W377" s="70" t="s">
        <v>82</v>
      </c>
      <c r="X377" s="69">
        <v>0</v>
      </c>
      <c r="Y377" s="69">
        <v>0</v>
      </c>
      <c r="Z377" s="69">
        <v>0</v>
      </c>
      <c r="AA377" s="69">
        <v>0</v>
      </c>
      <c r="AB377" s="69">
        <v>0</v>
      </c>
      <c r="AC377" s="69">
        <v>0</v>
      </c>
      <c r="AD377" s="69">
        <v>0</v>
      </c>
      <c r="AE377" s="69">
        <f t="shared" si="1074"/>
        <v>0</v>
      </c>
      <c r="AF377" s="350"/>
      <c r="AH377" s="73">
        <v>0</v>
      </c>
      <c r="AI377" s="74" t="s">
        <v>819</v>
      </c>
      <c r="AJ377" s="73">
        <v>70017</v>
      </c>
      <c r="AK377" s="73">
        <f t="shared" si="1240"/>
        <v>8480122</v>
      </c>
      <c r="AL377" s="73">
        <f t="shared" si="1241"/>
        <v>8480122</v>
      </c>
      <c r="AM377" s="75"/>
    </row>
    <row r="378" spans="1:39" s="58" customFormat="1" ht="16.5" hidden="1" customHeight="1" x14ac:dyDescent="0.15">
      <c r="B378" s="77" t="s">
        <v>578</v>
      </c>
      <c r="C378" s="77" t="s">
        <v>577</v>
      </c>
      <c r="D378" s="84" t="s">
        <v>579</v>
      </c>
      <c r="E378" s="85" t="s">
        <v>1618</v>
      </c>
      <c r="F378" s="348"/>
      <c r="G378" s="85" t="s">
        <v>1796</v>
      </c>
      <c r="H378" s="85" t="s">
        <v>1076</v>
      </c>
      <c r="I378" s="85" t="s">
        <v>1077</v>
      </c>
      <c r="J378" s="348"/>
      <c r="K378" s="348"/>
      <c r="L378" s="348"/>
      <c r="M378" s="348"/>
      <c r="N378" s="87"/>
      <c r="O378" s="88" t="s">
        <v>83</v>
      </c>
      <c r="P378" s="67">
        <f t="shared" ref="P378:R378" si="1243">P376-+P377</f>
        <v>0</v>
      </c>
      <c r="Q378" s="67">
        <f t="shared" si="1243"/>
        <v>0</v>
      </c>
      <c r="R378" s="89">
        <f t="shared" si="1243"/>
        <v>0</v>
      </c>
      <c r="S378" s="89"/>
      <c r="T378" s="89">
        <f t="shared" ref="T378:V378" si="1244">T376-+T377</f>
        <v>0</v>
      </c>
      <c r="U378" s="90">
        <f t="shared" si="1244"/>
        <v>0</v>
      </c>
      <c r="V378" s="90">
        <f t="shared" si="1244"/>
        <v>0</v>
      </c>
      <c r="W378" s="88" t="s">
        <v>83</v>
      </c>
      <c r="X378" s="90">
        <f t="shared" ref="X378:AD378" si="1245">X376-+X377</f>
        <v>0</v>
      </c>
      <c r="Y378" s="90">
        <f t="shared" si="1245"/>
        <v>0</v>
      </c>
      <c r="Z378" s="90">
        <f t="shared" si="1245"/>
        <v>0</v>
      </c>
      <c r="AA378" s="90">
        <f t="shared" si="1245"/>
        <v>0</v>
      </c>
      <c r="AB378" s="90">
        <f t="shared" si="1245"/>
        <v>0</v>
      </c>
      <c r="AC378" s="90">
        <f t="shared" si="1245"/>
        <v>0</v>
      </c>
      <c r="AD378" s="90">
        <f t="shared" si="1245"/>
        <v>0</v>
      </c>
      <c r="AE378" s="90">
        <f t="shared" si="1074"/>
        <v>0</v>
      </c>
      <c r="AF378" s="351"/>
      <c r="AH378" s="91">
        <f t="shared" si="1125"/>
        <v>0</v>
      </c>
      <c r="AI378" s="92" t="s">
        <v>1156</v>
      </c>
      <c r="AJ378" s="91">
        <f t="shared" ref="AJ378:AL378" si="1246">AJ376-+AJ377</f>
        <v>0</v>
      </c>
      <c r="AK378" s="91">
        <f t="shared" si="1246"/>
        <v>0</v>
      </c>
      <c r="AL378" s="91">
        <f t="shared" si="1246"/>
        <v>0</v>
      </c>
      <c r="AM378" s="60"/>
    </row>
    <row r="379" spans="1:39" s="58" customFormat="1" ht="16.5" hidden="1" customHeight="1" x14ac:dyDescent="0.15">
      <c r="A379" s="61" t="s">
        <v>1619</v>
      </c>
      <c r="B379" t="s">
        <v>578</v>
      </c>
      <c r="C379" t="s">
        <v>577</v>
      </c>
      <c r="D379" s="62" t="s">
        <v>579</v>
      </c>
      <c r="E379" s="63" t="s">
        <v>1619</v>
      </c>
      <c r="F379" s="346" t="s">
        <v>1405</v>
      </c>
      <c r="G379" s="63" t="s">
        <v>497</v>
      </c>
      <c r="H379" s="63" t="s">
        <v>791</v>
      </c>
      <c r="I379" s="63" t="s">
        <v>881</v>
      </c>
      <c r="J379" s="346" t="s">
        <v>1775</v>
      </c>
      <c r="K379" s="346" t="s">
        <v>1722</v>
      </c>
      <c r="L379" s="346" t="s">
        <v>1758</v>
      </c>
      <c r="M379" s="346" t="s">
        <v>1711</v>
      </c>
      <c r="N379" s="65" t="s">
        <v>1712</v>
      </c>
      <c r="O379" s="66" t="s">
        <v>78</v>
      </c>
      <c r="P379" s="67">
        <v>7058822</v>
      </c>
      <c r="Q379" s="67">
        <v>6185904</v>
      </c>
      <c r="R379" s="67">
        <f t="shared" ref="R379" si="1247">P379-Q379</f>
        <v>872918</v>
      </c>
      <c r="S379" s="67">
        <v>0</v>
      </c>
      <c r="T379" s="67">
        <v>7058822</v>
      </c>
      <c r="U379" s="68">
        <v>1758788</v>
      </c>
      <c r="V379" s="69">
        <f t="shared" ref="V379:V380" si="1248">P379-U379</f>
        <v>5300034</v>
      </c>
      <c r="W379" s="70" t="s">
        <v>79</v>
      </c>
      <c r="X379" s="69">
        <f t="shared" ref="X379" si="1249">X380</f>
        <v>0</v>
      </c>
      <c r="Y379" s="71"/>
      <c r="Z379" s="71"/>
      <c r="AA379" s="71"/>
      <c r="AB379" s="71"/>
      <c r="AC379" s="71"/>
      <c r="AD379" s="72"/>
      <c r="AE379" s="69">
        <f t="shared" si="1074"/>
        <v>0</v>
      </c>
      <c r="AF379" s="349">
        <v>0</v>
      </c>
      <c r="AH379" s="73">
        <v>7058822</v>
      </c>
      <c r="AI379" s="74" t="s">
        <v>1156</v>
      </c>
      <c r="AJ379" s="73">
        <v>0</v>
      </c>
      <c r="AK379" s="73">
        <f t="shared" ref="AK379:AK380" si="1250">AL379-+AH379</f>
        <v>0</v>
      </c>
      <c r="AL379" s="73">
        <f t="shared" ref="AL379:AL380" si="1251">Q379+R379</f>
        <v>7058822</v>
      </c>
      <c r="AM379" s="75"/>
    </row>
    <row r="380" spans="1:39" s="58" customFormat="1" ht="16.5" hidden="1" customHeight="1" x14ac:dyDescent="0.15">
      <c r="B380" s="77" t="s">
        <v>578</v>
      </c>
      <c r="C380" s="77" t="s">
        <v>577</v>
      </c>
      <c r="D380" s="78" t="s">
        <v>579</v>
      </c>
      <c r="E380" s="79" t="s">
        <v>1619</v>
      </c>
      <c r="F380" s="347"/>
      <c r="G380" s="79" t="s">
        <v>497</v>
      </c>
      <c r="H380" s="79" t="s">
        <v>791</v>
      </c>
      <c r="I380" s="79" t="s">
        <v>881</v>
      </c>
      <c r="J380" s="347"/>
      <c r="K380" s="347"/>
      <c r="L380" s="347"/>
      <c r="M380" s="347"/>
      <c r="N380" s="81"/>
      <c r="O380" s="82" t="s">
        <v>81</v>
      </c>
      <c r="P380" s="67">
        <v>7058822</v>
      </c>
      <c r="Q380" s="67">
        <v>6185904</v>
      </c>
      <c r="R380" s="67">
        <v>872918</v>
      </c>
      <c r="S380" s="67">
        <f t="shared" ref="S380" si="1252">P380-Q380-R380</f>
        <v>0</v>
      </c>
      <c r="T380" s="67">
        <v>7058822</v>
      </c>
      <c r="U380" s="83">
        <v>1758788</v>
      </c>
      <c r="V380" s="69">
        <f t="shared" si="1248"/>
        <v>5300034</v>
      </c>
      <c r="W380" s="70" t="s">
        <v>82</v>
      </c>
      <c r="X380" s="69">
        <v>0</v>
      </c>
      <c r="Y380" s="69">
        <v>0</v>
      </c>
      <c r="Z380" s="69">
        <v>0</v>
      </c>
      <c r="AA380" s="69">
        <v>0</v>
      </c>
      <c r="AB380" s="69">
        <v>0</v>
      </c>
      <c r="AC380" s="69">
        <v>0</v>
      </c>
      <c r="AD380" s="69">
        <v>0</v>
      </c>
      <c r="AE380" s="69">
        <f t="shared" si="1074"/>
        <v>0</v>
      </c>
      <c r="AF380" s="350"/>
      <c r="AH380" s="73">
        <v>7058822</v>
      </c>
      <c r="AI380" s="74" t="s">
        <v>1156</v>
      </c>
      <c r="AJ380" s="73">
        <v>0</v>
      </c>
      <c r="AK380" s="73">
        <f t="shared" si="1250"/>
        <v>0</v>
      </c>
      <c r="AL380" s="73">
        <f t="shared" si="1251"/>
        <v>7058822</v>
      </c>
      <c r="AM380" s="75"/>
    </row>
    <row r="381" spans="1:39" s="58" customFormat="1" ht="16.5" hidden="1" customHeight="1" x14ac:dyDescent="0.15">
      <c r="B381" s="77" t="s">
        <v>578</v>
      </c>
      <c r="C381" s="77" t="s">
        <v>577</v>
      </c>
      <c r="D381" s="84" t="s">
        <v>579</v>
      </c>
      <c r="E381" s="85" t="s">
        <v>1619</v>
      </c>
      <c r="F381" s="348"/>
      <c r="G381" s="85" t="s">
        <v>497</v>
      </c>
      <c r="H381" s="85" t="s">
        <v>791</v>
      </c>
      <c r="I381" s="85" t="s">
        <v>881</v>
      </c>
      <c r="J381" s="348"/>
      <c r="K381" s="348"/>
      <c r="L381" s="348"/>
      <c r="M381" s="348"/>
      <c r="N381" s="87"/>
      <c r="O381" s="88" t="s">
        <v>83</v>
      </c>
      <c r="P381" s="67">
        <f t="shared" ref="P381:R381" si="1253">P379-+P380</f>
        <v>0</v>
      </c>
      <c r="Q381" s="67">
        <f t="shared" si="1253"/>
        <v>0</v>
      </c>
      <c r="R381" s="89">
        <f t="shared" si="1253"/>
        <v>0</v>
      </c>
      <c r="S381" s="89"/>
      <c r="T381" s="89">
        <f t="shared" ref="T381:V381" si="1254">T379-+T380</f>
        <v>0</v>
      </c>
      <c r="U381" s="90">
        <f t="shared" si="1254"/>
        <v>0</v>
      </c>
      <c r="V381" s="90">
        <f t="shared" si="1254"/>
        <v>0</v>
      </c>
      <c r="W381" s="88" t="s">
        <v>83</v>
      </c>
      <c r="X381" s="90">
        <f t="shared" ref="X381:AD381" si="1255">X379-+X380</f>
        <v>0</v>
      </c>
      <c r="Y381" s="90">
        <f t="shared" si="1255"/>
        <v>0</v>
      </c>
      <c r="Z381" s="90">
        <f t="shared" si="1255"/>
        <v>0</v>
      </c>
      <c r="AA381" s="90">
        <f t="shared" si="1255"/>
        <v>0</v>
      </c>
      <c r="AB381" s="90">
        <f t="shared" si="1255"/>
        <v>0</v>
      </c>
      <c r="AC381" s="90">
        <f t="shared" si="1255"/>
        <v>0</v>
      </c>
      <c r="AD381" s="90">
        <f t="shared" si="1255"/>
        <v>0</v>
      </c>
      <c r="AE381" s="90">
        <f t="shared" si="1074"/>
        <v>0</v>
      </c>
      <c r="AF381" s="351"/>
      <c r="AH381" s="91">
        <f t="shared" si="1125"/>
        <v>0</v>
      </c>
      <c r="AI381" s="92" t="s">
        <v>1156</v>
      </c>
      <c r="AJ381" s="91">
        <f t="shared" ref="AJ381:AL381" si="1256">AJ379-+AJ380</f>
        <v>0</v>
      </c>
      <c r="AK381" s="91">
        <f t="shared" si="1256"/>
        <v>0</v>
      </c>
      <c r="AL381" s="91">
        <f t="shared" si="1256"/>
        <v>0</v>
      </c>
      <c r="AM381" s="60"/>
    </row>
    <row r="382" spans="1:39" s="58" customFormat="1" ht="16.5" hidden="1" customHeight="1" x14ac:dyDescent="0.15">
      <c r="A382" s="61" t="s">
        <v>1620</v>
      </c>
      <c r="B382" t="s">
        <v>578</v>
      </c>
      <c r="C382" t="s">
        <v>577</v>
      </c>
      <c r="D382" s="62" t="s">
        <v>579</v>
      </c>
      <c r="E382" s="63" t="s">
        <v>1620</v>
      </c>
      <c r="F382" s="346" t="s">
        <v>1406</v>
      </c>
      <c r="G382" s="63" t="s">
        <v>497</v>
      </c>
      <c r="H382" s="63" t="s">
        <v>918</v>
      </c>
      <c r="I382" s="63" t="s">
        <v>956</v>
      </c>
      <c r="J382" s="346" t="s">
        <v>1733</v>
      </c>
      <c r="K382" s="346" t="s">
        <v>1722</v>
      </c>
      <c r="L382" s="346" t="s">
        <v>1758</v>
      </c>
      <c r="M382" s="346" t="s">
        <v>1716</v>
      </c>
      <c r="N382" s="65" t="s">
        <v>1712</v>
      </c>
      <c r="O382" s="66" t="s">
        <v>78</v>
      </c>
      <c r="P382" s="67">
        <v>23609036</v>
      </c>
      <c r="Q382" s="67">
        <v>2741417</v>
      </c>
      <c r="R382" s="67">
        <f t="shared" ref="R382" si="1257">P382-Q382</f>
        <v>20867619</v>
      </c>
      <c r="S382" s="67">
        <v>0</v>
      </c>
      <c r="T382" s="67">
        <v>20867619</v>
      </c>
      <c r="U382" s="68">
        <v>0</v>
      </c>
      <c r="V382" s="69">
        <f t="shared" ref="V382:V383" si="1258">P382-U382</f>
        <v>23609036</v>
      </c>
      <c r="W382" s="70" t="s">
        <v>79</v>
      </c>
      <c r="X382" s="69">
        <f t="shared" ref="X382" si="1259">X383</f>
        <v>17052142</v>
      </c>
      <c r="Y382" s="71"/>
      <c r="Z382" s="71"/>
      <c r="AA382" s="71"/>
      <c r="AB382" s="71"/>
      <c r="AC382" s="71"/>
      <c r="AD382" s="72"/>
      <c r="AE382" s="69">
        <f t="shared" si="1074"/>
        <v>17052142</v>
      </c>
      <c r="AF382" s="349">
        <v>0</v>
      </c>
      <c r="AH382" s="73">
        <v>15785799</v>
      </c>
      <c r="AI382" s="74" t="s">
        <v>798</v>
      </c>
      <c r="AJ382" s="73">
        <v>1555788217</v>
      </c>
      <c r="AK382" s="73">
        <f t="shared" ref="AK382:AK383" si="1260">AL382-+AH382</f>
        <v>7823237</v>
      </c>
      <c r="AL382" s="73">
        <f t="shared" ref="AL382:AL383" si="1261">Q382+R382</f>
        <v>23609036</v>
      </c>
      <c r="AM382" s="75"/>
    </row>
    <row r="383" spans="1:39" s="58" customFormat="1" ht="16.5" hidden="1" customHeight="1" x14ac:dyDescent="0.15">
      <c r="B383" s="77" t="s">
        <v>578</v>
      </c>
      <c r="C383" s="77" t="s">
        <v>577</v>
      </c>
      <c r="D383" s="78" t="s">
        <v>579</v>
      </c>
      <c r="E383" s="79" t="s">
        <v>1620</v>
      </c>
      <c r="F383" s="347"/>
      <c r="G383" s="79" t="s">
        <v>497</v>
      </c>
      <c r="H383" s="79" t="s">
        <v>918</v>
      </c>
      <c r="I383" s="79" t="s">
        <v>956</v>
      </c>
      <c r="J383" s="347"/>
      <c r="K383" s="347"/>
      <c r="L383" s="347"/>
      <c r="M383" s="347"/>
      <c r="N383" s="81"/>
      <c r="O383" s="82" t="s">
        <v>81</v>
      </c>
      <c r="P383" s="67">
        <v>6556894</v>
      </c>
      <c r="Q383" s="67">
        <v>2741417</v>
      </c>
      <c r="R383" s="67">
        <v>3815477</v>
      </c>
      <c r="S383" s="67">
        <f t="shared" ref="S383" si="1262">P383-Q383-R383</f>
        <v>0</v>
      </c>
      <c r="T383" s="67">
        <v>1846807</v>
      </c>
      <c r="U383" s="83">
        <v>0</v>
      </c>
      <c r="V383" s="69">
        <f t="shared" si="1258"/>
        <v>6556894</v>
      </c>
      <c r="W383" s="70" t="s">
        <v>82</v>
      </c>
      <c r="X383" s="69">
        <v>17052142</v>
      </c>
      <c r="Y383" s="69">
        <v>0</v>
      </c>
      <c r="Z383" s="69">
        <v>0</v>
      </c>
      <c r="AA383" s="69">
        <v>0</v>
      </c>
      <c r="AB383" s="69">
        <v>0</v>
      </c>
      <c r="AC383" s="69">
        <v>0</v>
      </c>
      <c r="AD383" s="69">
        <v>0</v>
      </c>
      <c r="AE383" s="69">
        <f t="shared" si="1074"/>
        <v>17052142</v>
      </c>
      <c r="AF383" s="350"/>
      <c r="AH383" s="73">
        <v>2741417</v>
      </c>
      <c r="AI383" s="74" t="s">
        <v>798</v>
      </c>
      <c r="AJ383" s="73">
        <v>766074107</v>
      </c>
      <c r="AK383" s="73">
        <f t="shared" si="1260"/>
        <v>3815477</v>
      </c>
      <c r="AL383" s="73">
        <f t="shared" si="1261"/>
        <v>6556894</v>
      </c>
      <c r="AM383" s="75"/>
    </row>
    <row r="384" spans="1:39" s="58" customFormat="1" ht="16.5" hidden="1" customHeight="1" x14ac:dyDescent="0.15">
      <c r="B384" s="77" t="s">
        <v>578</v>
      </c>
      <c r="C384" s="77" t="s">
        <v>577</v>
      </c>
      <c r="D384" s="84" t="s">
        <v>579</v>
      </c>
      <c r="E384" s="85" t="s">
        <v>1620</v>
      </c>
      <c r="F384" s="348"/>
      <c r="G384" s="85" t="s">
        <v>497</v>
      </c>
      <c r="H384" s="85" t="s">
        <v>918</v>
      </c>
      <c r="I384" s="85" t="s">
        <v>956</v>
      </c>
      <c r="J384" s="348"/>
      <c r="K384" s="348"/>
      <c r="L384" s="348"/>
      <c r="M384" s="348"/>
      <c r="N384" s="87"/>
      <c r="O384" s="88" t="s">
        <v>83</v>
      </c>
      <c r="P384" s="67">
        <f t="shared" ref="P384:R384" si="1263">P382-+P383</f>
        <v>17052142</v>
      </c>
      <c r="Q384" s="67">
        <f t="shared" si="1263"/>
        <v>0</v>
      </c>
      <c r="R384" s="89">
        <f t="shared" si="1263"/>
        <v>17052142</v>
      </c>
      <c r="S384" s="89"/>
      <c r="T384" s="89">
        <f t="shared" ref="T384:V384" si="1264">T382-+T383</f>
        <v>19020812</v>
      </c>
      <c r="U384" s="90">
        <f t="shared" si="1264"/>
        <v>0</v>
      </c>
      <c r="V384" s="90">
        <f t="shared" si="1264"/>
        <v>17052142</v>
      </c>
      <c r="W384" s="88" t="s">
        <v>83</v>
      </c>
      <c r="X384" s="90">
        <f t="shared" ref="X384:AD384" si="1265">X382-+X383</f>
        <v>0</v>
      </c>
      <c r="Y384" s="90">
        <f t="shared" si="1265"/>
        <v>0</v>
      </c>
      <c r="Z384" s="90">
        <f t="shared" si="1265"/>
        <v>0</v>
      </c>
      <c r="AA384" s="90">
        <f t="shared" si="1265"/>
        <v>0</v>
      </c>
      <c r="AB384" s="90">
        <f t="shared" si="1265"/>
        <v>0</v>
      </c>
      <c r="AC384" s="90">
        <f t="shared" si="1265"/>
        <v>0</v>
      </c>
      <c r="AD384" s="90">
        <f t="shared" si="1265"/>
        <v>0</v>
      </c>
      <c r="AE384" s="90">
        <f t="shared" si="1074"/>
        <v>0</v>
      </c>
      <c r="AF384" s="351"/>
      <c r="AH384" s="91">
        <f t="shared" si="1125"/>
        <v>13044382</v>
      </c>
      <c r="AI384" s="92">
        <v>2741417</v>
      </c>
      <c r="AJ384" s="91">
        <f t="shared" ref="AJ384:AL384" si="1266">AJ382-+AJ383</f>
        <v>789714110</v>
      </c>
      <c r="AK384" s="91">
        <f t="shared" si="1266"/>
        <v>4007760</v>
      </c>
      <c r="AL384" s="91">
        <f t="shared" si="1266"/>
        <v>17052142</v>
      </c>
      <c r="AM384" s="60"/>
    </row>
    <row r="385" spans="1:39" s="58" customFormat="1" ht="16.5" customHeight="1" x14ac:dyDescent="0.15">
      <c r="A385" s="61" t="s">
        <v>1621</v>
      </c>
      <c r="B385" t="s">
        <v>578</v>
      </c>
      <c r="C385" t="s">
        <v>577</v>
      </c>
      <c r="D385" s="62" t="s">
        <v>579</v>
      </c>
      <c r="E385" s="63" t="s">
        <v>1621</v>
      </c>
      <c r="F385" s="346" t="s">
        <v>1407</v>
      </c>
      <c r="G385" s="63" t="s">
        <v>1803</v>
      </c>
      <c r="H385" s="63" t="s">
        <v>918</v>
      </c>
      <c r="I385" s="63" t="s">
        <v>919</v>
      </c>
      <c r="J385" s="346"/>
      <c r="K385" s="346"/>
      <c r="L385" s="346"/>
      <c r="M385" s="346" t="s">
        <v>1711</v>
      </c>
      <c r="N385" s="65" t="s">
        <v>1751</v>
      </c>
      <c r="O385" s="66" t="s">
        <v>78</v>
      </c>
      <c r="P385" s="67">
        <v>211547</v>
      </c>
      <c r="Q385" s="67">
        <v>211547</v>
      </c>
      <c r="R385" s="67">
        <f t="shared" ref="R385" si="1267">P385-Q385</f>
        <v>0</v>
      </c>
      <c r="S385" s="67">
        <v>0</v>
      </c>
      <c r="T385" s="67">
        <v>211547</v>
      </c>
      <c r="U385" s="68">
        <v>0</v>
      </c>
      <c r="V385" s="69">
        <f t="shared" ref="V385:V386" si="1268">P385-U385</f>
        <v>211547</v>
      </c>
      <c r="W385" s="70" t="s">
        <v>79</v>
      </c>
      <c r="X385" s="69">
        <f t="shared" ref="X385" si="1269">X386</f>
        <v>0</v>
      </c>
      <c r="Y385" s="71"/>
      <c r="Z385" s="71"/>
      <c r="AA385" s="71"/>
      <c r="AB385" s="71"/>
      <c r="AC385" s="71"/>
      <c r="AD385" s="72"/>
      <c r="AE385" s="69">
        <f t="shared" si="1074"/>
        <v>0</v>
      </c>
      <c r="AF385" s="349">
        <v>0</v>
      </c>
      <c r="AH385" s="73">
        <v>0</v>
      </c>
      <c r="AI385" s="74" t="s">
        <v>798</v>
      </c>
      <c r="AJ385" s="73">
        <v>37641869</v>
      </c>
      <c r="AK385" s="73">
        <f t="shared" ref="AK385:AK386" si="1270">AL385-+AH385</f>
        <v>211547</v>
      </c>
      <c r="AL385" s="73">
        <f t="shared" ref="AL385:AL386" si="1271">Q385+R385</f>
        <v>211547</v>
      </c>
      <c r="AM385" s="75"/>
    </row>
    <row r="386" spans="1:39" s="58" customFormat="1" ht="16.5" customHeight="1" x14ac:dyDescent="0.15">
      <c r="A386" s="61"/>
      <c r="B386" s="77" t="s">
        <v>578</v>
      </c>
      <c r="C386" s="77" t="s">
        <v>577</v>
      </c>
      <c r="D386" s="78" t="s">
        <v>579</v>
      </c>
      <c r="E386" s="79" t="s">
        <v>1621</v>
      </c>
      <c r="F386" s="347"/>
      <c r="G386" s="79" t="s">
        <v>1803</v>
      </c>
      <c r="H386" s="79" t="s">
        <v>918</v>
      </c>
      <c r="I386" s="79" t="s">
        <v>919</v>
      </c>
      <c r="J386" s="347"/>
      <c r="K386" s="347"/>
      <c r="L386" s="347"/>
      <c r="M386" s="347"/>
      <c r="N386" s="81"/>
      <c r="O386" s="82" t="s">
        <v>81</v>
      </c>
      <c r="P386" s="67">
        <v>211547</v>
      </c>
      <c r="Q386" s="67">
        <v>211547</v>
      </c>
      <c r="R386" s="67">
        <v>0</v>
      </c>
      <c r="S386" s="67">
        <f t="shared" ref="S386" si="1272">P386-Q386-R386</f>
        <v>0</v>
      </c>
      <c r="T386" s="265">
        <v>211547</v>
      </c>
      <c r="U386" s="83">
        <v>0</v>
      </c>
      <c r="V386" s="69">
        <f t="shared" si="1268"/>
        <v>211547</v>
      </c>
      <c r="W386" s="70" t="s">
        <v>82</v>
      </c>
      <c r="X386" s="69">
        <v>0</v>
      </c>
      <c r="Y386" s="69">
        <v>0</v>
      </c>
      <c r="Z386" s="69">
        <v>0</v>
      </c>
      <c r="AA386" s="69">
        <v>0</v>
      </c>
      <c r="AB386" s="69">
        <v>0</v>
      </c>
      <c r="AC386" s="69">
        <v>0</v>
      </c>
      <c r="AD386" s="69">
        <v>0</v>
      </c>
      <c r="AE386" s="69">
        <f t="shared" si="1074"/>
        <v>0</v>
      </c>
      <c r="AF386" s="350"/>
      <c r="AH386" s="73">
        <v>0</v>
      </c>
      <c r="AI386" s="74" t="s">
        <v>798</v>
      </c>
      <c r="AJ386" s="73">
        <v>37641869</v>
      </c>
      <c r="AK386" s="73">
        <f t="shared" si="1270"/>
        <v>211547</v>
      </c>
      <c r="AL386" s="73">
        <f t="shared" si="1271"/>
        <v>211547</v>
      </c>
      <c r="AM386" s="75"/>
    </row>
    <row r="387" spans="1:39" s="58" customFormat="1" ht="16.5" customHeight="1" x14ac:dyDescent="0.15">
      <c r="A387" s="61"/>
      <c r="B387" s="77" t="s">
        <v>578</v>
      </c>
      <c r="C387" s="77" t="s">
        <v>577</v>
      </c>
      <c r="D387" s="84" t="s">
        <v>579</v>
      </c>
      <c r="E387" s="85" t="s">
        <v>1621</v>
      </c>
      <c r="F387" s="348"/>
      <c r="G387" s="85" t="s">
        <v>1803</v>
      </c>
      <c r="H387" s="85" t="s">
        <v>918</v>
      </c>
      <c r="I387" s="85" t="s">
        <v>919</v>
      </c>
      <c r="J387" s="348"/>
      <c r="K387" s="348"/>
      <c r="L387" s="348"/>
      <c r="M387" s="348"/>
      <c r="N387" s="87"/>
      <c r="O387" s="88" t="s">
        <v>83</v>
      </c>
      <c r="P387" s="67">
        <f t="shared" ref="P387:R387" si="1273">P385-+P386</f>
        <v>0</v>
      </c>
      <c r="Q387" s="67">
        <f t="shared" si="1273"/>
        <v>0</v>
      </c>
      <c r="R387" s="89">
        <f t="shared" si="1273"/>
        <v>0</v>
      </c>
      <c r="S387" s="89"/>
      <c r="T387" s="89">
        <f t="shared" ref="T387:V387" si="1274">T385-+T386</f>
        <v>0</v>
      </c>
      <c r="U387" s="90">
        <f t="shared" si="1274"/>
        <v>0</v>
      </c>
      <c r="V387" s="90">
        <f t="shared" si="1274"/>
        <v>0</v>
      </c>
      <c r="W387" s="88" t="s">
        <v>83</v>
      </c>
      <c r="X387" s="90">
        <f t="shared" ref="X387:AD387" si="1275">X385-+X386</f>
        <v>0</v>
      </c>
      <c r="Y387" s="90">
        <f t="shared" si="1275"/>
        <v>0</v>
      </c>
      <c r="Z387" s="90">
        <f t="shared" si="1275"/>
        <v>0</v>
      </c>
      <c r="AA387" s="90">
        <f t="shared" si="1275"/>
        <v>0</v>
      </c>
      <c r="AB387" s="90">
        <f t="shared" si="1275"/>
        <v>0</v>
      </c>
      <c r="AC387" s="90">
        <f t="shared" si="1275"/>
        <v>0</v>
      </c>
      <c r="AD387" s="90">
        <f t="shared" si="1275"/>
        <v>0</v>
      </c>
      <c r="AE387" s="90">
        <f t="shared" si="1074"/>
        <v>0</v>
      </c>
      <c r="AF387" s="351"/>
      <c r="AH387" s="91">
        <f t="shared" si="1125"/>
        <v>0</v>
      </c>
      <c r="AI387" s="92" t="s">
        <v>1156</v>
      </c>
      <c r="AJ387" s="91">
        <f t="shared" ref="AJ387:AL387" si="1276">AJ385-+AJ386</f>
        <v>0</v>
      </c>
      <c r="AK387" s="91">
        <f t="shared" si="1276"/>
        <v>0</v>
      </c>
      <c r="AL387" s="91">
        <f t="shared" si="1276"/>
        <v>0</v>
      </c>
      <c r="AM387" s="60"/>
    </row>
    <row r="388" spans="1:39" s="58" customFormat="1" ht="16.5" hidden="1" customHeight="1" x14ac:dyDescent="0.15">
      <c r="A388" s="61" t="s">
        <v>1622</v>
      </c>
      <c r="B388" t="s">
        <v>578</v>
      </c>
      <c r="C388" t="s">
        <v>577</v>
      </c>
      <c r="D388" s="62" t="s">
        <v>579</v>
      </c>
      <c r="E388" s="63" t="s">
        <v>1622</v>
      </c>
      <c r="F388" s="346" t="s">
        <v>1408</v>
      </c>
      <c r="G388" s="63" t="s">
        <v>497</v>
      </c>
      <c r="H388" s="63" t="s">
        <v>791</v>
      </c>
      <c r="I388" s="63" t="s">
        <v>881</v>
      </c>
      <c r="J388" s="346"/>
      <c r="K388" s="346"/>
      <c r="L388" s="346"/>
      <c r="M388" s="346" t="s">
        <v>1711</v>
      </c>
      <c r="N388" s="65" t="s">
        <v>1712</v>
      </c>
      <c r="O388" s="66" t="s">
        <v>78</v>
      </c>
      <c r="P388" s="67">
        <v>36952718</v>
      </c>
      <c r="Q388" s="67">
        <v>185136</v>
      </c>
      <c r="R388" s="67">
        <f t="shared" ref="R388" si="1277">P388-Q388</f>
        <v>36767582</v>
      </c>
      <c r="S388" s="67">
        <v>0</v>
      </c>
      <c r="T388" s="67">
        <v>36952718</v>
      </c>
      <c r="U388" s="68">
        <v>33458290</v>
      </c>
      <c r="V388" s="69">
        <f t="shared" ref="V388:V389" si="1278">P388-U388</f>
        <v>3494428</v>
      </c>
      <c r="W388" s="70" t="s">
        <v>79</v>
      </c>
      <c r="X388" s="69">
        <f t="shared" ref="X388" si="1279">X389</f>
        <v>0</v>
      </c>
      <c r="Y388" s="71"/>
      <c r="Z388" s="71"/>
      <c r="AA388" s="71"/>
      <c r="AB388" s="71"/>
      <c r="AC388" s="71"/>
      <c r="AD388" s="72"/>
      <c r="AE388" s="69">
        <f t="shared" si="1074"/>
        <v>0</v>
      </c>
      <c r="AF388" s="349">
        <v>0</v>
      </c>
      <c r="AH388" s="73">
        <v>36295053</v>
      </c>
      <c r="AI388" s="74" t="s">
        <v>798</v>
      </c>
      <c r="AJ388" s="73">
        <v>126344212</v>
      </c>
      <c r="AK388" s="73">
        <f t="shared" ref="AK388:AK389" si="1280">AL388-+AH388</f>
        <v>657665</v>
      </c>
      <c r="AL388" s="73">
        <f t="shared" ref="AL388:AL389" si="1281">Q388+R388</f>
        <v>36952718</v>
      </c>
      <c r="AM388" s="75"/>
    </row>
    <row r="389" spans="1:39" s="58" customFormat="1" ht="16.5" hidden="1" customHeight="1" x14ac:dyDescent="0.15">
      <c r="A389" s="61"/>
      <c r="B389" s="77" t="s">
        <v>578</v>
      </c>
      <c r="C389" s="77" t="s">
        <v>577</v>
      </c>
      <c r="D389" s="78" t="s">
        <v>579</v>
      </c>
      <c r="E389" s="79" t="s">
        <v>1622</v>
      </c>
      <c r="F389" s="347"/>
      <c r="G389" s="79" t="s">
        <v>497</v>
      </c>
      <c r="H389" s="79" t="s">
        <v>791</v>
      </c>
      <c r="I389" s="79" t="s">
        <v>881</v>
      </c>
      <c r="J389" s="347"/>
      <c r="K389" s="347"/>
      <c r="L389" s="347"/>
      <c r="M389" s="347"/>
      <c r="N389" s="81"/>
      <c r="O389" s="82" t="s">
        <v>81</v>
      </c>
      <c r="P389" s="67">
        <v>36952718</v>
      </c>
      <c r="Q389" s="67">
        <v>185136</v>
      </c>
      <c r="R389" s="67">
        <v>36767582</v>
      </c>
      <c r="S389" s="67">
        <f t="shared" ref="S389" si="1282">P389-Q389-R389</f>
        <v>0</v>
      </c>
      <c r="T389" s="67">
        <v>36952718</v>
      </c>
      <c r="U389" s="83">
        <v>33458290</v>
      </c>
      <c r="V389" s="69">
        <f t="shared" si="1278"/>
        <v>3494428</v>
      </c>
      <c r="W389" s="70" t="s">
        <v>82</v>
      </c>
      <c r="X389" s="69">
        <v>0</v>
      </c>
      <c r="Y389" s="69">
        <v>0</v>
      </c>
      <c r="Z389" s="69">
        <v>0</v>
      </c>
      <c r="AA389" s="69">
        <v>0</v>
      </c>
      <c r="AB389" s="69">
        <v>0</v>
      </c>
      <c r="AC389" s="69">
        <v>0</v>
      </c>
      <c r="AD389" s="69">
        <v>0</v>
      </c>
      <c r="AE389" s="69">
        <f t="shared" si="1074"/>
        <v>0</v>
      </c>
      <c r="AF389" s="350"/>
      <c r="AH389" s="73">
        <v>36295053</v>
      </c>
      <c r="AI389" s="74" t="s">
        <v>798</v>
      </c>
      <c r="AJ389" s="73">
        <v>126344212</v>
      </c>
      <c r="AK389" s="73">
        <f t="shared" si="1280"/>
        <v>657665</v>
      </c>
      <c r="AL389" s="73">
        <f t="shared" si="1281"/>
        <v>36952718</v>
      </c>
      <c r="AM389" s="75"/>
    </row>
    <row r="390" spans="1:39" s="58" customFormat="1" ht="16.5" hidden="1" customHeight="1" x14ac:dyDescent="0.15">
      <c r="A390" s="61"/>
      <c r="B390" s="77" t="s">
        <v>578</v>
      </c>
      <c r="C390" s="77" t="s">
        <v>577</v>
      </c>
      <c r="D390" s="84" t="s">
        <v>579</v>
      </c>
      <c r="E390" s="85" t="s">
        <v>1622</v>
      </c>
      <c r="F390" s="348"/>
      <c r="G390" s="85" t="s">
        <v>497</v>
      </c>
      <c r="H390" s="85" t="s">
        <v>791</v>
      </c>
      <c r="I390" s="85" t="s">
        <v>881</v>
      </c>
      <c r="J390" s="348"/>
      <c r="K390" s="348"/>
      <c r="L390" s="348"/>
      <c r="M390" s="348"/>
      <c r="N390" s="87"/>
      <c r="O390" s="88" t="s">
        <v>83</v>
      </c>
      <c r="P390" s="67">
        <f t="shared" ref="P390:R390" si="1283">P388-+P389</f>
        <v>0</v>
      </c>
      <c r="Q390" s="67">
        <f t="shared" si="1283"/>
        <v>0</v>
      </c>
      <c r="R390" s="89">
        <f t="shared" si="1283"/>
        <v>0</v>
      </c>
      <c r="S390" s="89"/>
      <c r="T390" s="89">
        <f t="shared" ref="T390:V390" si="1284">T388-+T389</f>
        <v>0</v>
      </c>
      <c r="U390" s="90">
        <f t="shared" si="1284"/>
        <v>0</v>
      </c>
      <c r="V390" s="90">
        <f t="shared" si="1284"/>
        <v>0</v>
      </c>
      <c r="W390" s="88" t="s">
        <v>83</v>
      </c>
      <c r="X390" s="90">
        <f t="shared" ref="X390:AD390" si="1285">X388-+X389</f>
        <v>0</v>
      </c>
      <c r="Y390" s="90">
        <f t="shared" si="1285"/>
        <v>0</v>
      </c>
      <c r="Z390" s="90">
        <f t="shared" si="1285"/>
        <v>0</v>
      </c>
      <c r="AA390" s="90">
        <f t="shared" si="1285"/>
        <v>0</v>
      </c>
      <c r="AB390" s="90">
        <f t="shared" si="1285"/>
        <v>0</v>
      </c>
      <c r="AC390" s="90">
        <f t="shared" si="1285"/>
        <v>0</v>
      </c>
      <c r="AD390" s="90">
        <f t="shared" si="1285"/>
        <v>0</v>
      </c>
      <c r="AE390" s="90">
        <f t="shared" si="1074"/>
        <v>0</v>
      </c>
      <c r="AF390" s="351"/>
      <c r="AH390" s="91">
        <f t="shared" si="1125"/>
        <v>0</v>
      </c>
      <c r="AI390" s="92" t="s">
        <v>1156</v>
      </c>
      <c r="AJ390" s="91">
        <f t="shared" ref="AJ390:AL390" si="1286">AJ388-+AJ389</f>
        <v>0</v>
      </c>
      <c r="AK390" s="91">
        <f t="shared" si="1286"/>
        <v>0</v>
      </c>
      <c r="AL390" s="91">
        <f t="shared" si="1286"/>
        <v>0</v>
      </c>
      <c r="AM390" s="60"/>
    </row>
    <row r="391" spans="1:39" s="58" customFormat="1" ht="16.5" hidden="1" customHeight="1" x14ac:dyDescent="0.15">
      <c r="A391" s="61" t="s">
        <v>1623</v>
      </c>
      <c r="B391" t="s">
        <v>578</v>
      </c>
      <c r="C391" t="s">
        <v>577</v>
      </c>
      <c r="D391" s="62" t="s">
        <v>579</v>
      </c>
      <c r="E391" s="63" t="s">
        <v>1623</v>
      </c>
      <c r="F391" s="346" t="s">
        <v>1409</v>
      </c>
      <c r="G391" s="63" t="s">
        <v>502</v>
      </c>
      <c r="H391" s="63" t="s">
        <v>918</v>
      </c>
      <c r="I391" s="63" t="s">
        <v>956</v>
      </c>
      <c r="J391" s="346"/>
      <c r="K391" s="346"/>
      <c r="L391" s="346"/>
      <c r="M391" s="346" t="s">
        <v>1716</v>
      </c>
      <c r="N391" s="65" t="s">
        <v>1712</v>
      </c>
      <c r="O391" s="66" t="s">
        <v>78</v>
      </c>
      <c r="P391" s="67">
        <v>120879000</v>
      </c>
      <c r="Q391" s="67">
        <v>0</v>
      </c>
      <c r="R391" s="67">
        <f t="shared" ref="R391" si="1287">P391-Q391</f>
        <v>120879000</v>
      </c>
      <c r="S391" s="67">
        <v>0</v>
      </c>
      <c r="T391" s="67">
        <v>0</v>
      </c>
      <c r="U391" s="68">
        <v>108044648</v>
      </c>
      <c r="V391" s="69">
        <f t="shared" ref="V391:V392" si="1288">P391-U391</f>
        <v>12834352</v>
      </c>
      <c r="W391" s="70" t="s">
        <v>79</v>
      </c>
      <c r="X391" s="69">
        <f t="shared" ref="X391" si="1289">X392</f>
        <v>108791100</v>
      </c>
      <c r="Y391" s="71"/>
      <c r="Z391" s="71"/>
      <c r="AA391" s="71"/>
      <c r="AB391" s="71"/>
      <c r="AC391" s="71"/>
      <c r="AD391" s="72"/>
      <c r="AE391" s="69">
        <f t="shared" ref="AE391:AE454" si="1290">SUM(X391:AD391)</f>
        <v>108791100</v>
      </c>
      <c r="AF391" s="349" t="s">
        <v>1791</v>
      </c>
      <c r="AH391" s="73">
        <v>120879000</v>
      </c>
      <c r="AI391" s="74" t="s">
        <v>1156</v>
      </c>
      <c r="AJ391" s="73">
        <v>0</v>
      </c>
      <c r="AK391" s="73">
        <f t="shared" ref="AK391:AK392" si="1291">AL391-+AH391</f>
        <v>0</v>
      </c>
      <c r="AL391" s="73">
        <f t="shared" ref="AL391:AL392" si="1292">Q391+R391</f>
        <v>120879000</v>
      </c>
      <c r="AM391" s="75"/>
    </row>
    <row r="392" spans="1:39" s="58" customFormat="1" ht="16.5" hidden="1" customHeight="1" x14ac:dyDescent="0.15">
      <c r="A392" s="61"/>
      <c r="B392" s="77" t="s">
        <v>578</v>
      </c>
      <c r="C392" s="77" t="s">
        <v>577</v>
      </c>
      <c r="D392" s="78" t="s">
        <v>579</v>
      </c>
      <c r="E392" s="79" t="s">
        <v>1623</v>
      </c>
      <c r="F392" s="347"/>
      <c r="G392" s="79" t="s">
        <v>502</v>
      </c>
      <c r="H392" s="79" t="s">
        <v>918</v>
      </c>
      <c r="I392" s="79" t="s">
        <v>956</v>
      </c>
      <c r="J392" s="347"/>
      <c r="K392" s="347"/>
      <c r="L392" s="347"/>
      <c r="M392" s="347"/>
      <c r="N392" s="81"/>
      <c r="O392" s="82" t="s">
        <v>81</v>
      </c>
      <c r="P392" s="67">
        <v>12087900</v>
      </c>
      <c r="Q392" s="67">
        <v>0</v>
      </c>
      <c r="R392" s="67">
        <v>12087900</v>
      </c>
      <c r="S392" s="67">
        <f t="shared" ref="S392" si="1293">P392-Q392-R392</f>
        <v>0</v>
      </c>
      <c r="T392" s="67">
        <v>0</v>
      </c>
      <c r="U392" s="83">
        <v>6160500</v>
      </c>
      <c r="V392" s="69">
        <f t="shared" si="1288"/>
        <v>5927400</v>
      </c>
      <c r="W392" s="70" t="s">
        <v>82</v>
      </c>
      <c r="X392" s="69">
        <v>108791100</v>
      </c>
      <c r="Y392" s="69">
        <v>0</v>
      </c>
      <c r="Z392" s="69">
        <v>0</v>
      </c>
      <c r="AA392" s="69">
        <v>0</v>
      </c>
      <c r="AB392" s="69">
        <v>0</v>
      </c>
      <c r="AC392" s="69">
        <v>0</v>
      </c>
      <c r="AD392" s="69">
        <v>0</v>
      </c>
      <c r="AE392" s="69">
        <f t="shared" si="1290"/>
        <v>108791100</v>
      </c>
      <c r="AF392" s="350"/>
      <c r="AH392" s="73">
        <v>12087900</v>
      </c>
      <c r="AI392" s="74" t="s">
        <v>1156</v>
      </c>
      <c r="AJ392" s="73">
        <v>0</v>
      </c>
      <c r="AK392" s="73">
        <f t="shared" si="1291"/>
        <v>0</v>
      </c>
      <c r="AL392" s="73">
        <f t="shared" si="1292"/>
        <v>12087900</v>
      </c>
      <c r="AM392" s="75"/>
    </row>
    <row r="393" spans="1:39" s="58" customFormat="1" ht="16.5" hidden="1" customHeight="1" x14ac:dyDescent="0.15">
      <c r="A393" s="61"/>
      <c r="B393" s="77" t="s">
        <v>578</v>
      </c>
      <c r="C393" s="77" t="s">
        <v>577</v>
      </c>
      <c r="D393" s="84" t="s">
        <v>579</v>
      </c>
      <c r="E393" s="85" t="s">
        <v>1623</v>
      </c>
      <c r="F393" s="348"/>
      <c r="G393" s="85" t="s">
        <v>502</v>
      </c>
      <c r="H393" s="85" t="s">
        <v>918</v>
      </c>
      <c r="I393" s="85" t="s">
        <v>956</v>
      </c>
      <c r="J393" s="348"/>
      <c r="K393" s="348"/>
      <c r="L393" s="348"/>
      <c r="M393" s="348"/>
      <c r="N393" s="87"/>
      <c r="O393" s="88" t="s">
        <v>83</v>
      </c>
      <c r="P393" s="67">
        <f t="shared" ref="P393:R393" si="1294">P391-+P392</f>
        <v>108791100</v>
      </c>
      <c r="Q393" s="67">
        <f t="shared" si="1294"/>
        <v>0</v>
      </c>
      <c r="R393" s="89">
        <f t="shared" si="1294"/>
        <v>108791100</v>
      </c>
      <c r="S393" s="89"/>
      <c r="T393" s="89">
        <f t="shared" ref="T393:V393" si="1295">T391-+T392</f>
        <v>0</v>
      </c>
      <c r="U393" s="90">
        <f t="shared" si="1295"/>
        <v>101884148</v>
      </c>
      <c r="V393" s="90">
        <f t="shared" si="1295"/>
        <v>6906952</v>
      </c>
      <c r="W393" s="88" t="s">
        <v>83</v>
      </c>
      <c r="X393" s="90">
        <f t="shared" ref="X393:AD393" si="1296">X391-+X392</f>
        <v>0</v>
      </c>
      <c r="Y393" s="90">
        <f t="shared" si="1296"/>
        <v>0</v>
      </c>
      <c r="Z393" s="90">
        <f t="shared" si="1296"/>
        <v>0</v>
      </c>
      <c r="AA393" s="90">
        <f t="shared" si="1296"/>
        <v>0</v>
      </c>
      <c r="AB393" s="90">
        <f t="shared" si="1296"/>
        <v>0</v>
      </c>
      <c r="AC393" s="90">
        <f t="shared" si="1296"/>
        <v>0</v>
      </c>
      <c r="AD393" s="90">
        <f t="shared" si="1296"/>
        <v>0</v>
      </c>
      <c r="AE393" s="90">
        <f t="shared" si="1290"/>
        <v>0</v>
      </c>
      <c r="AF393" s="351"/>
      <c r="AH393" s="91">
        <f t="shared" si="1125"/>
        <v>108791100</v>
      </c>
      <c r="AI393" s="92" t="s">
        <v>1156</v>
      </c>
      <c r="AJ393" s="91">
        <f t="shared" ref="AJ393:AL393" si="1297">AJ391-+AJ392</f>
        <v>0</v>
      </c>
      <c r="AK393" s="91">
        <f t="shared" si="1297"/>
        <v>0</v>
      </c>
      <c r="AL393" s="91">
        <f t="shared" si="1297"/>
        <v>108791100</v>
      </c>
      <c r="AM393" s="60"/>
    </row>
    <row r="394" spans="1:39" s="58" customFormat="1" ht="16.5" hidden="1" customHeight="1" x14ac:dyDescent="0.15">
      <c r="A394" s="61" t="s">
        <v>1624</v>
      </c>
      <c r="B394" t="s">
        <v>578</v>
      </c>
      <c r="C394" t="s">
        <v>577</v>
      </c>
      <c r="D394" s="62" t="s">
        <v>579</v>
      </c>
      <c r="E394" s="63" t="s">
        <v>1624</v>
      </c>
      <c r="F394" s="346" t="s">
        <v>1410</v>
      </c>
      <c r="G394" s="63" t="s">
        <v>502</v>
      </c>
      <c r="H394" s="63" t="s">
        <v>791</v>
      </c>
      <c r="I394" s="63" t="s">
        <v>513</v>
      </c>
      <c r="J394" s="346"/>
      <c r="K394" s="346"/>
      <c r="L394" s="346"/>
      <c r="M394" s="346" t="s">
        <v>1719</v>
      </c>
      <c r="N394" s="65" t="s">
        <v>1720</v>
      </c>
      <c r="O394" s="66" t="s">
        <v>78</v>
      </c>
      <c r="P394" s="67">
        <v>82056240</v>
      </c>
      <c r="Q394" s="67">
        <v>0</v>
      </c>
      <c r="R394" s="67">
        <f t="shared" ref="R394" si="1298">P394-Q394</f>
        <v>82056240</v>
      </c>
      <c r="S394" s="67">
        <v>0</v>
      </c>
      <c r="T394" s="67">
        <v>82056240</v>
      </c>
      <c r="U394" s="68">
        <v>25257000</v>
      </c>
      <c r="V394" s="69">
        <f t="shared" ref="V394:V395" si="1299">P394-U394</f>
        <v>56799240</v>
      </c>
      <c r="W394" s="70" t="s">
        <v>79</v>
      </c>
      <c r="X394" s="69">
        <f t="shared" ref="X394" si="1300">X395</f>
        <v>0</v>
      </c>
      <c r="Y394" s="71"/>
      <c r="Z394" s="71"/>
      <c r="AA394" s="71"/>
      <c r="AB394" s="71"/>
      <c r="AC394" s="71"/>
      <c r="AD394" s="72"/>
      <c r="AE394" s="69">
        <f t="shared" si="1290"/>
        <v>0</v>
      </c>
      <c r="AF394" s="349">
        <v>0</v>
      </c>
      <c r="AH394" s="73">
        <v>82056240</v>
      </c>
      <c r="AI394" s="74" t="s">
        <v>1156</v>
      </c>
      <c r="AJ394" s="73">
        <v>0</v>
      </c>
      <c r="AK394" s="73">
        <f t="shared" ref="AK394:AK395" si="1301">AL394-+AH394</f>
        <v>0</v>
      </c>
      <c r="AL394" s="73">
        <f t="shared" ref="AL394:AL395" si="1302">Q394+R394</f>
        <v>82056240</v>
      </c>
      <c r="AM394" s="75"/>
    </row>
    <row r="395" spans="1:39" s="58" customFormat="1" ht="16.5" hidden="1" customHeight="1" x14ac:dyDescent="0.15">
      <c r="A395" s="61"/>
      <c r="B395" s="77" t="s">
        <v>578</v>
      </c>
      <c r="C395" s="77" t="s">
        <v>577</v>
      </c>
      <c r="D395" s="78" t="s">
        <v>579</v>
      </c>
      <c r="E395" s="79" t="s">
        <v>1624</v>
      </c>
      <c r="F395" s="347"/>
      <c r="G395" s="79" t="s">
        <v>502</v>
      </c>
      <c r="H395" s="79" t="s">
        <v>791</v>
      </c>
      <c r="I395" s="79" t="s">
        <v>513</v>
      </c>
      <c r="J395" s="347"/>
      <c r="K395" s="347"/>
      <c r="L395" s="347"/>
      <c r="M395" s="347"/>
      <c r="N395" s="81"/>
      <c r="O395" s="82" t="s">
        <v>81</v>
      </c>
      <c r="P395" s="67">
        <v>82056240</v>
      </c>
      <c r="Q395" s="67">
        <v>0</v>
      </c>
      <c r="R395" s="67">
        <v>82056240</v>
      </c>
      <c r="S395" s="67">
        <f t="shared" ref="S395" si="1303">P395-Q395-R395</f>
        <v>0</v>
      </c>
      <c r="T395" s="265">
        <v>82056240</v>
      </c>
      <c r="U395" s="83">
        <v>25257000</v>
      </c>
      <c r="V395" s="69">
        <f t="shared" si="1299"/>
        <v>56799240</v>
      </c>
      <c r="W395" s="70" t="s">
        <v>82</v>
      </c>
      <c r="X395" s="69">
        <v>0</v>
      </c>
      <c r="Y395" s="69">
        <v>0</v>
      </c>
      <c r="Z395" s="69">
        <v>0</v>
      </c>
      <c r="AA395" s="69">
        <v>0</v>
      </c>
      <c r="AB395" s="69">
        <v>0</v>
      </c>
      <c r="AC395" s="69">
        <v>0</v>
      </c>
      <c r="AD395" s="69">
        <v>0</v>
      </c>
      <c r="AE395" s="69">
        <f t="shared" si="1290"/>
        <v>0</v>
      </c>
      <c r="AF395" s="350"/>
      <c r="AH395" s="73">
        <v>82056240</v>
      </c>
      <c r="AI395" s="74" t="s">
        <v>1156</v>
      </c>
      <c r="AJ395" s="73">
        <v>0</v>
      </c>
      <c r="AK395" s="73">
        <f t="shared" si="1301"/>
        <v>0</v>
      </c>
      <c r="AL395" s="73">
        <f t="shared" si="1302"/>
        <v>82056240</v>
      </c>
      <c r="AM395" s="75"/>
    </row>
    <row r="396" spans="1:39" s="58" customFormat="1" ht="16.5" hidden="1" customHeight="1" x14ac:dyDescent="0.15">
      <c r="A396" s="61"/>
      <c r="B396" s="77" t="s">
        <v>578</v>
      </c>
      <c r="C396" s="77" t="s">
        <v>577</v>
      </c>
      <c r="D396" s="84" t="s">
        <v>579</v>
      </c>
      <c r="E396" s="85" t="s">
        <v>1624</v>
      </c>
      <c r="F396" s="348"/>
      <c r="G396" s="85" t="s">
        <v>502</v>
      </c>
      <c r="H396" s="85" t="s">
        <v>791</v>
      </c>
      <c r="I396" s="85" t="s">
        <v>513</v>
      </c>
      <c r="J396" s="348"/>
      <c r="K396" s="348"/>
      <c r="L396" s="348"/>
      <c r="M396" s="348"/>
      <c r="N396" s="87"/>
      <c r="O396" s="88" t="s">
        <v>83</v>
      </c>
      <c r="P396" s="67">
        <f t="shared" ref="P396:R396" si="1304">P394-+P395</f>
        <v>0</v>
      </c>
      <c r="Q396" s="67">
        <f t="shared" si="1304"/>
        <v>0</v>
      </c>
      <c r="R396" s="89">
        <f t="shared" si="1304"/>
        <v>0</v>
      </c>
      <c r="S396" s="89"/>
      <c r="T396" s="89">
        <f t="shared" ref="T396:V396" si="1305">T394-+T395</f>
        <v>0</v>
      </c>
      <c r="U396" s="90">
        <f t="shared" si="1305"/>
        <v>0</v>
      </c>
      <c r="V396" s="90">
        <f t="shared" si="1305"/>
        <v>0</v>
      </c>
      <c r="W396" s="88" t="s">
        <v>83</v>
      </c>
      <c r="X396" s="90">
        <f t="shared" ref="X396:AD396" si="1306">X394-+X395</f>
        <v>0</v>
      </c>
      <c r="Y396" s="90">
        <f t="shared" si="1306"/>
        <v>0</v>
      </c>
      <c r="Z396" s="90">
        <f t="shared" si="1306"/>
        <v>0</v>
      </c>
      <c r="AA396" s="90">
        <f t="shared" si="1306"/>
        <v>0</v>
      </c>
      <c r="AB396" s="90">
        <f t="shared" si="1306"/>
        <v>0</v>
      </c>
      <c r="AC396" s="90">
        <f t="shared" si="1306"/>
        <v>0</v>
      </c>
      <c r="AD396" s="90">
        <f t="shared" si="1306"/>
        <v>0</v>
      </c>
      <c r="AE396" s="90">
        <f t="shared" si="1290"/>
        <v>0</v>
      </c>
      <c r="AF396" s="351"/>
      <c r="AH396" s="91">
        <f t="shared" si="1125"/>
        <v>0</v>
      </c>
      <c r="AI396" s="92" t="s">
        <v>1156</v>
      </c>
      <c r="AJ396" s="91">
        <f t="shared" ref="AJ396:AL396" si="1307">AJ394-+AJ395</f>
        <v>0</v>
      </c>
      <c r="AK396" s="91">
        <f t="shared" si="1307"/>
        <v>0</v>
      </c>
      <c r="AL396" s="91">
        <f t="shared" si="1307"/>
        <v>0</v>
      </c>
      <c r="AM396" s="60"/>
    </row>
    <row r="397" spans="1:39" s="58" customFormat="1" ht="16.5" hidden="1" customHeight="1" x14ac:dyDescent="0.15">
      <c r="A397" s="61" t="s">
        <v>1625</v>
      </c>
      <c r="B397" t="s">
        <v>578</v>
      </c>
      <c r="C397" t="s">
        <v>577</v>
      </c>
      <c r="D397" s="62" t="s">
        <v>579</v>
      </c>
      <c r="E397" s="63" t="s">
        <v>1625</v>
      </c>
      <c r="F397" s="346" t="s">
        <v>1411</v>
      </c>
      <c r="G397" s="63" t="s">
        <v>1794</v>
      </c>
      <c r="H397" s="63" t="s">
        <v>918</v>
      </c>
      <c r="I397" s="63" t="s">
        <v>1002</v>
      </c>
      <c r="J397" s="346"/>
      <c r="K397" s="346"/>
      <c r="L397" s="346"/>
      <c r="M397" s="346" t="s">
        <v>1714</v>
      </c>
      <c r="N397" s="65" t="s">
        <v>1720</v>
      </c>
      <c r="O397" s="66" t="s">
        <v>78</v>
      </c>
      <c r="P397" s="67">
        <v>63790251</v>
      </c>
      <c r="Q397" s="67">
        <v>0</v>
      </c>
      <c r="R397" s="67">
        <f t="shared" ref="R397" si="1308">P397-Q397</f>
        <v>63790251</v>
      </c>
      <c r="S397" s="67">
        <v>0</v>
      </c>
      <c r="T397" s="67">
        <v>0</v>
      </c>
      <c r="U397" s="68">
        <v>32840930</v>
      </c>
      <c r="V397" s="69">
        <f t="shared" ref="V397:V398" si="1309">P397-U397</f>
        <v>30949321</v>
      </c>
      <c r="W397" s="70" t="s">
        <v>79</v>
      </c>
      <c r="X397" s="69">
        <f t="shared" ref="X397" si="1310">X398</f>
        <v>0</v>
      </c>
      <c r="Y397" s="71"/>
      <c r="Z397" s="71"/>
      <c r="AA397" s="71"/>
      <c r="AB397" s="71"/>
      <c r="AC397" s="71"/>
      <c r="AD397" s="72"/>
      <c r="AE397" s="69">
        <f t="shared" si="1290"/>
        <v>0</v>
      </c>
      <c r="AF397" s="349">
        <v>0</v>
      </c>
      <c r="AH397" s="73">
        <v>0</v>
      </c>
      <c r="AI397" s="74" t="s">
        <v>819</v>
      </c>
      <c r="AJ397" s="73">
        <v>536842</v>
      </c>
      <c r="AK397" s="73">
        <f t="shared" ref="AK397:AK398" si="1311">AL397-+AH397</f>
        <v>63790251</v>
      </c>
      <c r="AL397" s="73">
        <f t="shared" ref="AL397:AL398" si="1312">Q397+R397</f>
        <v>63790251</v>
      </c>
      <c r="AM397" s="75"/>
    </row>
    <row r="398" spans="1:39" s="58" customFormat="1" ht="16.5" hidden="1" customHeight="1" x14ac:dyDescent="0.15">
      <c r="A398" s="61"/>
      <c r="B398" s="77" t="s">
        <v>578</v>
      </c>
      <c r="C398" s="77" t="s">
        <v>577</v>
      </c>
      <c r="D398" s="78" t="s">
        <v>579</v>
      </c>
      <c r="E398" s="79" t="s">
        <v>1625</v>
      </c>
      <c r="F398" s="347"/>
      <c r="G398" s="79" t="s">
        <v>1794</v>
      </c>
      <c r="H398" s="79" t="s">
        <v>918</v>
      </c>
      <c r="I398" s="79" t="s">
        <v>1002</v>
      </c>
      <c r="J398" s="347"/>
      <c r="K398" s="347"/>
      <c r="L398" s="347"/>
      <c r="M398" s="347"/>
      <c r="N398" s="81"/>
      <c r="O398" s="82" t="s">
        <v>81</v>
      </c>
      <c r="P398" s="67">
        <v>63790251</v>
      </c>
      <c r="Q398" s="67">
        <v>0</v>
      </c>
      <c r="R398" s="67">
        <v>63790251</v>
      </c>
      <c r="S398" s="67">
        <f t="shared" ref="S398" si="1313">P398-Q398-R398</f>
        <v>0</v>
      </c>
      <c r="T398" s="67">
        <v>0</v>
      </c>
      <c r="U398" s="83">
        <v>32840930</v>
      </c>
      <c r="V398" s="69">
        <f t="shared" si="1309"/>
        <v>30949321</v>
      </c>
      <c r="W398" s="70" t="s">
        <v>82</v>
      </c>
      <c r="X398" s="69">
        <v>0</v>
      </c>
      <c r="Y398" s="69">
        <v>0</v>
      </c>
      <c r="Z398" s="69">
        <v>0</v>
      </c>
      <c r="AA398" s="69">
        <v>0</v>
      </c>
      <c r="AB398" s="69">
        <v>0</v>
      </c>
      <c r="AC398" s="69">
        <v>0</v>
      </c>
      <c r="AD398" s="69">
        <v>0</v>
      </c>
      <c r="AE398" s="69">
        <f t="shared" si="1290"/>
        <v>0</v>
      </c>
      <c r="AF398" s="350"/>
      <c r="AH398" s="73">
        <v>0</v>
      </c>
      <c r="AI398" s="74" t="s">
        <v>819</v>
      </c>
      <c r="AJ398" s="73">
        <v>536842</v>
      </c>
      <c r="AK398" s="73">
        <f t="shared" si="1311"/>
        <v>63790251</v>
      </c>
      <c r="AL398" s="73">
        <f t="shared" si="1312"/>
        <v>63790251</v>
      </c>
      <c r="AM398" s="75"/>
    </row>
    <row r="399" spans="1:39" s="58" customFormat="1" ht="16.5" hidden="1" customHeight="1" x14ac:dyDescent="0.15">
      <c r="A399" s="61"/>
      <c r="B399" s="77" t="s">
        <v>578</v>
      </c>
      <c r="C399" s="77" t="s">
        <v>577</v>
      </c>
      <c r="D399" s="84" t="s">
        <v>579</v>
      </c>
      <c r="E399" s="85" t="s">
        <v>1625</v>
      </c>
      <c r="F399" s="348"/>
      <c r="G399" s="85" t="s">
        <v>1794</v>
      </c>
      <c r="H399" s="85" t="s">
        <v>918</v>
      </c>
      <c r="I399" s="85" t="s">
        <v>1002</v>
      </c>
      <c r="J399" s="348"/>
      <c r="K399" s="348"/>
      <c r="L399" s="348"/>
      <c r="M399" s="348"/>
      <c r="N399" s="87"/>
      <c r="O399" s="88" t="s">
        <v>83</v>
      </c>
      <c r="P399" s="67">
        <f t="shared" ref="P399:R399" si="1314">P397-+P398</f>
        <v>0</v>
      </c>
      <c r="Q399" s="67">
        <f t="shared" si="1314"/>
        <v>0</v>
      </c>
      <c r="R399" s="89">
        <f t="shared" si="1314"/>
        <v>0</v>
      </c>
      <c r="S399" s="89"/>
      <c r="T399" s="89">
        <f t="shared" ref="T399:V399" si="1315">T397-+T398</f>
        <v>0</v>
      </c>
      <c r="U399" s="90">
        <f t="shared" si="1315"/>
        <v>0</v>
      </c>
      <c r="V399" s="90">
        <f t="shared" si="1315"/>
        <v>0</v>
      </c>
      <c r="W399" s="88" t="s">
        <v>83</v>
      </c>
      <c r="X399" s="90">
        <f t="shared" ref="X399:AD399" si="1316">X397-+X398</f>
        <v>0</v>
      </c>
      <c r="Y399" s="90">
        <f t="shared" si="1316"/>
        <v>0</v>
      </c>
      <c r="Z399" s="90">
        <f t="shared" si="1316"/>
        <v>0</v>
      </c>
      <c r="AA399" s="90">
        <f t="shared" si="1316"/>
        <v>0</v>
      </c>
      <c r="AB399" s="90">
        <f t="shared" si="1316"/>
        <v>0</v>
      </c>
      <c r="AC399" s="90">
        <f t="shared" si="1316"/>
        <v>0</v>
      </c>
      <c r="AD399" s="90">
        <f t="shared" si="1316"/>
        <v>0</v>
      </c>
      <c r="AE399" s="90">
        <f t="shared" si="1290"/>
        <v>0</v>
      </c>
      <c r="AF399" s="351"/>
      <c r="AH399" s="91">
        <f t="shared" si="1125"/>
        <v>0</v>
      </c>
      <c r="AI399" s="92" t="s">
        <v>1156</v>
      </c>
      <c r="AJ399" s="91">
        <f t="shared" ref="AJ399:AL399" si="1317">AJ397-+AJ398</f>
        <v>0</v>
      </c>
      <c r="AK399" s="91">
        <f t="shared" si="1317"/>
        <v>0</v>
      </c>
      <c r="AL399" s="91">
        <f t="shared" si="1317"/>
        <v>0</v>
      </c>
      <c r="AM399" s="60"/>
    </row>
    <row r="400" spans="1:39" s="58" customFormat="1" ht="16.5" hidden="1" customHeight="1" x14ac:dyDescent="0.15">
      <c r="A400" s="61" t="s">
        <v>1626</v>
      </c>
      <c r="B400" t="s">
        <v>578</v>
      </c>
      <c r="C400" t="s">
        <v>577</v>
      </c>
      <c r="D400" s="62" t="s">
        <v>579</v>
      </c>
      <c r="E400" s="63" t="s">
        <v>1626</v>
      </c>
      <c r="F400" s="346" t="s">
        <v>1412</v>
      </c>
      <c r="G400" s="63" t="s">
        <v>497</v>
      </c>
      <c r="H400" s="63" t="s">
        <v>918</v>
      </c>
      <c r="I400" s="63" t="s">
        <v>956</v>
      </c>
      <c r="J400" s="346"/>
      <c r="K400" s="346"/>
      <c r="L400" s="346"/>
      <c r="M400" s="346" t="s">
        <v>1716</v>
      </c>
      <c r="N400" s="65" t="s">
        <v>1712</v>
      </c>
      <c r="O400" s="66" t="s">
        <v>78</v>
      </c>
      <c r="P400" s="67">
        <v>47193508</v>
      </c>
      <c r="Q400" s="67">
        <v>0</v>
      </c>
      <c r="R400" s="67">
        <f t="shared" ref="R400" si="1318">P400-Q400</f>
        <v>47193508</v>
      </c>
      <c r="S400" s="67">
        <v>0</v>
      </c>
      <c r="T400" s="67">
        <v>47193508</v>
      </c>
      <c r="U400" s="68">
        <v>0</v>
      </c>
      <c r="V400" s="69">
        <f t="shared" ref="V400:V401" si="1319">P400-U400</f>
        <v>47193508</v>
      </c>
      <c r="W400" s="70" t="s">
        <v>79</v>
      </c>
      <c r="X400" s="69">
        <f t="shared" ref="X400" si="1320">X401</f>
        <v>0</v>
      </c>
      <c r="Y400" s="71"/>
      <c r="Z400" s="71"/>
      <c r="AA400" s="71"/>
      <c r="AB400" s="71"/>
      <c r="AC400" s="71"/>
      <c r="AD400" s="72"/>
      <c r="AE400" s="69">
        <f t="shared" si="1290"/>
        <v>0</v>
      </c>
      <c r="AF400" s="349">
        <v>0</v>
      </c>
      <c r="AH400" s="73">
        <v>42808743</v>
      </c>
      <c r="AI400" s="74" t="s">
        <v>798</v>
      </c>
      <c r="AJ400" s="73">
        <v>873080000</v>
      </c>
      <c r="AK400" s="73">
        <f t="shared" ref="AK400:AK401" si="1321">AL400-+AH400</f>
        <v>4384765</v>
      </c>
      <c r="AL400" s="73">
        <f t="shared" ref="AL400:AL401" si="1322">Q400+R400</f>
        <v>47193508</v>
      </c>
      <c r="AM400" s="75"/>
    </row>
    <row r="401" spans="1:39" s="58" customFormat="1" ht="16.5" hidden="1" customHeight="1" x14ac:dyDescent="0.15">
      <c r="A401" s="61"/>
      <c r="B401" s="77" t="s">
        <v>578</v>
      </c>
      <c r="C401" s="77" t="s">
        <v>577</v>
      </c>
      <c r="D401" s="78" t="s">
        <v>579</v>
      </c>
      <c r="E401" s="79" t="s">
        <v>1626</v>
      </c>
      <c r="F401" s="347"/>
      <c r="G401" s="79" t="s">
        <v>497</v>
      </c>
      <c r="H401" s="79" t="s">
        <v>918</v>
      </c>
      <c r="I401" s="79" t="s">
        <v>956</v>
      </c>
      <c r="J401" s="347"/>
      <c r="K401" s="347"/>
      <c r="L401" s="347"/>
      <c r="M401" s="347"/>
      <c r="N401" s="81"/>
      <c r="O401" s="82" t="s">
        <v>81</v>
      </c>
      <c r="P401" s="67">
        <v>47193508</v>
      </c>
      <c r="Q401" s="67">
        <v>0</v>
      </c>
      <c r="R401" s="67">
        <v>47193508</v>
      </c>
      <c r="S401" s="67">
        <f t="shared" ref="S401" si="1323">P401-Q401-R401</f>
        <v>0</v>
      </c>
      <c r="T401" s="67">
        <v>47193508</v>
      </c>
      <c r="U401" s="83">
        <v>0</v>
      </c>
      <c r="V401" s="69">
        <f t="shared" si="1319"/>
        <v>47193508</v>
      </c>
      <c r="W401" s="70" t="s">
        <v>82</v>
      </c>
      <c r="X401" s="69">
        <v>0</v>
      </c>
      <c r="Y401" s="69">
        <v>0</v>
      </c>
      <c r="Z401" s="69">
        <v>0</v>
      </c>
      <c r="AA401" s="69">
        <v>0</v>
      </c>
      <c r="AB401" s="69">
        <v>0</v>
      </c>
      <c r="AC401" s="69">
        <v>0</v>
      </c>
      <c r="AD401" s="69">
        <v>0</v>
      </c>
      <c r="AE401" s="69">
        <f t="shared" si="1290"/>
        <v>0</v>
      </c>
      <c r="AF401" s="350"/>
      <c r="AH401" s="73">
        <v>42808743</v>
      </c>
      <c r="AI401" s="74" t="s">
        <v>798</v>
      </c>
      <c r="AJ401" s="73">
        <v>873080000</v>
      </c>
      <c r="AK401" s="73">
        <f t="shared" si="1321"/>
        <v>4384765</v>
      </c>
      <c r="AL401" s="73">
        <f t="shared" si="1322"/>
        <v>47193508</v>
      </c>
      <c r="AM401" s="75"/>
    </row>
    <row r="402" spans="1:39" s="58" customFormat="1" ht="16.5" hidden="1" customHeight="1" x14ac:dyDescent="0.15">
      <c r="A402" s="61"/>
      <c r="B402" s="77" t="s">
        <v>578</v>
      </c>
      <c r="C402" s="77" t="s">
        <v>577</v>
      </c>
      <c r="D402" s="84" t="s">
        <v>579</v>
      </c>
      <c r="E402" s="85" t="s">
        <v>1626</v>
      </c>
      <c r="F402" s="348"/>
      <c r="G402" s="85" t="s">
        <v>497</v>
      </c>
      <c r="H402" s="85" t="s">
        <v>918</v>
      </c>
      <c r="I402" s="85" t="s">
        <v>956</v>
      </c>
      <c r="J402" s="348"/>
      <c r="K402" s="348"/>
      <c r="L402" s="348"/>
      <c r="M402" s="348"/>
      <c r="N402" s="87"/>
      <c r="O402" s="88" t="s">
        <v>83</v>
      </c>
      <c r="P402" s="67">
        <f t="shared" ref="P402:R402" si="1324">P400-+P401</f>
        <v>0</v>
      </c>
      <c r="Q402" s="67">
        <f t="shared" si="1324"/>
        <v>0</v>
      </c>
      <c r="R402" s="89">
        <f t="shared" si="1324"/>
        <v>0</v>
      </c>
      <c r="S402" s="89"/>
      <c r="T402" s="89">
        <f t="shared" ref="T402:V402" si="1325">T400-+T401</f>
        <v>0</v>
      </c>
      <c r="U402" s="90">
        <f t="shared" si="1325"/>
        <v>0</v>
      </c>
      <c r="V402" s="90">
        <f t="shared" si="1325"/>
        <v>0</v>
      </c>
      <c r="W402" s="88" t="s">
        <v>83</v>
      </c>
      <c r="X402" s="90">
        <f t="shared" ref="X402:AD402" si="1326">X400-+X401</f>
        <v>0</v>
      </c>
      <c r="Y402" s="90">
        <f t="shared" si="1326"/>
        <v>0</v>
      </c>
      <c r="Z402" s="90">
        <f t="shared" si="1326"/>
        <v>0</v>
      </c>
      <c r="AA402" s="90">
        <f t="shared" si="1326"/>
        <v>0</v>
      </c>
      <c r="AB402" s="90">
        <f t="shared" si="1326"/>
        <v>0</v>
      </c>
      <c r="AC402" s="90">
        <f t="shared" si="1326"/>
        <v>0</v>
      </c>
      <c r="AD402" s="90">
        <f t="shared" si="1326"/>
        <v>0</v>
      </c>
      <c r="AE402" s="90">
        <f t="shared" si="1290"/>
        <v>0</v>
      </c>
      <c r="AF402" s="351"/>
      <c r="AH402" s="91">
        <f t="shared" si="1125"/>
        <v>0</v>
      </c>
      <c r="AI402" s="92" t="s">
        <v>1156</v>
      </c>
      <c r="AJ402" s="91">
        <f t="shared" ref="AJ402:AL402" si="1327">AJ400-+AJ401</f>
        <v>0</v>
      </c>
      <c r="AK402" s="91">
        <f t="shared" si="1327"/>
        <v>0</v>
      </c>
      <c r="AL402" s="91">
        <f t="shared" si="1327"/>
        <v>0</v>
      </c>
      <c r="AM402" s="60"/>
    </row>
    <row r="403" spans="1:39" s="58" customFormat="1" ht="16.5" hidden="1" customHeight="1" x14ac:dyDescent="0.15">
      <c r="A403" s="61" t="s">
        <v>1627</v>
      </c>
      <c r="B403" t="s">
        <v>578</v>
      </c>
      <c r="C403" t="s">
        <v>577</v>
      </c>
      <c r="D403" s="62" t="s">
        <v>579</v>
      </c>
      <c r="E403" s="63" t="s">
        <v>1627</v>
      </c>
      <c r="F403" s="346" t="s">
        <v>1413</v>
      </c>
      <c r="G403" s="63" t="s">
        <v>502</v>
      </c>
      <c r="H403" s="63" t="s">
        <v>791</v>
      </c>
      <c r="I403" s="63" t="s">
        <v>96</v>
      </c>
      <c r="J403" s="346"/>
      <c r="K403" s="346"/>
      <c r="L403" s="346"/>
      <c r="M403" s="346" t="s">
        <v>1716</v>
      </c>
      <c r="N403" s="65" t="s">
        <v>1712</v>
      </c>
      <c r="O403" s="66" t="s">
        <v>78</v>
      </c>
      <c r="P403" s="67">
        <v>39067920</v>
      </c>
      <c r="Q403" s="67">
        <v>0</v>
      </c>
      <c r="R403" s="67">
        <f t="shared" ref="R403" si="1328">P403-Q403</f>
        <v>39067920</v>
      </c>
      <c r="S403" s="67">
        <v>0</v>
      </c>
      <c r="T403" s="67">
        <v>0</v>
      </c>
      <c r="U403" s="68">
        <v>145867000</v>
      </c>
      <c r="V403" s="69">
        <f t="shared" ref="V403:V404" si="1329">P403-U403</f>
        <v>-106799080</v>
      </c>
      <c r="W403" s="70" t="s">
        <v>79</v>
      </c>
      <c r="X403" s="69">
        <f t="shared" ref="X403" si="1330">X404</f>
        <v>0</v>
      </c>
      <c r="Y403" s="71"/>
      <c r="Z403" s="71"/>
      <c r="AA403" s="71"/>
      <c r="AB403" s="71"/>
      <c r="AC403" s="71"/>
      <c r="AD403" s="72"/>
      <c r="AE403" s="69">
        <f t="shared" si="1290"/>
        <v>0</v>
      </c>
      <c r="AF403" s="349" t="s">
        <v>1791</v>
      </c>
      <c r="AH403" s="73">
        <v>39067920</v>
      </c>
      <c r="AI403" s="74" t="s">
        <v>1156</v>
      </c>
      <c r="AJ403" s="73">
        <v>0</v>
      </c>
      <c r="AK403" s="73">
        <f t="shared" ref="AK403:AK404" si="1331">AL403-+AH403</f>
        <v>0</v>
      </c>
      <c r="AL403" s="73">
        <f t="shared" ref="AL403:AL404" si="1332">Q403+R403</f>
        <v>39067920</v>
      </c>
      <c r="AM403" s="75"/>
    </row>
    <row r="404" spans="1:39" s="58" customFormat="1" ht="16.5" hidden="1" customHeight="1" x14ac:dyDescent="0.15">
      <c r="A404" s="61"/>
      <c r="B404" s="77" t="s">
        <v>578</v>
      </c>
      <c r="C404" s="77" t="s">
        <v>577</v>
      </c>
      <c r="D404" s="78" t="s">
        <v>579</v>
      </c>
      <c r="E404" s="79" t="s">
        <v>1627</v>
      </c>
      <c r="F404" s="347"/>
      <c r="G404" s="79" t="s">
        <v>502</v>
      </c>
      <c r="H404" s="79" t="s">
        <v>791</v>
      </c>
      <c r="I404" s="79" t="s">
        <v>96</v>
      </c>
      <c r="J404" s="347"/>
      <c r="K404" s="347"/>
      <c r="L404" s="347"/>
      <c r="M404" s="347"/>
      <c r="N404" s="81"/>
      <c r="O404" s="82" t="s">
        <v>81</v>
      </c>
      <c r="P404" s="67">
        <v>39067920</v>
      </c>
      <c r="Q404" s="67">
        <v>0</v>
      </c>
      <c r="R404" s="67">
        <v>39067920</v>
      </c>
      <c r="S404" s="67">
        <f t="shared" ref="S404" si="1333">P404-Q404-R404</f>
        <v>0</v>
      </c>
      <c r="T404" s="67">
        <v>0</v>
      </c>
      <c r="U404" s="83">
        <v>145867000</v>
      </c>
      <c r="V404" s="69">
        <f t="shared" si="1329"/>
        <v>-106799080</v>
      </c>
      <c r="W404" s="70" t="s">
        <v>82</v>
      </c>
      <c r="X404" s="69">
        <v>0</v>
      </c>
      <c r="Y404" s="69">
        <v>0</v>
      </c>
      <c r="Z404" s="69">
        <v>0</v>
      </c>
      <c r="AA404" s="69">
        <v>0</v>
      </c>
      <c r="AB404" s="69">
        <v>0</v>
      </c>
      <c r="AC404" s="69">
        <v>0</v>
      </c>
      <c r="AD404" s="69">
        <v>0</v>
      </c>
      <c r="AE404" s="69">
        <f t="shared" si="1290"/>
        <v>0</v>
      </c>
      <c r="AF404" s="350"/>
      <c r="AH404" s="73">
        <v>39067920</v>
      </c>
      <c r="AI404" s="74" t="s">
        <v>1156</v>
      </c>
      <c r="AJ404" s="73">
        <v>0</v>
      </c>
      <c r="AK404" s="73">
        <f t="shared" si="1331"/>
        <v>0</v>
      </c>
      <c r="AL404" s="73">
        <f t="shared" si="1332"/>
        <v>39067920</v>
      </c>
      <c r="AM404" s="75"/>
    </row>
    <row r="405" spans="1:39" s="58" customFormat="1" ht="16.5" hidden="1" customHeight="1" x14ac:dyDescent="0.15">
      <c r="A405" s="61"/>
      <c r="B405" s="77" t="s">
        <v>578</v>
      </c>
      <c r="C405" s="77" t="s">
        <v>577</v>
      </c>
      <c r="D405" s="84" t="s">
        <v>579</v>
      </c>
      <c r="E405" s="85" t="s">
        <v>1627</v>
      </c>
      <c r="F405" s="348"/>
      <c r="G405" s="85" t="s">
        <v>502</v>
      </c>
      <c r="H405" s="85" t="s">
        <v>791</v>
      </c>
      <c r="I405" s="85" t="s">
        <v>96</v>
      </c>
      <c r="J405" s="348"/>
      <c r="K405" s="348"/>
      <c r="L405" s="348"/>
      <c r="M405" s="348"/>
      <c r="N405" s="87"/>
      <c r="O405" s="88" t="s">
        <v>83</v>
      </c>
      <c r="P405" s="67">
        <f t="shared" ref="P405:R405" si="1334">P403-+P404</f>
        <v>0</v>
      </c>
      <c r="Q405" s="67">
        <f t="shared" si="1334"/>
        <v>0</v>
      </c>
      <c r="R405" s="89">
        <f t="shared" si="1334"/>
        <v>0</v>
      </c>
      <c r="S405" s="89"/>
      <c r="T405" s="89">
        <f t="shared" ref="T405:V405" si="1335">T403-+T404</f>
        <v>0</v>
      </c>
      <c r="U405" s="90">
        <f t="shared" si="1335"/>
        <v>0</v>
      </c>
      <c r="V405" s="90">
        <f t="shared" si="1335"/>
        <v>0</v>
      </c>
      <c r="W405" s="88" t="s">
        <v>83</v>
      </c>
      <c r="X405" s="90">
        <f t="shared" ref="X405:AD405" si="1336">X403-+X404</f>
        <v>0</v>
      </c>
      <c r="Y405" s="90">
        <f t="shared" si="1336"/>
        <v>0</v>
      </c>
      <c r="Z405" s="90">
        <f t="shared" si="1336"/>
        <v>0</v>
      </c>
      <c r="AA405" s="90">
        <f t="shared" si="1336"/>
        <v>0</v>
      </c>
      <c r="AB405" s="90">
        <f t="shared" si="1336"/>
        <v>0</v>
      </c>
      <c r="AC405" s="90">
        <f t="shared" si="1336"/>
        <v>0</v>
      </c>
      <c r="AD405" s="90">
        <f t="shared" si="1336"/>
        <v>0</v>
      </c>
      <c r="AE405" s="90">
        <f t="shared" si="1290"/>
        <v>0</v>
      </c>
      <c r="AF405" s="351"/>
      <c r="AH405" s="91">
        <f t="shared" si="1125"/>
        <v>0</v>
      </c>
      <c r="AI405" s="92" t="s">
        <v>1156</v>
      </c>
      <c r="AJ405" s="91">
        <f t="shared" ref="AJ405:AL405" si="1337">AJ403-+AJ404</f>
        <v>0</v>
      </c>
      <c r="AK405" s="91">
        <f t="shared" si="1337"/>
        <v>0</v>
      </c>
      <c r="AL405" s="91">
        <f t="shared" si="1337"/>
        <v>0</v>
      </c>
      <c r="AM405" s="60"/>
    </row>
    <row r="406" spans="1:39" s="58" customFormat="1" ht="16.5" hidden="1" customHeight="1" x14ac:dyDescent="0.15">
      <c r="A406" s="61" t="s">
        <v>1628</v>
      </c>
      <c r="B406" t="s">
        <v>578</v>
      </c>
      <c r="C406" t="s">
        <v>577</v>
      </c>
      <c r="D406" s="62" t="s">
        <v>579</v>
      </c>
      <c r="E406" s="63" t="s">
        <v>1628</v>
      </c>
      <c r="F406" s="346" t="s">
        <v>1414</v>
      </c>
      <c r="G406" s="63" t="s">
        <v>502</v>
      </c>
      <c r="H406" s="63" t="s">
        <v>791</v>
      </c>
      <c r="I406" s="63" t="s">
        <v>96</v>
      </c>
      <c r="J406" s="346"/>
      <c r="K406" s="346"/>
      <c r="L406" s="346"/>
      <c r="M406" s="346" t="s">
        <v>1716</v>
      </c>
      <c r="N406" s="65" t="s">
        <v>1712</v>
      </c>
      <c r="O406" s="66" t="s">
        <v>78</v>
      </c>
      <c r="P406" s="67">
        <v>36817200</v>
      </c>
      <c r="Q406" s="67">
        <v>0</v>
      </c>
      <c r="R406" s="67">
        <f t="shared" ref="R406" si="1338">P406-Q406</f>
        <v>36817200</v>
      </c>
      <c r="S406" s="67">
        <v>0</v>
      </c>
      <c r="T406" s="67">
        <v>0</v>
      </c>
      <c r="U406" s="68">
        <v>0</v>
      </c>
      <c r="V406" s="69">
        <f t="shared" ref="V406:V407" si="1339">P406-U406</f>
        <v>36817200</v>
      </c>
      <c r="W406" s="70" t="s">
        <v>79</v>
      </c>
      <c r="X406" s="69">
        <f t="shared" ref="X406" si="1340">X407</f>
        <v>0</v>
      </c>
      <c r="Y406" s="71"/>
      <c r="Z406" s="71"/>
      <c r="AA406" s="71"/>
      <c r="AB406" s="71"/>
      <c r="AC406" s="71"/>
      <c r="AD406" s="72"/>
      <c r="AE406" s="69">
        <f t="shared" si="1290"/>
        <v>0</v>
      </c>
      <c r="AF406" s="349" t="s">
        <v>1791</v>
      </c>
      <c r="AH406" s="73">
        <v>36817200</v>
      </c>
      <c r="AI406" s="74" t="s">
        <v>1156</v>
      </c>
      <c r="AJ406" s="73">
        <v>0</v>
      </c>
      <c r="AK406" s="73">
        <f t="shared" ref="AK406:AK407" si="1341">AL406-+AH406</f>
        <v>0</v>
      </c>
      <c r="AL406" s="73">
        <f t="shared" ref="AL406:AL407" si="1342">Q406+R406</f>
        <v>36817200</v>
      </c>
      <c r="AM406" s="75"/>
    </row>
    <row r="407" spans="1:39" s="58" customFormat="1" ht="16.5" hidden="1" customHeight="1" x14ac:dyDescent="0.15">
      <c r="A407" s="61"/>
      <c r="B407" s="77" t="s">
        <v>578</v>
      </c>
      <c r="C407" s="77" t="s">
        <v>577</v>
      </c>
      <c r="D407" s="78" t="s">
        <v>579</v>
      </c>
      <c r="E407" s="79" t="s">
        <v>1628</v>
      </c>
      <c r="F407" s="347"/>
      <c r="G407" s="79" t="s">
        <v>502</v>
      </c>
      <c r="H407" s="79" t="s">
        <v>791</v>
      </c>
      <c r="I407" s="79" t="s">
        <v>96</v>
      </c>
      <c r="J407" s="347"/>
      <c r="K407" s="347"/>
      <c r="L407" s="347"/>
      <c r="M407" s="347"/>
      <c r="N407" s="81"/>
      <c r="O407" s="82" t="s">
        <v>81</v>
      </c>
      <c r="P407" s="67">
        <v>36817200</v>
      </c>
      <c r="Q407" s="67">
        <v>0</v>
      </c>
      <c r="R407" s="67">
        <v>36817200</v>
      </c>
      <c r="S407" s="67">
        <f t="shared" ref="S407" si="1343">P407-Q407-R407</f>
        <v>0</v>
      </c>
      <c r="T407" s="67">
        <v>0</v>
      </c>
      <c r="U407" s="83">
        <v>0</v>
      </c>
      <c r="V407" s="69">
        <f t="shared" si="1339"/>
        <v>36817200</v>
      </c>
      <c r="W407" s="70" t="s">
        <v>82</v>
      </c>
      <c r="X407" s="69">
        <v>0</v>
      </c>
      <c r="Y407" s="69">
        <v>0</v>
      </c>
      <c r="Z407" s="69">
        <v>0</v>
      </c>
      <c r="AA407" s="69">
        <v>0</v>
      </c>
      <c r="AB407" s="69">
        <v>0</v>
      </c>
      <c r="AC407" s="69">
        <v>0</v>
      </c>
      <c r="AD407" s="69">
        <v>0</v>
      </c>
      <c r="AE407" s="69">
        <f t="shared" si="1290"/>
        <v>0</v>
      </c>
      <c r="AF407" s="350"/>
      <c r="AH407" s="73">
        <v>36817200</v>
      </c>
      <c r="AI407" s="74" t="s">
        <v>1156</v>
      </c>
      <c r="AJ407" s="73">
        <v>0</v>
      </c>
      <c r="AK407" s="73">
        <f t="shared" si="1341"/>
        <v>0</v>
      </c>
      <c r="AL407" s="73">
        <f t="shared" si="1342"/>
        <v>36817200</v>
      </c>
      <c r="AM407" s="75"/>
    </row>
    <row r="408" spans="1:39" s="58" customFormat="1" ht="16.5" hidden="1" customHeight="1" x14ac:dyDescent="0.15">
      <c r="A408" s="61"/>
      <c r="B408" s="77" t="s">
        <v>578</v>
      </c>
      <c r="C408" s="77" t="s">
        <v>577</v>
      </c>
      <c r="D408" s="84" t="s">
        <v>579</v>
      </c>
      <c r="E408" s="85" t="s">
        <v>1628</v>
      </c>
      <c r="F408" s="348"/>
      <c r="G408" s="85" t="s">
        <v>502</v>
      </c>
      <c r="H408" s="85" t="s">
        <v>791</v>
      </c>
      <c r="I408" s="85" t="s">
        <v>96</v>
      </c>
      <c r="J408" s="348"/>
      <c r="K408" s="348"/>
      <c r="L408" s="348"/>
      <c r="M408" s="348"/>
      <c r="N408" s="87"/>
      <c r="O408" s="88" t="s">
        <v>83</v>
      </c>
      <c r="P408" s="67">
        <f t="shared" ref="P408:R408" si="1344">P406-+P407</f>
        <v>0</v>
      </c>
      <c r="Q408" s="67">
        <f t="shared" si="1344"/>
        <v>0</v>
      </c>
      <c r="R408" s="89">
        <f t="shared" si="1344"/>
        <v>0</v>
      </c>
      <c r="S408" s="89"/>
      <c r="T408" s="89">
        <f t="shared" ref="T408:V408" si="1345">T406-+T407</f>
        <v>0</v>
      </c>
      <c r="U408" s="90">
        <f t="shared" si="1345"/>
        <v>0</v>
      </c>
      <c r="V408" s="90">
        <f t="shared" si="1345"/>
        <v>0</v>
      </c>
      <c r="W408" s="88" t="s">
        <v>83</v>
      </c>
      <c r="X408" s="90">
        <f t="shared" ref="X408:AD408" si="1346">X406-+X407</f>
        <v>0</v>
      </c>
      <c r="Y408" s="90">
        <f t="shared" si="1346"/>
        <v>0</v>
      </c>
      <c r="Z408" s="90">
        <f t="shared" si="1346"/>
        <v>0</v>
      </c>
      <c r="AA408" s="90">
        <f t="shared" si="1346"/>
        <v>0</v>
      </c>
      <c r="AB408" s="90">
        <f t="shared" si="1346"/>
        <v>0</v>
      </c>
      <c r="AC408" s="90">
        <f t="shared" si="1346"/>
        <v>0</v>
      </c>
      <c r="AD408" s="90">
        <f t="shared" si="1346"/>
        <v>0</v>
      </c>
      <c r="AE408" s="90">
        <f t="shared" si="1290"/>
        <v>0</v>
      </c>
      <c r="AF408" s="351"/>
      <c r="AH408" s="91">
        <f t="shared" ref="AH408:AH471" si="1347">AH406-+AH407</f>
        <v>0</v>
      </c>
      <c r="AI408" s="92" t="s">
        <v>1156</v>
      </c>
      <c r="AJ408" s="91">
        <f t="shared" ref="AJ408:AL408" si="1348">AJ406-+AJ407</f>
        <v>0</v>
      </c>
      <c r="AK408" s="91">
        <f t="shared" si="1348"/>
        <v>0</v>
      </c>
      <c r="AL408" s="91">
        <f t="shared" si="1348"/>
        <v>0</v>
      </c>
      <c r="AM408" s="60"/>
    </row>
    <row r="409" spans="1:39" s="58" customFormat="1" ht="16.5" hidden="1" customHeight="1" x14ac:dyDescent="0.15">
      <c r="A409" s="61" t="s">
        <v>1629</v>
      </c>
      <c r="B409" t="s">
        <v>578</v>
      </c>
      <c r="C409" t="s">
        <v>577</v>
      </c>
      <c r="D409" s="62" t="s">
        <v>579</v>
      </c>
      <c r="E409" s="63" t="s">
        <v>1629</v>
      </c>
      <c r="F409" s="346" t="s">
        <v>1415</v>
      </c>
      <c r="G409" s="63" t="s">
        <v>497</v>
      </c>
      <c r="H409" s="63" t="s">
        <v>918</v>
      </c>
      <c r="I409" s="63" t="s">
        <v>1044</v>
      </c>
      <c r="J409" s="346" t="s">
        <v>1776</v>
      </c>
      <c r="K409" s="346" t="s">
        <v>1722</v>
      </c>
      <c r="L409" s="346" t="s">
        <v>1758</v>
      </c>
      <c r="M409" s="346" t="s">
        <v>1711</v>
      </c>
      <c r="N409" s="65" t="s">
        <v>1712</v>
      </c>
      <c r="O409" s="66" t="s">
        <v>78</v>
      </c>
      <c r="P409" s="67">
        <v>35042915</v>
      </c>
      <c r="Q409" s="67">
        <v>0</v>
      </c>
      <c r="R409" s="67">
        <f t="shared" ref="R409" si="1349">P409-Q409</f>
        <v>35042915</v>
      </c>
      <c r="S409" s="67">
        <v>0</v>
      </c>
      <c r="T409" s="67">
        <v>35042915</v>
      </c>
      <c r="U409" s="68">
        <v>0</v>
      </c>
      <c r="V409" s="69">
        <f t="shared" ref="V409:V410" si="1350">P409-U409</f>
        <v>35042915</v>
      </c>
      <c r="W409" s="70" t="s">
        <v>79</v>
      </c>
      <c r="X409" s="69">
        <f t="shared" ref="X409" si="1351">X410</f>
        <v>0</v>
      </c>
      <c r="Y409" s="71"/>
      <c r="Z409" s="71"/>
      <c r="AA409" s="71"/>
      <c r="AB409" s="71"/>
      <c r="AC409" s="71"/>
      <c r="AD409" s="72"/>
      <c r="AE409" s="69">
        <f t="shared" si="1290"/>
        <v>0</v>
      </c>
      <c r="AF409" s="349">
        <v>0</v>
      </c>
      <c r="AH409" s="73">
        <v>35042915</v>
      </c>
      <c r="AI409" s="74" t="s">
        <v>1156</v>
      </c>
      <c r="AJ409" s="73">
        <v>0</v>
      </c>
      <c r="AK409" s="73">
        <f t="shared" ref="AK409:AK410" si="1352">AL409-+AH409</f>
        <v>0</v>
      </c>
      <c r="AL409" s="73">
        <f t="shared" ref="AL409:AL410" si="1353">Q409+R409</f>
        <v>35042915</v>
      </c>
      <c r="AM409" s="75"/>
    </row>
    <row r="410" spans="1:39" s="58" customFormat="1" ht="16.5" hidden="1" customHeight="1" x14ac:dyDescent="0.15">
      <c r="A410" s="61"/>
      <c r="B410" s="77" t="s">
        <v>578</v>
      </c>
      <c r="C410" s="77" t="s">
        <v>577</v>
      </c>
      <c r="D410" s="78" t="s">
        <v>579</v>
      </c>
      <c r="E410" s="79" t="s">
        <v>1629</v>
      </c>
      <c r="F410" s="347"/>
      <c r="G410" s="79" t="s">
        <v>497</v>
      </c>
      <c r="H410" s="79" t="s">
        <v>918</v>
      </c>
      <c r="I410" s="79" t="s">
        <v>1044</v>
      </c>
      <c r="J410" s="347"/>
      <c r="K410" s="347"/>
      <c r="L410" s="347"/>
      <c r="M410" s="347"/>
      <c r="N410" s="81"/>
      <c r="O410" s="82" t="s">
        <v>81</v>
      </c>
      <c r="P410" s="67">
        <v>35042915</v>
      </c>
      <c r="Q410" s="67">
        <v>0</v>
      </c>
      <c r="R410" s="67">
        <v>35042915</v>
      </c>
      <c r="S410" s="67">
        <f t="shared" ref="S410" si="1354">P410-Q410-R410</f>
        <v>0</v>
      </c>
      <c r="T410" s="67">
        <v>35042915</v>
      </c>
      <c r="U410" s="83">
        <v>0</v>
      </c>
      <c r="V410" s="69">
        <f t="shared" si="1350"/>
        <v>35042915</v>
      </c>
      <c r="W410" s="70" t="s">
        <v>82</v>
      </c>
      <c r="X410" s="69">
        <v>0</v>
      </c>
      <c r="Y410" s="69">
        <v>0</v>
      </c>
      <c r="Z410" s="69">
        <v>0</v>
      </c>
      <c r="AA410" s="69">
        <v>0</v>
      </c>
      <c r="AB410" s="69">
        <v>0</v>
      </c>
      <c r="AC410" s="69">
        <v>0</v>
      </c>
      <c r="AD410" s="69">
        <v>0</v>
      </c>
      <c r="AE410" s="69">
        <f t="shared" si="1290"/>
        <v>0</v>
      </c>
      <c r="AF410" s="350"/>
      <c r="AH410" s="73">
        <v>35042915</v>
      </c>
      <c r="AI410" s="74" t="s">
        <v>1156</v>
      </c>
      <c r="AJ410" s="73">
        <v>0</v>
      </c>
      <c r="AK410" s="73">
        <f t="shared" si="1352"/>
        <v>0</v>
      </c>
      <c r="AL410" s="73">
        <f t="shared" si="1353"/>
        <v>35042915</v>
      </c>
      <c r="AM410" s="75"/>
    </row>
    <row r="411" spans="1:39" s="58" customFormat="1" ht="16.5" hidden="1" customHeight="1" x14ac:dyDescent="0.15">
      <c r="A411" s="61"/>
      <c r="B411" s="77" t="s">
        <v>578</v>
      </c>
      <c r="C411" s="77" t="s">
        <v>577</v>
      </c>
      <c r="D411" s="84" t="s">
        <v>579</v>
      </c>
      <c r="E411" s="85" t="s">
        <v>1629</v>
      </c>
      <c r="F411" s="348"/>
      <c r="G411" s="85" t="s">
        <v>497</v>
      </c>
      <c r="H411" s="85" t="s">
        <v>918</v>
      </c>
      <c r="I411" s="85" t="s">
        <v>1044</v>
      </c>
      <c r="J411" s="348"/>
      <c r="K411" s="348"/>
      <c r="L411" s="348"/>
      <c r="M411" s="348"/>
      <c r="N411" s="87"/>
      <c r="O411" s="88" t="s">
        <v>83</v>
      </c>
      <c r="P411" s="67">
        <f t="shared" ref="P411:R411" si="1355">P409-+P410</f>
        <v>0</v>
      </c>
      <c r="Q411" s="67">
        <f t="shared" si="1355"/>
        <v>0</v>
      </c>
      <c r="R411" s="89">
        <f t="shared" si="1355"/>
        <v>0</v>
      </c>
      <c r="S411" s="89"/>
      <c r="T411" s="89">
        <f t="shared" ref="T411:V411" si="1356">T409-+T410</f>
        <v>0</v>
      </c>
      <c r="U411" s="90">
        <f t="shared" si="1356"/>
        <v>0</v>
      </c>
      <c r="V411" s="90">
        <f t="shared" si="1356"/>
        <v>0</v>
      </c>
      <c r="W411" s="88" t="s">
        <v>83</v>
      </c>
      <c r="X411" s="90">
        <f t="shared" ref="X411:AD411" si="1357">X409-+X410</f>
        <v>0</v>
      </c>
      <c r="Y411" s="90">
        <f t="shared" si="1357"/>
        <v>0</v>
      </c>
      <c r="Z411" s="90">
        <f t="shared" si="1357"/>
        <v>0</v>
      </c>
      <c r="AA411" s="90">
        <f t="shared" si="1357"/>
        <v>0</v>
      </c>
      <c r="AB411" s="90">
        <f t="shared" si="1357"/>
        <v>0</v>
      </c>
      <c r="AC411" s="90">
        <f t="shared" si="1357"/>
        <v>0</v>
      </c>
      <c r="AD411" s="90">
        <f t="shared" si="1357"/>
        <v>0</v>
      </c>
      <c r="AE411" s="90">
        <f t="shared" si="1290"/>
        <v>0</v>
      </c>
      <c r="AF411" s="351"/>
      <c r="AH411" s="91">
        <f t="shared" si="1347"/>
        <v>0</v>
      </c>
      <c r="AI411" s="92" t="s">
        <v>1156</v>
      </c>
      <c r="AJ411" s="91">
        <f t="shared" ref="AJ411:AL411" si="1358">AJ409-+AJ410</f>
        <v>0</v>
      </c>
      <c r="AK411" s="91">
        <f t="shared" si="1358"/>
        <v>0</v>
      </c>
      <c r="AL411" s="91">
        <f t="shared" si="1358"/>
        <v>0</v>
      </c>
      <c r="AM411" s="60"/>
    </row>
    <row r="412" spans="1:39" s="58" customFormat="1" ht="16.5" hidden="1" customHeight="1" x14ac:dyDescent="0.15">
      <c r="A412" s="61" t="s">
        <v>1630</v>
      </c>
      <c r="B412" t="s">
        <v>578</v>
      </c>
      <c r="C412" t="s">
        <v>577</v>
      </c>
      <c r="D412" s="62" t="s">
        <v>579</v>
      </c>
      <c r="E412" s="63" t="s">
        <v>1630</v>
      </c>
      <c r="F412" s="346" t="s">
        <v>1416</v>
      </c>
      <c r="G412" s="63" t="s">
        <v>497</v>
      </c>
      <c r="H412" s="63" t="s">
        <v>918</v>
      </c>
      <c r="I412" s="63" t="s">
        <v>1002</v>
      </c>
      <c r="J412" s="346" t="s">
        <v>1738</v>
      </c>
      <c r="K412" s="346" t="s">
        <v>1722</v>
      </c>
      <c r="L412" s="346" t="s">
        <v>1758</v>
      </c>
      <c r="M412" s="346" t="s">
        <v>1714</v>
      </c>
      <c r="N412" s="65" t="s">
        <v>1712</v>
      </c>
      <c r="O412" s="66" t="s">
        <v>78</v>
      </c>
      <c r="P412" s="67">
        <v>25209534</v>
      </c>
      <c r="Q412" s="67">
        <v>0</v>
      </c>
      <c r="R412" s="67">
        <f t="shared" ref="R412" si="1359">P412-Q412</f>
        <v>25209534</v>
      </c>
      <c r="S412" s="67">
        <v>0</v>
      </c>
      <c r="T412" s="67">
        <v>25209534</v>
      </c>
      <c r="U412" s="68">
        <v>0</v>
      </c>
      <c r="V412" s="69">
        <f t="shared" ref="V412:V413" si="1360">P412-U412</f>
        <v>25209534</v>
      </c>
      <c r="W412" s="70" t="s">
        <v>79</v>
      </c>
      <c r="X412" s="69">
        <f t="shared" ref="X412" si="1361">X413</f>
        <v>17066000</v>
      </c>
      <c r="Y412" s="71"/>
      <c r="Z412" s="71"/>
      <c r="AA412" s="71"/>
      <c r="AB412" s="71"/>
      <c r="AC412" s="71"/>
      <c r="AD412" s="72"/>
      <c r="AE412" s="69">
        <f t="shared" si="1290"/>
        <v>17066000</v>
      </c>
      <c r="AF412" s="349">
        <v>0</v>
      </c>
      <c r="AH412" s="73">
        <v>25209534</v>
      </c>
      <c r="AI412" s="74" t="s">
        <v>1156</v>
      </c>
      <c r="AJ412" s="73">
        <v>0</v>
      </c>
      <c r="AK412" s="73">
        <f t="shared" ref="AK412:AK413" si="1362">AL412-+AH412</f>
        <v>0</v>
      </c>
      <c r="AL412" s="73">
        <f t="shared" ref="AL412:AL413" si="1363">Q412+R412</f>
        <v>25209534</v>
      </c>
      <c r="AM412" s="75"/>
    </row>
    <row r="413" spans="1:39" s="58" customFormat="1" ht="16.5" hidden="1" customHeight="1" x14ac:dyDescent="0.15">
      <c r="A413" s="61"/>
      <c r="B413" s="77" t="s">
        <v>578</v>
      </c>
      <c r="C413" s="77" t="s">
        <v>577</v>
      </c>
      <c r="D413" s="78" t="s">
        <v>579</v>
      </c>
      <c r="E413" s="79" t="s">
        <v>1630</v>
      </c>
      <c r="F413" s="347"/>
      <c r="G413" s="79" t="s">
        <v>497</v>
      </c>
      <c r="H413" s="79" t="s">
        <v>918</v>
      </c>
      <c r="I413" s="79" t="s">
        <v>1002</v>
      </c>
      <c r="J413" s="347"/>
      <c r="K413" s="347"/>
      <c r="L413" s="347"/>
      <c r="M413" s="347"/>
      <c r="N413" s="81"/>
      <c r="O413" s="82" t="s">
        <v>81</v>
      </c>
      <c r="P413" s="67">
        <v>8143534</v>
      </c>
      <c r="Q413" s="67">
        <v>0</v>
      </c>
      <c r="R413" s="67">
        <v>8143534</v>
      </c>
      <c r="S413" s="67">
        <f t="shared" ref="S413" si="1364">P413-Q413-R413</f>
        <v>0</v>
      </c>
      <c r="T413" s="67">
        <v>8143534</v>
      </c>
      <c r="U413" s="83">
        <v>0</v>
      </c>
      <c r="V413" s="69">
        <f t="shared" si="1360"/>
        <v>8143534</v>
      </c>
      <c r="W413" s="70" t="s">
        <v>82</v>
      </c>
      <c r="X413" s="69">
        <v>17066000</v>
      </c>
      <c r="Y413" s="69">
        <v>0</v>
      </c>
      <c r="Z413" s="69">
        <v>0</v>
      </c>
      <c r="AA413" s="69">
        <v>0</v>
      </c>
      <c r="AB413" s="69">
        <v>0</v>
      </c>
      <c r="AC413" s="69">
        <v>0</v>
      </c>
      <c r="AD413" s="69">
        <v>0</v>
      </c>
      <c r="AE413" s="69">
        <f t="shared" si="1290"/>
        <v>17066000</v>
      </c>
      <c r="AF413" s="350"/>
      <c r="AH413" s="73">
        <v>8143534</v>
      </c>
      <c r="AI413" s="74" t="s">
        <v>1156</v>
      </c>
      <c r="AJ413" s="73">
        <v>0</v>
      </c>
      <c r="AK413" s="73">
        <f t="shared" si="1362"/>
        <v>0</v>
      </c>
      <c r="AL413" s="73">
        <f t="shared" si="1363"/>
        <v>8143534</v>
      </c>
      <c r="AM413" s="75"/>
    </row>
    <row r="414" spans="1:39" s="58" customFormat="1" ht="16.5" hidden="1" customHeight="1" x14ac:dyDescent="0.15">
      <c r="A414" s="61"/>
      <c r="B414" s="77" t="s">
        <v>578</v>
      </c>
      <c r="C414" s="77" t="s">
        <v>577</v>
      </c>
      <c r="D414" s="84" t="s">
        <v>579</v>
      </c>
      <c r="E414" s="85" t="s">
        <v>1630</v>
      </c>
      <c r="F414" s="348"/>
      <c r="G414" s="85" t="s">
        <v>497</v>
      </c>
      <c r="H414" s="85" t="s">
        <v>918</v>
      </c>
      <c r="I414" s="85" t="s">
        <v>1002</v>
      </c>
      <c r="J414" s="348"/>
      <c r="K414" s="348"/>
      <c r="L414" s="348"/>
      <c r="M414" s="348"/>
      <c r="N414" s="87"/>
      <c r="O414" s="88" t="s">
        <v>83</v>
      </c>
      <c r="P414" s="67">
        <f t="shared" ref="P414:R414" si="1365">P412-+P413</f>
        <v>17066000</v>
      </c>
      <c r="Q414" s="67">
        <f t="shared" si="1365"/>
        <v>0</v>
      </c>
      <c r="R414" s="89">
        <f t="shared" si="1365"/>
        <v>17066000</v>
      </c>
      <c r="S414" s="89"/>
      <c r="T414" s="89">
        <f t="shared" ref="T414:V414" si="1366">T412-+T413</f>
        <v>17066000</v>
      </c>
      <c r="U414" s="90">
        <f t="shared" si="1366"/>
        <v>0</v>
      </c>
      <c r="V414" s="90">
        <f t="shared" si="1366"/>
        <v>17066000</v>
      </c>
      <c r="W414" s="88" t="s">
        <v>83</v>
      </c>
      <c r="X414" s="90">
        <f t="shared" ref="X414:AD414" si="1367">X412-+X413</f>
        <v>0</v>
      </c>
      <c r="Y414" s="90">
        <f t="shared" si="1367"/>
        <v>0</v>
      </c>
      <c r="Z414" s="90">
        <f t="shared" si="1367"/>
        <v>0</v>
      </c>
      <c r="AA414" s="90">
        <f t="shared" si="1367"/>
        <v>0</v>
      </c>
      <c r="AB414" s="90">
        <f t="shared" si="1367"/>
        <v>0</v>
      </c>
      <c r="AC414" s="90">
        <f t="shared" si="1367"/>
        <v>0</v>
      </c>
      <c r="AD414" s="90">
        <f t="shared" si="1367"/>
        <v>0</v>
      </c>
      <c r="AE414" s="90">
        <f t="shared" si="1290"/>
        <v>0</v>
      </c>
      <c r="AF414" s="351"/>
      <c r="AH414" s="91">
        <f t="shared" si="1347"/>
        <v>17066000</v>
      </c>
      <c r="AI414" s="92" t="s">
        <v>1156</v>
      </c>
      <c r="AJ414" s="91">
        <f t="shared" ref="AJ414:AL414" si="1368">AJ412-+AJ413</f>
        <v>0</v>
      </c>
      <c r="AK414" s="91">
        <f t="shared" si="1368"/>
        <v>0</v>
      </c>
      <c r="AL414" s="91">
        <f t="shared" si="1368"/>
        <v>17066000</v>
      </c>
      <c r="AM414" s="60"/>
    </row>
    <row r="415" spans="1:39" s="58" customFormat="1" ht="16.5" hidden="1" customHeight="1" x14ac:dyDescent="0.15">
      <c r="A415" s="61" t="s">
        <v>1631</v>
      </c>
      <c r="B415" t="s">
        <v>578</v>
      </c>
      <c r="C415" t="s">
        <v>577</v>
      </c>
      <c r="D415" s="62" t="s">
        <v>579</v>
      </c>
      <c r="E415" s="63" t="s">
        <v>1631</v>
      </c>
      <c r="F415" s="346" t="s">
        <v>1417</v>
      </c>
      <c r="G415" s="63" t="s">
        <v>497</v>
      </c>
      <c r="H415" s="63" t="s">
        <v>791</v>
      </c>
      <c r="I415" s="63" t="s">
        <v>96</v>
      </c>
      <c r="J415" s="346" t="s">
        <v>1777</v>
      </c>
      <c r="K415" s="346" t="s">
        <v>1722</v>
      </c>
      <c r="L415" s="346" t="s">
        <v>1758</v>
      </c>
      <c r="M415" s="346" t="s">
        <v>1716</v>
      </c>
      <c r="N415" s="65" t="s">
        <v>1712</v>
      </c>
      <c r="O415" s="66" t="s">
        <v>78</v>
      </c>
      <c r="P415" s="67">
        <v>23672915</v>
      </c>
      <c r="Q415" s="67">
        <v>9336907</v>
      </c>
      <c r="R415" s="67">
        <f t="shared" ref="R415" si="1369">P415-Q415</f>
        <v>14336008</v>
      </c>
      <c r="S415" s="67">
        <v>0</v>
      </c>
      <c r="T415" s="67">
        <v>14336008</v>
      </c>
      <c r="U415" s="68">
        <v>4133370</v>
      </c>
      <c r="V415" s="69">
        <f t="shared" ref="V415:V416" si="1370">P415-U415</f>
        <v>19539545</v>
      </c>
      <c r="W415" s="70" t="s">
        <v>79</v>
      </c>
      <c r="X415" s="69">
        <f t="shared" ref="X415" si="1371">X416</f>
        <v>9336907</v>
      </c>
      <c r="Y415" s="71"/>
      <c r="Z415" s="71"/>
      <c r="AA415" s="71"/>
      <c r="AB415" s="71"/>
      <c r="AC415" s="71"/>
      <c r="AD415" s="72"/>
      <c r="AE415" s="69">
        <f t="shared" si="1290"/>
        <v>9336907</v>
      </c>
      <c r="AF415" s="349">
        <v>0</v>
      </c>
      <c r="AH415" s="73">
        <v>23028000</v>
      </c>
      <c r="AI415" s="74" t="s">
        <v>798</v>
      </c>
      <c r="AJ415" s="73">
        <v>121657625</v>
      </c>
      <c r="AK415" s="73">
        <f t="shared" ref="AK415:AK416" si="1372">AL415-+AH415</f>
        <v>644915</v>
      </c>
      <c r="AL415" s="73">
        <f t="shared" ref="AL415:AL416" si="1373">Q415+R415</f>
        <v>23672915</v>
      </c>
      <c r="AM415" s="75"/>
    </row>
    <row r="416" spans="1:39" s="58" customFormat="1" ht="16.5" hidden="1" customHeight="1" x14ac:dyDescent="0.15">
      <c r="A416" s="61"/>
      <c r="B416" s="77" t="s">
        <v>578</v>
      </c>
      <c r="C416" s="77" t="s">
        <v>577</v>
      </c>
      <c r="D416" s="78" t="s">
        <v>579</v>
      </c>
      <c r="E416" s="79" t="s">
        <v>1631</v>
      </c>
      <c r="F416" s="347"/>
      <c r="G416" s="79" t="s">
        <v>497</v>
      </c>
      <c r="H416" s="79" t="s">
        <v>791</v>
      </c>
      <c r="I416" s="79" t="s">
        <v>96</v>
      </c>
      <c r="J416" s="347"/>
      <c r="K416" s="347"/>
      <c r="L416" s="347"/>
      <c r="M416" s="347"/>
      <c r="N416" s="81"/>
      <c r="O416" s="82" t="s">
        <v>81</v>
      </c>
      <c r="P416" s="67">
        <v>14336008</v>
      </c>
      <c r="Q416" s="67">
        <v>0</v>
      </c>
      <c r="R416" s="67">
        <v>14336008</v>
      </c>
      <c r="S416" s="67">
        <f t="shared" ref="S416" si="1374">P416-Q416-R416</f>
        <v>0</v>
      </c>
      <c r="T416" s="67">
        <v>14336008</v>
      </c>
      <c r="U416" s="83">
        <v>2665462</v>
      </c>
      <c r="V416" s="69">
        <f t="shared" si="1370"/>
        <v>11670546</v>
      </c>
      <c r="W416" s="70" t="s">
        <v>82</v>
      </c>
      <c r="X416" s="69">
        <v>9336907</v>
      </c>
      <c r="Y416" s="69">
        <v>0</v>
      </c>
      <c r="Z416" s="69">
        <v>0</v>
      </c>
      <c r="AA416" s="69">
        <v>0</v>
      </c>
      <c r="AB416" s="69">
        <v>0</v>
      </c>
      <c r="AC416" s="69">
        <v>0</v>
      </c>
      <c r="AD416" s="69">
        <v>0</v>
      </c>
      <c r="AE416" s="69">
        <f t="shared" si="1290"/>
        <v>9336907</v>
      </c>
      <c r="AF416" s="350"/>
      <c r="AH416" s="73">
        <v>14061500</v>
      </c>
      <c r="AI416" s="74" t="s">
        <v>798</v>
      </c>
      <c r="AJ416" s="73">
        <v>53672000</v>
      </c>
      <c r="AK416" s="73">
        <f t="shared" si="1372"/>
        <v>274508</v>
      </c>
      <c r="AL416" s="73">
        <f t="shared" si="1373"/>
        <v>14336008</v>
      </c>
      <c r="AM416" s="75"/>
    </row>
    <row r="417" spans="1:39" s="58" customFormat="1" ht="16.5" hidden="1" customHeight="1" x14ac:dyDescent="0.15">
      <c r="A417" s="61"/>
      <c r="B417" s="77" t="s">
        <v>578</v>
      </c>
      <c r="C417" s="77" t="s">
        <v>577</v>
      </c>
      <c r="D417" s="84" t="s">
        <v>579</v>
      </c>
      <c r="E417" s="85" t="s">
        <v>1631</v>
      </c>
      <c r="F417" s="348"/>
      <c r="G417" s="85" t="s">
        <v>497</v>
      </c>
      <c r="H417" s="85" t="s">
        <v>791</v>
      </c>
      <c r="I417" s="85" t="s">
        <v>96</v>
      </c>
      <c r="J417" s="348"/>
      <c r="K417" s="348"/>
      <c r="L417" s="348"/>
      <c r="M417" s="348"/>
      <c r="N417" s="87"/>
      <c r="O417" s="88" t="s">
        <v>83</v>
      </c>
      <c r="P417" s="67">
        <f t="shared" ref="P417:R417" si="1375">P415-+P416</f>
        <v>9336907</v>
      </c>
      <c r="Q417" s="67">
        <f t="shared" si="1375"/>
        <v>9336907</v>
      </c>
      <c r="R417" s="89">
        <f t="shared" si="1375"/>
        <v>0</v>
      </c>
      <c r="S417" s="89"/>
      <c r="T417" s="89">
        <f t="shared" ref="T417:V417" si="1376">T415-+T416</f>
        <v>0</v>
      </c>
      <c r="U417" s="90">
        <f t="shared" si="1376"/>
        <v>1467908</v>
      </c>
      <c r="V417" s="90">
        <f t="shared" si="1376"/>
        <v>7868999</v>
      </c>
      <c r="W417" s="88" t="s">
        <v>83</v>
      </c>
      <c r="X417" s="90">
        <f t="shared" ref="X417:AD417" si="1377">X415-+X416</f>
        <v>0</v>
      </c>
      <c r="Y417" s="90">
        <f t="shared" si="1377"/>
        <v>0</v>
      </c>
      <c r="Z417" s="90">
        <f t="shared" si="1377"/>
        <v>0</v>
      </c>
      <c r="AA417" s="90">
        <f t="shared" si="1377"/>
        <v>0</v>
      </c>
      <c r="AB417" s="90">
        <f t="shared" si="1377"/>
        <v>0</v>
      </c>
      <c r="AC417" s="90">
        <f t="shared" si="1377"/>
        <v>0</v>
      </c>
      <c r="AD417" s="90">
        <f t="shared" si="1377"/>
        <v>0</v>
      </c>
      <c r="AE417" s="90">
        <f t="shared" si="1290"/>
        <v>0</v>
      </c>
      <c r="AF417" s="351"/>
      <c r="AH417" s="91">
        <f t="shared" si="1347"/>
        <v>8966500</v>
      </c>
      <c r="AI417" s="92">
        <v>14061500</v>
      </c>
      <c r="AJ417" s="91">
        <f t="shared" ref="AJ417:AL417" si="1378">AJ415-+AJ416</f>
        <v>67985625</v>
      </c>
      <c r="AK417" s="91">
        <f t="shared" si="1378"/>
        <v>370407</v>
      </c>
      <c r="AL417" s="91">
        <f t="shared" si="1378"/>
        <v>9336907</v>
      </c>
      <c r="AM417" s="60"/>
    </row>
    <row r="418" spans="1:39" s="58" customFormat="1" ht="16.5" hidden="1" customHeight="1" x14ac:dyDescent="0.15">
      <c r="A418" s="61" t="s">
        <v>1632</v>
      </c>
      <c r="B418" t="s">
        <v>578</v>
      </c>
      <c r="C418" t="s">
        <v>577</v>
      </c>
      <c r="D418" s="62" t="s">
        <v>579</v>
      </c>
      <c r="E418" s="63" t="s">
        <v>1632</v>
      </c>
      <c r="F418" s="346" t="s">
        <v>1418</v>
      </c>
      <c r="G418" s="63" t="s">
        <v>502</v>
      </c>
      <c r="H418" s="63" t="s">
        <v>1076</v>
      </c>
      <c r="I418" s="63" t="s">
        <v>1077</v>
      </c>
      <c r="J418" s="346"/>
      <c r="K418" s="346"/>
      <c r="L418" s="346"/>
      <c r="M418" s="346" t="s">
        <v>1719</v>
      </c>
      <c r="N418" s="65" t="s">
        <v>1720</v>
      </c>
      <c r="O418" s="66" t="s">
        <v>78</v>
      </c>
      <c r="P418" s="67">
        <v>21479040</v>
      </c>
      <c r="Q418" s="67">
        <v>0</v>
      </c>
      <c r="R418" s="67">
        <f t="shared" ref="R418" si="1379">P418-Q418</f>
        <v>21479040</v>
      </c>
      <c r="S418" s="67">
        <v>0</v>
      </c>
      <c r="T418" s="67">
        <v>21479040</v>
      </c>
      <c r="U418" s="68">
        <v>3936000</v>
      </c>
      <c r="V418" s="69">
        <f t="shared" ref="V418:V419" si="1380">P418-U418</f>
        <v>17543040</v>
      </c>
      <c r="W418" s="70" t="s">
        <v>79</v>
      </c>
      <c r="X418" s="69">
        <f t="shared" ref="X418" si="1381">X419</f>
        <v>0</v>
      </c>
      <c r="Y418" s="71"/>
      <c r="Z418" s="71"/>
      <c r="AA418" s="71"/>
      <c r="AB418" s="71"/>
      <c r="AC418" s="71"/>
      <c r="AD418" s="72"/>
      <c r="AE418" s="69">
        <f t="shared" si="1290"/>
        <v>0</v>
      </c>
      <c r="AF418" s="349">
        <v>0</v>
      </c>
      <c r="AH418" s="73">
        <v>21479040</v>
      </c>
      <c r="AI418" s="74" t="s">
        <v>1156</v>
      </c>
      <c r="AJ418" s="73">
        <v>0</v>
      </c>
      <c r="AK418" s="73">
        <f t="shared" ref="AK418:AK419" si="1382">AL418-+AH418</f>
        <v>0</v>
      </c>
      <c r="AL418" s="73">
        <f t="shared" ref="AL418:AL419" si="1383">Q418+R418</f>
        <v>21479040</v>
      </c>
      <c r="AM418" s="75"/>
    </row>
    <row r="419" spans="1:39" s="58" customFormat="1" ht="16.5" hidden="1" customHeight="1" x14ac:dyDescent="0.15">
      <c r="A419" s="61"/>
      <c r="B419" s="77" t="s">
        <v>578</v>
      </c>
      <c r="C419" s="77" t="s">
        <v>577</v>
      </c>
      <c r="D419" s="78" t="s">
        <v>579</v>
      </c>
      <c r="E419" s="79" t="s">
        <v>1632</v>
      </c>
      <c r="F419" s="347"/>
      <c r="G419" s="79" t="s">
        <v>502</v>
      </c>
      <c r="H419" s="79" t="s">
        <v>1076</v>
      </c>
      <c r="I419" s="79" t="s">
        <v>1077</v>
      </c>
      <c r="J419" s="347"/>
      <c r="K419" s="347"/>
      <c r="L419" s="347"/>
      <c r="M419" s="347"/>
      <c r="N419" s="81"/>
      <c r="O419" s="82" t="s">
        <v>81</v>
      </c>
      <c r="P419" s="67">
        <v>21479040</v>
      </c>
      <c r="Q419" s="67">
        <v>0</v>
      </c>
      <c r="R419" s="67">
        <v>21479040</v>
      </c>
      <c r="S419" s="67">
        <f t="shared" ref="S419" si="1384">P419-Q419-R419</f>
        <v>0</v>
      </c>
      <c r="T419" s="265">
        <v>21479040</v>
      </c>
      <c r="U419" s="83">
        <v>3936000</v>
      </c>
      <c r="V419" s="69">
        <f t="shared" si="1380"/>
        <v>17543040</v>
      </c>
      <c r="W419" s="70" t="s">
        <v>82</v>
      </c>
      <c r="X419" s="69">
        <v>0</v>
      </c>
      <c r="Y419" s="69">
        <v>0</v>
      </c>
      <c r="Z419" s="69">
        <v>0</v>
      </c>
      <c r="AA419" s="69">
        <v>0</v>
      </c>
      <c r="AB419" s="69">
        <v>0</v>
      </c>
      <c r="AC419" s="69">
        <v>0</v>
      </c>
      <c r="AD419" s="69">
        <v>0</v>
      </c>
      <c r="AE419" s="69">
        <f t="shared" si="1290"/>
        <v>0</v>
      </c>
      <c r="AF419" s="350"/>
      <c r="AH419" s="73">
        <v>21479040</v>
      </c>
      <c r="AI419" s="74" t="s">
        <v>1156</v>
      </c>
      <c r="AJ419" s="73">
        <v>0</v>
      </c>
      <c r="AK419" s="73">
        <f t="shared" si="1382"/>
        <v>0</v>
      </c>
      <c r="AL419" s="73">
        <f t="shared" si="1383"/>
        <v>21479040</v>
      </c>
      <c r="AM419" s="75"/>
    </row>
    <row r="420" spans="1:39" s="58" customFormat="1" ht="16.5" hidden="1" customHeight="1" x14ac:dyDescent="0.15">
      <c r="A420" s="61"/>
      <c r="B420" s="77" t="s">
        <v>578</v>
      </c>
      <c r="C420" s="77" t="s">
        <v>577</v>
      </c>
      <c r="D420" s="84" t="s">
        <v>579</v>
      </c>
      <c r="E420" s="85" t="s">
        <v>1632</v>
      </c>
      <c r="F420" s="348"/>
      <c r="G420" s="85" t="s">
        <v>502</v>
      </c>
      <c r="H420" s="85" t="s">
        <v>1076</v>
      </c>
      <c r="I420" s="85" t="s">
        <v>1077</v>
      </c>
      <c r="J420" s="348"/>
      <c r="K420" s="348"/>
      <c r="L420" s="348"/>
      <c r="M420" s="348"/>
      <c r="N420" s="87"/>
      <c r="O420" s="88" t="s">
        <v>83</v>
      </c>
      <c r="P420" s="67">
        <f t="shared" ref="P420:R420" si="1385">P418-+P419</f>
        <v>0</v>
      </c>
      <c r="Q420" s="67">
        <f t="shared" si="1385"/>
        <v>0</v>
      </c>
      <c r="R420" s="89">
        <f t="shared" si="1385"/>
        <v>0</v>
      </c>
      <c r="S420" s="89"/>
      <c r="T420" s="89">
        <f t="shared" ref="T420:V420" si="1386">T418-+T419</f>
        <v>0</v>
      </c>
      <c r="U420" s="90">
        <f t="shared" si="1386"/>
        <v>0</v>
      </c>
      <c r="V420" s="90">
        <f t="shared" si="1386"/>
        <v>0</v>
      </c>
      <c r="W420" s="88" t="s">
        <v>83</v>
      </c>
      <c r="X420" s="90">
        <f t="shared" ref="X420:AD420" si="1387">X418-+X419</f>
        <v>0</v>
      </c>
      <c r="Y420" s="90">
        <f t="shared" si="1387"/>
        <v>0</v>
      </c>
      <c r="Z420" s="90">
        <f t="shared" si="1387"/>
        <v>0</v>
      </c>
      <c r="AA420" s="90">
        <f t="shared" si="1387"/>
        <v>0</v>
      </c>
      <c r="AB420" s="90">
        <f t="shared" si="1387"/>
        <v>0</v>
      </c>
      <c r="AC420" s="90">
        <f t="shared" si="1387"/>
        <v>0</v>
      </c>
      <c r="AD420" s="90">
        <f t="shared" si="1387"/>
        <v>0</v>
      </c>
      <c r="AE420" s="90">
        <f t="shared" si="1290"/>
        <v>0</v>
      </c>
      <c r="AF420" s="351"/>
      <c r="AH420" s="91">
        <f t="shared" si="1347"/>
        <v>0</v>
      </c>
      <c r="AI420" s="92" t="s">
        <v>1156</v>
      </c>
      <c r="AJ420" s="91">
        <f t="shared" ref="AJ420:AL420" si="1388">AJ418-+AJ419</f>
        <v>0</v>
      </c>
      <c r="AK420" s="91">
        <f t="shared" si="1388"/>
        <v>0</v>
      </c>
      <c r="AL420" s="91">
        <f t="shared" si="1388"/>
        <v>0</v>
      </c>
      <c r="AM420" s="60"/>
    </row>
    <row r="421" spans="1:39" s="58" customFormat="1" ht="16.5" hidden="1" customHeight="1" x14ac:dyDescent="0.15">
      <c r="A421" s="61" t="s">
        <v>1633</v>
      </c>
      <c r="B421" t="s">
        <v>578</v>
      </c>
      <c r="C421" t="s">
        <v>577</v>
      </c>
      <c r="D421" s="62" t="s">
        <v>579</v>
      </c>
      <c r="E421" s="63" t="s">
        <v>1633</v>
      </c>
      <c r="F421" s="346" t="s">
        <v>1419</v>
      </c>
      <c r="G421" s="63" t="s">
        <v>497</v>
      </c>
      <c r="H421" s="63" t="s">
        <v>918</v>
      </c>
      <c r="I421" s="63" t="s">
        <v>1002</v>
      </c>
      <c r="J421" s="346" t="s">
        <v>1755</v>
      </c>
      <c r="K421" s="346" t="s">
        <v>1722</v>
      </c>
      <c r="L421" s="346" t="s">
        <v>1758</v>
      </c>
      <c r="M421" s="346" t="s">
        <v>1716</v>
      </c>
      <c r="N421" s="65" t="s">
        <v>1712</v>
      </c>
      <c r="O421" s="66" t="s">
        <v>78</v>
      </c>
      <c r="P421" s="67">
        <v>19974001</v>
      </c>
      <c r="Q421" s="67">
        <v>0</v>
      </c>
      <c r="R421" s="67">
        <f t="shared" ref="R421" si="1389">P421-Q421</f>
        <v>19974001</v>
      </c>
      <c r="S421" s="67">
        <v>0</v>
      </c>
      <c r="T421" s="67">
        <v>12859801</v>
      </c>
      <c r="U421" s="68">
        <v>0</v>
      </c>
      <c r="V421" s="69">
        <f t="shared" ref="V421:V422" si="1390">P421-U421</f>
        <v>19974001</v>
      </c>
      <c r="W421" s="70" t="s">
        <v>79</v>
      </c>
      <c r="X421" s="69">
        <f t="shared" ref="X421" si="1391">X422</f>
        <v>7266611</v>
      </c>
      <c r="Y421" s="71"/>
      <c r="Z421" s="71"/>
      <c r="AA421" s="71"/>
      <c r="AB421" s="71"/>
      <c r="AC421" s="71"/>
      <c r="AD421" s="72"/>
      <c r="AE421" s="69">
        <f t="shared" si="1290"/>
        <v>7266611</v>
      </c>
      <c r="AF421" s="349">
        <v>0</v>
      </c>
      <c r="AH421" s="73">
        <v>19374200</v>
      </c>
      <c r="AI421" s="74" t="s">
        <v>798</v>
      </c>
      <c r="AJ421" s="73">
        <v>119304000</v>
      </c>
      <c r="AK421" s="73">
        <f t="shared" ref="AK421:AK422" si="1392">AL421-+AH421</f>
        <v>599801</v>
      </c>
      <c r="AL421" s="73">
        <f t="shared" ref="AL421:AL422" si="1393">Q421+R421</f>
        <v>19974001</v>
      </c>
      <c r="AM421" s="75"/>
    </row>
    <row r="422" spans="1:39" s="58" customFormat="1" ht="16.5" hidden="1" customHeight="1" x14ac:dyDescent="0.15">
      <c r="A422" s="61"/>
      <c r="B422" s="77" t="s">
        <v>578</v>
      </c>
      <c r="C422" s="77" t="s">
        <v>577</v>
      </c>
      <c r="D422" s="78" t="s">
        <v>579</v>
      </c>
      <c r="E422" s="79" t="s">
        <v>1633</v>
      </c>
      <c r="F422" s="347"/>
      <c r="G422" s="79" t="s">
        <v>497</v>
      </c>
      <c r="H422" s="79" t="s">
        <v>918</v>
      </c>
      <c r="I422" s="79" t="s">
        <v>1002</v>
      </c>
      <c r="J422" s="347"/>
      <c r="K422" s="347"/>
      <c r="L422" s="347"/>
      <c r="M422" s="347"/>
      <c r="N422" s="81"/>
      <c r="O422" s="82" t="s">
        <v>81</v>
      </c>
      <c r="P422" s="67">
        <v>12707390</v>
      </c>
      <c r="Q422" s="67">
        <v>0</v>
      </c>
      <c r="R422" s="67">
        <v>12707390</v>
      </c>
      <c r="S422" s="67">
        <f t="shared" ref="S422" si="1394">P422-Q422-R422</f>
        <v>0</v>
      </c>
      <c r="T422" s="67">
        <v>12707390</v>
      </c>
      <c r="U422" s="83">
        <v>0</v>
      </c>
      <c r="V422" s="69">
        <f t="shared" si="1390"/>
        <v>12707390</v>
      </c>
      <c r="W422" s="70" t="s">
        <v>82</v>
      </c>
      <c r="X422" s="69">
        <v>7266611</v>
      </c>
      <c r="Y422" s="69">
        <v>0</v>
      </c>
      <c r="Z422" s="69">
        <v>0</v>
      </c>
      <c r="AA422" s="69">
        <v>0</v>
      </c>
      <c r="AB422" s="69">
        <v>0</v>
      </c>
      <c r="AC422" s="69">
        <v>0</v>
      </c>
      <c r="AD422" s="69">
        <v>0</v>
      </c>
      <c r="AE422" s="69">
        <f t="shared" si="1290"/>
        <v>7266611</v>
      </c>
      <c r="AF422" s="350"/>
      <c r="AH422" s="73">
        <v>12260000</v>
      </c>
      <c r="AI422" s="74" t="s">
        <v>798</v>
      </c>
      <c r="AJ422" s="73">
        <v>89478000</v>
      </c>
      <c r="AK422" s="73">
        <f t="shared" si="1392"/>
        <v>447390</v>
      </c>
      <c r="AL422" s="73">
        <f t="shared" si="1393"/>
        <v>12707390</v>
      </c>
      <c r="AM422" s="75"/>
    </row>
    <row r="423" spans="1:39" s="58" customFormat="1" ht="16.5" hidden="1" customHeight="1" x14ac:dyDescent="0.15">
      <c r="A423" s="61"/>
      <c r="B423" s="77" t="s">
        <v>578</v>
      </c>
      <c r="C423" s="77" t="s">
        <v>577</v>
      </c>
      <c r="D423" s="84" t="s">
        <v>579</v>
      </c>
      <c r="E423" s="85" t="s">
        <v>1633</v>
      </c>
      <c r="F423" s="348"/>
      <c r="G423" s="85" t="s">
        <v>497</v>
      </c>
      <c r="H423" s="85" t="s">
        <v>918</v>
      </c>
      <c r="I423" s="85" t="s">
        <v>1002</v>
      </c>
      <c r="J423" s="348"/>
      <c r="K423" s="348"/>
      <c r="L423" s="348"/>
      <c r="M423" s="348"/>
      <c r="N423" s="87"/>
      <c r="O423" s="88" t="s">
        <v>83</v>
      </c>
      <c r="P423" s="67">
        <f t="shared" ref="P423:R423" si="1395">P421-+P422</f>
        <v>7266611</v>
      </c>
      <c r="Q423" s="67">
        <f t="shared" si="1395"/>
        <v>0</v>
      </c>
      <c r="R423" s="89">
        <f t="shared" si="1395"/>
        <v>7266611</v>
      </c>
      <c r="S423" s="89"/>
      <c r="T423" s="89">
        <f t="shared" ref="T423:V423" si="1396">T421-+T422</f>
        <v>152411</v>
      </c>
      <c r="U423" s="90">
        <f t="shared" si="1396"/>
        <v>0</v>
      </c>
      <c r="V423" s="90">
        <f t="shared" si="1396"/>
        <v>7266611</v>
      </c>
      <c r="W423" s="88" t="s">
        <v>83</v>
      </c>
      <c r="X423" s="90">
        <f t="shared" ref="X423:AD423" si="1397">X421-+X422</f>
        <v>0</v>
      </c>
      <c r="Y423" s="90">
        <f t="shared" si="1397"/>
        <v>0</v>
      </c>
      <c r="Z423" s="90">
        <f t="shared" si="1397"/>
        <v>0</v>
      </c>
      <c r="AA423" s="90">
        <f t="shared" si="1397"/>
        <v>0</v>
      </c>
      <c r="AB423" s="90">
        <f t="shared" si="1397"/>
        <v>0</v>
      </c>
      <c r="AC423" s="90">
        <f t="shared" si="1397"/>
        <v>0</v>
      </c>
      <c r="AD423" s="90">
        <f t="shared" si="1397"/>
        <v>0</v>
      </c>
      <c r="AE423" s="90">
        <f t="shared" si="1290"/>
        <v>0</v>
      </c>
      <c r="AF423" s="351"/>
      <c r="AH423" s="91">
        <f t="shared" si="1347"/>
        <v>7114200</v>
      </c>
      <c r="AI423" s="92">
        <v>12260000</v>
      </c>
      <c r="AJ423" s="91">
        <f t="shared" ref="AJ423:AL423" si="1398">AJ421-+AJ422</f>
        <v>29826000</v>
      </c>
      <c r="AK423" s="91">
        <f t="shared" si="1398"/>
        <v>152411</v>
      </c>
      <c r="AL423" s="91">
        <f t="shared" si="1398"/>
        <v>7266611</v>
      </c>
      <c r="AM423" s="60"/>
    </row>
    <row r="424" spans="1:39" s="58" customFormat="1" ht="16.5" hidden="1" customHeight="1" x14ac:dyDescent="0.15">
      <c r="A424" s="61" t="s">
        <v>1634</v>
      </c>
      <c r="B424" t="s">
        <v>578</v>
      </c>
      <c r="C424" t="s">
        <v>577</v>
      </c>
      <c r="D424" s="62" t="s">
        <v>579</v>
      </c>
      <c r="E424" s="63" t="s">
        <v>1634</v>
      </c>
      <c r="F424" s="346" t="s">
        <v>1420</v>
      </c>
      <c r="G424" s="63" t="s">
        <v>497</v>
      </c>
      <c r="H424" s="63" t="s">
        <v>918</v>
      </c>
      <c r="I424" s="63" t="s">
        <v>956</v>
      </c>
      <c r="J424" s="346" t="s">
        <v>1733</v>
      </c>
      <c r="K424" s="346" t="s">
        <v>1722</v>
      </c>
      <c r="L424" s="346" t="s">
        <v>1758</v>
      </c>
      <c r="M424" s="346" t="s">
        <v>1716</v>
      </c>
      <c r="N424" s="65" t="s">
        <v>1712</v>
      </c>
      <c r="O424" s="66" t="s">
        <v>78</v>
      </c>
      <c r="P424" s="67">
        <v>18521452</v>
      </c>
      <c r="Q424" s="67">
        <v>0</v>
      </c>
      <c r="R424" s="67">
        <f t="shared" ref="R424" si="1399">P424-Q424</f>
        <v>18521452</v>
      </c>
      <c r="S424" s="67">
        <v>0</v>
      </c>
      <c r="T424" s="67">
        <v>13726452</v>
      </c>
      <c r="U424" s="68">
        <v>23078681</v>
      </c>
      <c r="V424" s="69">
        <f t="shared" ref="V424:V425" si="1400">P424-U424</f>
        <v>-4557229</v>
      </c>
      <c r="W424" s="70" t="s">
        <v>79</v>
      </c>
      <c r="X424" s="69">
        <f t="shared" ref="X424" si="1401">X425</f>
        <v>4795000</v>
      </c>
      <c r="Y424" s="71"/>
      <c r="Z424" s="71"/>
      <c r="AA424" s="71"/>
      <c r="AB424" s="71"/>
      <c r="AC424" s="71"/>
      <c r="AD424" s="72"/>
      <c r="AE424" s="69">
        <f t="shared" si="1290"/>
        <v>4795000</v>
      </c>
      <c r="AF424" s="349">
        <v>0</v>
      </c>
      <c r="AH424" s="73">
        <v>18521452</v>
      </c>
      <c r="AI424" s="74" t="s">
        <v>1156</v>
      </c>
      <c r="AJ424" s="73">
        <v>0</v>
      </c>
      <c r="AK424" s="73">
        <f t="shared" ref="AK424:AK425" si="1402">AL424-+AH424</f>
        <v>0</v>
      </c>
      <c r="AL424" s="73">
        <f t="shared" ref="AL424:AL425" si="1403">Q424+R424</f>
        <v>18521452</v>
      </c>
      <c r="AM424" s="75"/>
    </row>
    <row r="425" spans="1:39" s="58" customFormat="1" ht="16.5" hidden="1" customHeight="1" x14ac:dyDescent="0.15">
      <c r="A425" s="61"/>
      <c r="B425" s="77" t="s">
        <v>578</v>
      </c>
      <c r="C425" s="77" t="s">
        <v>577</v>
      </c>
      <c r="D425" s="78" t="s">
        <v>579</v>
      </c>
      <c r="E425" s="79" t="s">
        <v>1634</v>
      </c>
      <c r="F425" s="347"/>
      <c r="G425" s="79" t="s">
        <v>497</v>
      </c>
      <c r="H425" s="79" t="s">
        <v>918</v>
      </c>
      <c r="I425" s="79" t="s">
        <v>956</v>
      </c>
      <c r="J425" s="347"/>
      <c r="K425" s="347"/>
      <c r="L425" s="347"/>
      <c r="M425" s="347"/>
      <c r="N425" s="81"/>
      <c r="O425" s="82" t="s">
        <v>81</v>
      </c>
      <c r="P425" s="67">
        <v>13726452</v>
      </c>
      <c r="Q425" s="67">
        <v>0</v>
      </c>
      <c r="R425" s="67">
        <v>13726452</v>
      </c>
      <c r="S425" s="67">
        <f t="shared" ref="S425" si="1404">P425-Q425-R425</f>
        <v>0</v>
      </c>
      <c r="T425" s="67">
        <v>13726452</v>
      </c>
      <c r="U425" s="83">
        <v>22479306</v>
      </c>
      <c r="V425" s="69">
        <f t="shared" si="1400"/>
        <v>-8752854</v>
      </c>
      <c r="W425" s="70" t="s">
        <v>82</v>
      </c>
      <c r="X425" s="69">
        <v>4795000</v>
      </c>
      <c r="Y425" s="69">
        <v>0</v>
      </c>
      <c r="Z425" s="69">
        <v>0</v>
      </c>
      <c r="AA425" s="69">
        <v>0</v>
      </c>
      <c r="AB425" s="69">
        <v>0</v>
      </c>
      <c r="AC425" s="69">
        <v>0</v>
      </c>
      <c r="AD425" s="69">
        <v>0</v>
      </c>
      <c r="AE425" s="69">
        <f t="shared" si="1290"/>
        <v>4795000</v>
      </c>
      <c r="AF425" s="350"/>
      <c r="AH425" s="73">
        <v>13726452</v>
      </c>
      <c r="AI425" s="74" t="s">
        <v>1156</v>
      </c>
      <c r="AJ425" s="73">
        <v>0</v>
      </c>
      <c r="AK425" s="73">
        <f t="shared" si="1402"/>
        <v>0</v>
      </c>
      <c r="AL425" s="73">
        <f t="shared" si="1403"/>
        <v>13726452</v>
      </c>
      <c r="AM425" s="75"/>
    </row>
    <row r="426" spans="1:39" s="58" customFormat="1" ht="16.5" hidden="1" customHeight="1" x14ac:dyDescent="0.15">
      <c r="A426" s="61"/>
      <c r="B426" s="77" t="s">
        <v>578</v>
      </c>
      <c r="C426" s="77" t="s">
        <v>577</v>
      </c>
      <c r="D426" s="84" t="s">
        <v>579</v>
      </c>
      <c r="E426" s="85" t="s">
        <v>1634</v>
      </c>
      <c r="F426" s="348"/>
      <c r="G426" s="85" t="s">
        <v>497</v>
      </c>
      <c r="H426" s="85" t="s">
        <v>918</v>
      </c>
      <c r="I426" s="85" t="s">
        <v>956</v>
      </c>
      <c r="J426" s="348"/>
      <c r="K426" s="348"/>
      <c r="L426" s="348"/>
      <c r="M426" s="348"/>
      <c r="N426" s="87"/>
      <c r="O426" s="88" t="s">
        <v>83</v>
      </c>
      <c r="P426" s="67">
        <f t="shared" ref="P426:R426" si="1405">P424-+P425</f>
        <v>4795000</v>
      </c>
      <c r="Q426" s="67">
        <f t="shared" si="1405"/>
        <v>0</v>
      </c>
      <c r="R426" s="89">
        <f t="shared" si="1405"/>
        <v>4795000</v>
      </c>
      <c r="S426" s="89"/>
      <c r="T426" s="89">
        <f t="shared" ref="T426:V426" si="1406">T424-+T425</f>
        <v>0</v>
      </c>
      <c r="U426" s="90">
        <f t="shared" si="1406"/>
        <v>599375</v>
      </c>
      <c r="V426" s="90">
        <f t="shared" si="1406"/>
        <v>4195625</v>
      </c>
      <c r="W426" s="88" t="s">
        <v>83</v>
      </c>
      <c r="X426" s="90">
        <f t="shared" ref="X426:AD426" si="1407">X424-+X425</f>
        <v>0</v>
      </c>
      <c r="Y426" s="90">
        <f t="shared" si="1407"/>
        <v>0</v>
      </c>
      <c r="Z426" s="90">
        <f t="shared" si="1407"/>
        <v>0</v>
      </c>
      <c r="AA426" s="90">
        <f t="shared" si="1407"/>
        <v>0</v>
      </c>
      <c r="AB426" s="90">
        <f t="shared" si="1407"/>
        <v>0</v>
      </c>
      <c r="AC426" s="90">
        <f t="shared" si="1407"/>
        <v>0</v>
      </c>
      <c r="AD426" s="90">
        <f t="shared" si="1407"/>
        <v>0</v>
      </c>
      <c r="AE426" s="90">
        <f t="shared" si="1290"/>
        <v>0</v>
      </c>
      <c r="AF426" s="351"/>
      <c r="AH426" s="91">
        <f t="shared" si="1347"/>
        <v>4795000</v>
      </c>
      <c r="AI426" s="92" t="s">
        <v>1156</v>
      </c>
      <c r="AJ426" s="91">
        <f t="shared" ref="AJ426:AL426" si="1408">AJ424-+AJ425</f>
        <v>0</v>
      </c>
      <c r="AK426" s="91">
        <f t="shared" si="1408"/>
        <v>0</v>
      </c>
      <c r="AL426" s="91">
        <f t="shared" si="1408"/>
        <v>4795000</v>
      </c>
      <c r="AM426" s="60"/>
    </row>
    <row r="427" spans="1:39" s="58" customFormat="1" ht="16.5" hidden="1" customHeight="1" x14ac:dyDescent="0.15">
      <c r="A427" s="61" t="s">
        <v>1635</v>
      </c>
      <c r="B427" t="s">
        <v>578</v>
      </c>
      <c r="C427" t="s">
        <v>577</v>
      </c>
      <c r="D427" s="62" t="s">
        <v>579</v>
      </c>
      <c r="E427" s="63" t="s">
        <v>1635</v>
      </c>
      <c r="F427" s="346" t="s">
        <v>1421</v>
      </c>
      <c r="G427" s="63" t="s">
        <v>497</v>
      </c>
      <c r="H427" s="63" t="s">
        <v>918</v>
      </c>
      <c r="I427" s="63" t="s">
        <v>1002</v>
      </c>
      <c r="J427" s="346" t="s">
        <v>1778</v>
      </c>
      <c r="K427" s="346" t="s">
        <v>1722</v>
      </c>
      <c r="L427" s="346" t="s">
        <v>1758</v>
      </c>
      <c r="M427" s="346" t="s">
        <v>1714</v>
      </c>
      <c r="N427" s="65" t="s">
        <v>1712</v>
      </c>
      <c r="O427" s="66" t="s">
        <v>78</v>
      </c>
      <c r="P427" s="67">
        <v>15501160</v>
      </c>
      <c r="Q427" s="67">
        <v>0</v>
      </c>
      <c r="R427" s="67">
        <f t="shared" ref="R427" si="1409">P427-Q427</f>
        <v>15501160</v>
      </c>
      <c r="S427" s="67">
        <v>0</v>
      </c>
      <c r="T427" s="67">
        <v>9403700</v>
      </c>
      <c r="U427" s="68">
        <v>0</v>
      </c>
      <c r="V427" s="69">
        <f t="shared" ref="V427:V428" si="1410">P427-U427</f>
        <v>15501160</v>
      </c>
      <c r="W427" s="70" t="s">
        <v>79</v>
      </c>
      <c r="X427" s="69">
        <f t="shared" ref="X427" si="1411">X428</f>
        <v>6097460</v>
      </c>
      <c r="Y427" s="71"/>
      <c r="Z427" s="71"/>
      <c r="AA427" s="71"/>
      <c r="AB427" s="71"/>
      <c r="AC427" s="71"/>
      <c r="AD427" s="72"/>
      <c r="AE427" s="69">
        <f t="shared" si="1290"/>
        <v>6097460</v>
      </c>
      <c r="AF427" s="349">
        <v>0</v>
      </c>
      <c r="AH427" s="73">
        <v>15501160</v>
      </c>
      <c r="AI427" s="74" t="s">
        <v>1156</v>
      </c>
      <c r="AJ427" s="73">
        <v>0</v>
      </c>
      <c r="AK427" s="73">
        <f t="shared" ref="AK427:AK428" si="1412">AL427-+AH427</f>
        <v>0</v>
      </c>
      <c r="AL427" s="73">
        <f t="shared" ref="AL427:AL428" si="1413">Q427+R427</f>
        <v>15501160</v>
      </c>
      <c r="AM427" s="75"/>
    </row>
    <row r="428" spans="1:39" s="58" customFormat="1" ht="16.5" hidden="1" customHeight="1" x14ac:dyDescent="0.15">
      <c r="A428" s="61"/>
      <c r="B428" s="77" t="s">
        <v>578</v>
      </c>
      <c r="C428" s="77" t="s">
        <v>577</v>
      </c>
      <c r="D428" s="78" t="s">
        <v>579</v>
      </c>
      <c r="E428" s="79" t="s">
        <v>1635</v>
      </c>
      <c r="F428" s="347"/>
      <c r="G428" s="79" t="s">
        <v>497</v>
      </c>
      <c r="H428" s="79" t="s">
        <v>918</v>
      </c>
      <c r="I428" s="79" t="s">
        <v>1002</v>
      </c>
      <c r="J428" s="347"/>
      <c r="K428" s="347"/>
      <c r="L428" s="347"/>
      <c r="M428" s="347"/>
      <c r="N428" s="81"/>
      <c r="O428" s="82" t="s">
        <v>81</v>
      </c>
      <c r="P428" s="67">
        <v>9403700</v>
      </c>
      <c r="Q428" s="67">
        <v>0</v>
      </c>
      <c r="R428" s="67">
        <v>9403700</v>
      </c>
      <c r="S428" s="67">
        <f t="shared" ref="S428" si="1414">P428-Q428-R428</f>
        <v>0</v>
      </c>
      <c r="T428" s="67">
        <v>9403700</v>
      </c>
      <c r="U428" s="83">
        <v>0</v>
      </c>
      <c r="V428" s="69">
        <f t="shared" si="1410"/>
        <v>9403700</v>
      </c>
      <c r="W428" s="70" t="s">
        <v>82</v>
      </c>
      <c r="X428" s="69">
        <v>6097460</v>
      </c>
      <c r="Y428" s="69">
        <v>0</v>
      </c>
      <c r="Z428" s="69">
        <v>0</v>
      </c>
      <c r="AA428" s="69">
        <v>0</v>
      </c>
      <c r="AB428" s="69">
        <v>0</v>
      </c>
      <c r="AC428" s="69">
        <v>0</v>
      </c>
      <c r="AD428" s="69">
        <v>0</v>
      </c>
      <c r="AE428" s="69">
        <f t="shared" si="1290"/>
        <v>6097460</v>
      </c>
      <c r="AF428" s="350"/>
      <c r="AH428" s="73">
        <v>9403700</v>
      </c>
      <c r="AI428" s="74" t="s">
        <v>1156</v>
      </c>
      <c r="AJ428" s="73">
        <v>0</v>
      </c>
      <c r="AK428" s="73">
        <f t="shared" si="1412"/>
        <v>0</v>
      </c>
      <c r="AL428" s="73">
        <f t="shared" si="1413"/>
        <v>9403700</v>
      </c>
      <c r="AM428" s="75"/>
    </row>
    <row r="429" spans="1:39" s="58" customFormat="1" ht="16.5" hidden="1" customHeight="1" x14ac:dyDescent="0.15">
      <c r="A429" s="61"/>
      <c r="B429" s="77" t="s">
        <v>578</v>
      </c>
      <c r="C429" s="77" t="s">
        <v>577</v>
      </c>
      <c r="D429" s="84" t="s">
        <v>579</v>
      </c>
      <c r="E429" s="85" t="s">
        <v>1635</v>
      </c>
      <c r="F429" s="348"/>
      <c r="G429" s="85" t="s">
        <v>497</v>
      </c>
      <c r="H429" s="85" t="s">
        <v>918</v>
      </c>
      <c r="I429" s="85" t="s">
        <v>1002</v>
      </c>
      <c r="J429" s="348"/>
      <c r="K429" s="348"/>
      <c r="L429" s="348"/>
      <c r="M429" s="348"/>
      <c r="N429" s="87"/>
      <c r="O429" s="88" t="s">
        <v>83</v>
      </c>
      <c r="P429" s="67">
        <f t="shared" ref="P429:R429" si="1415">P427-+P428</f>
        <v>6097460</v>
      </c>
      <c r="Q429" s="67">
        <f t="shared" si="1415"/>
        <v>0</v>
      </c>
      <c r="R429" s="89">
        <f t="shared" si="1415"/>
        <v>6097460</v>
      </c>
      <c r="S429" s="89"/>
      <c r="T429" s="89">
        <f t="shared" ref="T429:V429" si="1416">T427-+T428</f>
        <v>0</v>
      </c>
      <c r="U429" s="90">
        <f t="shared" si="1416"/>
        <v>0</v>
      </c>
      <c r="V429" s="90">
        <f t="shared" si="1416"/>
        <v>6097460</v>
      </c>
      <c r="W429" s="88" t="s">
        <v>83</v>
      </c>
      <c r="X429" s="90">
        <f t="shared" ref="X429:AD429" si="1417">X427-+X428</f>
        <v>0</v>
      </c>
      <c r="Y429" s="90">
        <f t="shared" si="1417"/>
        <v>0</v>
      </c>
      <c r="Z429" s="90">
        <f t="shared" si="1417"/>
        <v>0</v>
      </c>
      <c r="AA429" s="90">
        <f t="shared" si="1417"/>
        <v>0</v>
      </c>
      <c r="AB429" s="90">
        <f t="shared" si="1417"/>
        <v>0</v>
      </c>
      <c r="AC429" s="90">
        <f t="shared" si="1417"/>
        <v>0</v>
      </c>
      <c r="AD429" s="90">
        <f t="shared" si="1417"/>
        <v>0</v>
      </c>
      <c r="AE429" s="90">
        <f t="shared" si="1290"/>
        <v>0</v>
      </c>
      <c r="AF429" s="351"/>
      <c r="AH429" s="91">
        <f t="shared" si="1347"/>
        <v>6097460</v>
      </c>
      <c r="AI429" s="92" t="s">
        <v>1156</v>
      </c>
      <c r="AJ429" s="91">
        <f t="shared" ref="AJ429:AL429" si="1418">AJ427-+AJ428</f>
        <v>0</v>
      </c>
      <c r="AK429" s="91">
        <f t="shared" si="1418"/>
        <v>0</v>
      </c>
      <c r="AL429" s="91">
        <f t="shared" si="1418"/>
        <v>6097460</v>
      </c>
      <c r="AM429" s="60"/>
    </row>
    <row r="430" spans="1:39" s="58" customFormat="1" ht="16.5" hidden="1" customHeight="1" x14ac:dyDescent="0.15">
      <c r="A430" s="61" t="s">
        <v>1636</v>
      </c>
      <c r="B430" t="s">
        <v>578</v>
      </c>
      <c r="C430" t="s">
        <v>577</v>
      </c>
      <c r="D430" s="62" t="s">
        <v>579</v>
      </c>
      <c r="E430" s="63" t="s">
        <v>1636</v>
      </c>
      <c r="F430" s="346" t="s">
        <v>1422</v>
      </c>
      <c r="G430" s="63" t="s">
        <v>502</v>
      </c>
      <c r="H430" s="63" t="s">
        <v>791</v>
      </c>
      <c r="I430" s="63" t="s">
        <v>96</v>
      </c>
      <c r="J430" s="346"/>
      <c r="K430" s="346"/>
      <c r="L430" s="346"/>
      <c r="M430" s="346" t="s">
        <v>1719</v>
      </c>
      <c r="N430" s="65" t="s">
        <v>1712</v>
      </c>
      <c r="O430" s="66" t="s">
        <v>78</v>
      </c>
      <c r="P430" s="67">
        <v>12112918</v>
      </c>
      <c r="Q430" s="67">
        <v>0</v>
      </c>
      <c r="R430" s="67">
        <f t="shared" ref="R430" si="1419">P430-Q430</f>
        <v>12112918</v>
      </c>
      <c r="S430" s="67">
        <v>0</v>
      </c>
      <c r="T430" s="67">
        <v>0</v>
      </c>
      <c r="U430" s="68">
        <v>0</v>
      </c>
      <c r="V430" s="69">
        <f t="shared" ref="V430:V431" si="1420">P430-U430</f>
        <v>12112918</v>
      </c>
      <c r="W430" s="70" t="s">
        <v>79</v>
      </c>
      <c r="X430" s="69">
        <f t="shared" ref="X430" si="1421">X431</f>
        <v>0</v>
      </c>
      <c r="Y430" s="71"/>
      <c r="Z430" s="71"/>
      <c r="AA430" s="71"/>
      <c r="AB430" s="71"/>
      <c r="AC430" s="71"/>
      <c r="AD430" s="72"/>
      <c r="AE430" s="69">
        <f t="shared" si="1290"/>
        <v>0</v>
      </c>
      <c r="AF430" s="349">
        <v>0</v>
      </c>
      <c r="AH430" s="73">
        <v>12112918</v>
      </c>
      <c r="AI430" s="74" t="s">
        <v>1156</v>
      </c>
      <c r="AJ430" s="73">
        <v>0</v>
      </c>
      <c r="AK430" s="73">
        <f t="shared" ref="AK430:AK431" si="1422">AL430-+AH430</f>
        <v>0</v>
      </c>
      <c r="AL430" s="73">
        <f t="shared" ref="AL430:AL431" si="1423">Q430+R430</f>
        <v>12112918</v>
      </c>
      <c r="AM430" s="75"/>
    </row>
    <row r="431" spans="1:39" s="58" customFormat="1" ht="16.5" hidden="1" customHeight="1" x14ac:dyDescent="0.15">
      <c r="A431" s="61"/>
      <c r="B431" s="77" t="s">
        <v>578</v>
      </c>
      <c r="C431" s="77" t="s">
        <v>577</v>
      </c>
      <c r="D431" s="78" t="s">
        <v>579</v>
      </c>
      <c r="E431" s="79" t="s">
        <v>1636</v>
      </c>
      <c r="F431" s="347"/>
      <c r="G431" s="79" t="s">
        <v>502</v>
      </c>
      <c r="H431" s="79" t="s">
        <v>791</v>
      </c>
      <c r="I431" s="79" t="s">
        <v>96</v>
      </c>
      <c r="J431" s="347"/>
      <c r="K431" s="347"/>
      <c r="L431" s="347"/>
      <c r="M431" s="347"/>
      <c r="N431" s="81"/>
      <c r="O431" s="82" t="s">
        <v>81</v>
      </c>
      <c r="P431" s="67">
        <v>12112918</v>
      </c>
      <c r="Q431" s="67">
        <v>0</v>
      </c>
      <c r="R431" s="67">
        <v>12112918</v>
      </c>
      <c r="S431" s="67">
        <f t="shared" ref="S431" si="1424">P431-Q431-R431</f>
        <v>0</v>
      </c>
      <c r="T431" s="67">
        <v>0</v>
      </c>
      <c r="U431" s="83">
        <v>0</v>
      </c>
      <c r="V431" s="69">
        <f t="shared" si="1420"/>
        <v>12112918</v>
      </c>
      <c r="W431" s="70" t="s">
        <v>82</v>
      </c>
      <c r="X431" s="69">
        <v>0</v>
      </c>
      <c r="Y431" s="69">
        <v>0</v>
      </c>
      <c r="Z431" s="69">
        <v>0</v>
      </c>
      <c r="AA431" s="69">
        <v>0</v>
      </c>
      <c r="AB431" s="69">
        <v>0</v>
      </c>
      <c r="AC431" s="69">
        <v>0</v>
      </c>
      <c r="AD431" s="69">
        <v>0</v>
      </c>
      <c r="AE431" s="69">
        <f t="shared" si="1290"/>
        <v>0</v>
      </c>
      <c r="AF431" s="350"/>
      <c r="AH431" s="73">
        <v>12112918</v>
      </c>
      <c r="AI431" s="74" t="s">
        <v>1156</v>
      </c>
      <c r="AJ431" s="73">
        <v>0</v>
      </c>
      <c r="AK431" s="73">
        <f t="shared" si="1422"/>
        <v>0</v>
      </c>
      <c r="AL431" s="73">
        <f t="shared" si="1423"/>
        <v>12112918</v>
      </c>
      <c r="AM431" s="75"/>
    </row>
    <row r="432" spans="1:39" s="58" customFormat="1" ht="16.5" hidden="1" customHeight="1" x14ac:dyDescent="0.15">
      <c r="A432" s="61"/>
      <c r="B432" s="77" t="s">
        <v>578</v>
      </c>
      <c r="C432" s="77" t="s">
        <v>577</v>
      </c>
      <c r="D432" s="84" t="s">
        <v>579</v>
      </c>
      <c r="E432" s="85" t="s">
        <v>1636</v>
      </c>
      <c r="F432" s="348"/>
      <c r="G432" s="85" t="s">
        <v>502</v>
      </c>
      <c r="H432" s="85" t="s">
        <v>791</v>
      </c>
      <c r="I432" s="85" t="s">
        <v>96</v>
      </c>
      <c r="J432" s="348"/>
      <c r="K432" s="348"/>
      <c r="L432" s="348"/>
      <c r="M432" s="348"/>
      <c r="N432" s="87"/>
      <c r="O432" s="88" t="s">
        <v>83</v>
      </c>
      <c r="P432" s="67">
        <f t="shared" ref="P432:R432" si="1425">P430-+P431</f>
        <v>0</v>
      </c>
      <c r="Q432" s="67">
        <f t="shared" si="1425"/>
        <v>0</v>
      </c>
      <c r="R432" s="89">
        <f t="shared" si="1425"/>
        <v>0</v>
      </c>
      <c r="S432" s="89"/>
      <c r="T432" s="89">
        <f t="shared" ref="T432:V432" si="1426">T430-+T431</f>
        <v>0</v>
      </c>
      <c r="U432" s="90">
        <f t="shared" si="1426"/>
        <v>0</v>
      </c>
      <c r="V432" s="90">
        <f t="shared" si="1426"/>
        <v>0</v>
      </c>
      <c r="W432" s="88" t="s">
        <v>83</v>
      </c>
      <c r="X432" s="90">
        <f t="shared" ref="X432:AD432" si="1427">X430-+X431</f>
        <v>0</v>
      </c>
      <c r="Y432" s="90">
        <f t="shared" si="1427"/>
        <v>0</v>
      </c>
      <c r="Z432" s="90">
        <f t="shared" si="1427"/>
        <v>0</v>
      </c>
      <c r="AA432" s="90">
        <f t="shared" si="1427"/>
        <v>0</v>
      </c>
      <c r="AB432" s="90">
        <f t="shared" si="1427"/>
        <v>0</v>
      </c>
      <c r="AC432" s="90">
        <f t="shared" si="1427"/>
        <v>0</v>
      </c>
      <c r="AD432" s="90">
        <f t="shared" si="1427"/>
        <v>0</v>
      </c>
      <c r="AE432" s="90">
        <f t="shared" si="1290"/>
        <v>0</v>
      </c>
      <c r="AF432" s="351"/>
      <c r="AH432" s="91">
        <f t="shared" si="1347"/>
        <v>0</v>
      </c>
      <c r="AI432" s="92" t="s">
        <v>1156</v>
      </c>
      <c r="AJ432" s="91">
        <f t="shared" ref="AJ432:AL432" si="1428">AJ430-+AJ431</f>
        <v>0</v>
      </c>
      <c r="AK432" s="91">
        <f t="shared" si="1428"/>
        <v>0</v>
      </c>
      <c r="AL432" s="91">
        <f t="shared" si="1428"/>
        <v>0</v>
      </c>
      <c r="AM432" s="60"/>
    </row>
    <row r="433" spans="1:39" s="58" customFormat="1" ht="16.5" customHeight="1" x14ac:dyDescent="0.15">
      <c r="A433" s="61" t="s">
        <v>1637</v>
      </c>
      <c r="B433" t="s">
        <v>578</v>
      </c>
      <c r="C433" t="s">
        <v>577</v>
      </c>
      <c r="D433" s="62" t="s">
        <v>579</v>
      </c>
      <c r="E433" s="63" t="s">
        <v>1637</v>
      </c>
      <c r="F433" s="346" t="s">
        <v>1423</v>
      </c>
      <c r="G433" s="63" t="s">
        <v>1794</v>
      </c>
      <c r="H433" s="63" t="s">
        <v>918</v>
      </c>
      <c r="I433" s="63" t="s">
        <v>919</v>
      </c>
      <c r="J433" s="346"/>
      <c r="K433" s="346"/>
      <c r="L433" s="346"/>
      <c r="M433" s="346" t="s">
        <v>1711</v>
      </c>
      <c r="N433" s="65" t="s">
        <v>1712</v>
      </c>
      <c r="O433" s="66" t="s">
        <v>78</v>
      </c>
      <c r="P433" s="67">
        <v>7807369</v>
      </c>
      <c r="Q433" s="67">
        <v>0</v>
      </c>
      <c r="R433" s="67">
        <f t="shared" ref="R433" si="1429">P433-Q433</f>
        <v>7807369</v>
      </c>
      <c r="S433" s="67">
        <v>0</v>
      </c>
      <c r="T433" s="67">
        <v>5300001</v>
      </c>
      <c r="U433" s="68">
        <v>0</v>
      </c>
      <c r="V433" s="69">
        <f t="shared" ref="V433:V434" si="1430">P433-U433</f>
        <v>7807369</v>
      </c>
      <c r="W433" s="70" t="s">
        <v>79</v>
      </c>
      <c r="X433" s="69">
        <f t="shared" ref="X433" si="1431">X434</f>
        <v>0</v>
      </c>
      <c r="Y433" s="71"/>
      <c r="Z433" s="71"/>
      <c r="AA433" s="71"/>
      <c r="AB433" s="71"/>
      <c r="AC433" s="71"/>
      <c r="AD433" s="72"/>
      <c r="AE433" s="69">
        <f t="shared" si="1290"/>
        <v>0</v>
      </c>
      <c r="AF433" s="349">
        <v>0</v>
      </c>
      <c r="AH433" s="73">
        <v>7807369</v>
      </c>
      <c r="AI433" s="74" t="s">
        <v>1156</v>
      </c>
      <c r="AJ433" s="73">
        <v>0</v>
      </c>
      <c r="AK433" s="73">
        <f t="shared" ref="AK433:AK434" si="1432">AL433-+AH433</f>
        <v>0</v>
      </c>
      <c r="AL433" s="73">
        <f t="shared" ref="AL433:AL434" si="1433">Q433+R433</f>
        <v>7807369</v>
      </c>
      <c r="AM433" s="75"/>
    </row>
    <row r="434" spans="1:39" s="58" customFormat="1" ht="16.5" customHeight="1" x14ac:dyDescent="0.15">
      <c r="A434" s="61"/>
      <c r="B434" s="77" t="s">
        <v>578</v>
      </c>
      <c r="C434" s="77" t="s">
        <v>577</v>
      </c>
      <c r="D434" s="78" t="s">
        <v>579</v>
      </c>
      <c r="E434" s="79" t="s">
        <v>1637</v>
      </c>
      <c r="F434" s="347"/>
      <c r="G434" s="79" t="s">
        <v>1794</v>
      </c>
      <c r="H434" s="79" t="s">
        <v>918</v>
      </c>
      <c r="I434" s="79" t="s">
        <v>919</v>
      </c>
      <c r="J434" s="347"/>
      <c r="K434" s="347"/>
      <c r="L434" s="347"/>
      <c r="M434" s="347"/>
      <c r="N434" s="81"/>
      <c r="O434" s="82" t="s">
        <v>81</v>
      </c>
      <c r="P434" s="67">
        <v>7807369</v>
      </c>
      <c r="Q434" s="67">
        <v>0</v>
      </c>
      <c r="R434" s="67">
        <v>7807369</v>
      </c>
      <c r="S434" s="67">
        <f t="shared" ref="S434" si="1434">P434-Q434-R434</f>
        <v>0</v>
      </c>
      <c r="T434" s="67">
        <v>5300001</v>
      </c>
      <c r="U434" s="83">
        <v>0</v>
      </c>
      <c r="V434" s="69">
        <f t="shared" si="1430"/>
        <v>7807369</v>
      </c>
      <c r="W434" s="70" t="s">
        <v>82</v>
      </c>
      <c r="X434" s="69">
        <v>0</v>
      </c>
      <c r="Y434" s="69">
        <v>0</v>
      </c>
      <c r="Z434" s="69">
        <v>0</v>
      </c>
      <c r="AA434" s="69">
        <v>0</v>
      </c>
      <c r="AB434" s="69">
        <v>0</v>
      </c>
      <c r="AC434" s="69">
        <v>0</v>
      </c>
      <c r="AD434" s="69">
        <v>0</v>
      </c>
      <c r="AE434" s="69">
        <f t="shared" si="1290"/>
        <v>0</v>
      </c>
      <c r="AF434" s="350"/>
      <c r="AH434" s="73">
        <v>7807369</v>
      </c>
      <c r="AI434" s="74" t="s">
        <v>1156</v>
      </c>
      <c r="AJ434" s="73">
        <v>0</v>
      </c>
      <c r="AK434" s="73">
        <f t="shared" si="1432"/>
        <v>0</v>
      </c>
      <c r="AL434" s="73">
        <f t="shared" si="1433"/>
        <v>7807369</v>
      </c>
      <c r="AM434" s="75"/>
    </row>
    <row r="435" spans="1:39" s="58" customFormat="1" ht="16.5" customHeight="1" x14ac:dyDescent="0.15">
      <c r="A435" s="61"/>
      <c r="B435" s="77" t="s">
        <v>578</v>
      </c>
      <c r="C435" s="77" t="s">
        <v>577</v>
      </c>
      <c r="D435" s="84" t="s">
        <v>579</v>
      </c>
      <c r="E435" s="85" t="s">
        <v>1637</v>
      </c>
      <c r="F435" s="348"/>
      <c r="G435" s="85" t="s">
        <v>1794</v>
      </c>
      <c r="H435" s="85" t="s">
        <v>918</v>
      </c>
      <c r="I435" s="85" t="s">
        <v>919</v>
      </c>
      <c r="J435" s="348"/>
      <c r="K435" s="348"/>
      <c r="L435" s="348"/>
      <c r="M435" s="348"/>
      <c r="N435" s="87"/>
      <c r="O435" s="88" t="s">
        <v>83</v>
      </c>
      <c r="P435" s="67">
        <f t="shared" ref="P435:R435" si="1435">P433-+P434</f>
        <v>0</v>
      </c>
      <c r="Q435" s="67">
        <f t="shared" si="1435"/>
        <v>0</v>
      </c>
      <c r="R435" s="89">
        <f t="shared" si="1435"/>
        <v>0</v>
      </c>
      <c r="S435" s="89"/>
      <c r="T435" s="89">
        <f t="shared" ref="T435:V435" si="1436">T433-+T434</f>
        <v>0</v>
      </c>
      <c r="U435" s="90">
        <f t="shared" si="1436"/>
        <v>0</v>
      </c>
      <c r="V435" s="90">
        <f t="shared" si="1436"/>
        <v>0</v>
      </c>
      <c r="W435" s="88" t="s">
        <v>83</v>
      </c>
      <c r="X435" s="90">
        <f t="shared" ref="X435:AD435" si="1437">X433-+X434</f>
        <v>0</v>
      </c>
      <c r="Y435" s="90">
        <f t="shared" si="1437"/>
        <v>0</v>
      </c>
      <c r="Z435" s="90">
        <f t="shared" si="1437"/>
        <v>0</v>
      </c>
      <c r="AA435" s="90">
        <f t="shared" si="1437"/>
        <v>0</v>
      </c>
      <c r="AB435" s="90">
        <f t="shared" si="1437"/>
        <v>0</v>
      </c>
      <c r="AC435" s="90">
        <f t="shared" si="1437"/>
        <v>0</v>
      </c>
      <c r="AD435" s="90">
        <f t="shared" si="1437"/>
        <v>0</v>
      </c>
      <c r="AE435" s="90">
        <f t="shared" si="1290"/>
        <v>0</v>
      </c>
      <c r="AF435" s="351"/>
      <c r="AH435" s="91">
        <f t="shared" si="1347"/>
        <v>0</v>
      </c>
      <c r="AI435" s="92" t="s">
        <v>1156</v>
      </c>
      <c r="AJ435" s="91">
        <f t="shared" ref="AJ435:AL435" si="1438">AJ433-+AJ434</f>
        <v>0</v>
      </c>
      <c r="AK435" s="91">
        <f t="shared" si="1438"/>
        <v>0</v>
      </c>
      <c r="AL435" s="91">
        <f t="shared" si="1438"/>
        <v>0</v>
      </c>
      <c r="AM435" s="60"/>
    </row>
    <row r="436" spans="1:39" s="58" customFormat="1" ht="16.5" customHeight="1" x14ac:dyDescent="0.15">
      <c r="A436" s="61" t="s">
        <v>1638</v>
      </c>
      <c r="B436" t="s">
        <v>578</v>
      </c>
      <c r="C436" t="s">
        <v>577</v>
      </c>
      <c r="D436" s="62" t="s">
        <v>579</v>
      </c>
      <c r="E436" s="63" t="s">
        <v>1638</v>
      </c>
      <c r="F436" s="346" t="s">
        <v>1424</v>
      </c>
      <c r="G436" s="63" t="s">
        <v>1794</v>
      </c>
      <c r="H436" s="63" t="s">
        <v>918</v>
      </c>
      <c r="I436" s="63" t="s">
        <v>919</v>
      </c>
      <c r="J436" s="346"/>
      <c r="K436" s="346"/>
      <c r="L436" s="346"/>
      <c r="M436" s="346" t="s">
        <v>1711</v>
      </c>
      <c r="N436" s="65" t="s">
        <v>1720</v>
      </c>
      <c r="O436" s="66" t="s">
        <v>78</v>
      </c>
      <c r="P436" s="67">
        <v>5887917</v>
      </c>
      <c r="Q436" s="67">
        <v>0</v>
      </c>
      <c r="R436" s="67">
        <f t="shared" ref="R436" si="1439">P436-Q436</f>
        <v>5887917</v>
      </c>
      <c r="S436" s="67">
        <v>0</v>
      </c>
      <c r="T436" s="67">
        <v>0</v>
      </c>
      <c r="U436" s="68">
        <v>0</v>
      </c>
      <c r="V436" s="69">
        <f t="shared" ref="V436:V437" si="1440">P436-U436</f>
        <v>5887917</v>
      </c>
      <c r="W436" s="70" t="s">
        <v>79</v>
      </c>
      <c r="X436" s="69">
        <f t="shared" ref="X436" si="1441">X437</f>
        <v>0</v>
      </c>
      <c r="Y436" s="71"/>
      <c r="Z436" s="71"/>
      <c r="AA436" s="71"/>
      <c r="AB436" s="71"/>
      <c r="AC436" s="71"/>
      <c r="AD436" s="72"/>
      <c r="AE436" s="69">
        <f t="shared" si="1290"/>
        <v>0</v>
      </c>
      <c r="AF436" s="349">
        <v>0</v>
      </c>
      <c r="AH436" s="73">
        <v>0</v>
      </c>
      <c r="AI436" s="74" t="s">
        <v>798</v>
      </c>
      <c r="AJ436" s="73">
        <v>1187080105</v>
      </c>
      <c r="AK436" s="73">
        <f t="shared" ref="AK436:AK437" si="1442">AL436-+AH436</f>
        <v>5887917</v>
      </c>
      <c r="AL436" s="73">
        <f t="shared" ref="AL436:AL437" si="1443">Q436+R436</f>
        <v>5887917</v>
      </c>
      <c r="AM436" s="75"/>
    </row>
    <row r="437" spans="1:39" s="58" customFormat="1" ht="16.5" customHeight="1" x14ac:dyDescent="0.15">
      <c r="A437" s="61"/>
      <c r="B437" s="77" t="s">
        <v>578</v>
      </c>
      <c r="C437" s="77" t="s">
        <v>577</v>
      </c>
      <c r="D437" s="78" t="s">
        <v>579</v>
      </c>
      <c r="E437" s="79" t="s">
        <v>1638</v>
      </c>
      <c r="F437" s="347"/>
      <c r="G437" s="79" t="s">
        <v>1794</v>
      </c>
      <c r="H437" s="79" t="s">
        <v>918</v>
      </c>
      <c r="I437" s="79" t="s">
        <v>919</v>
      </c>
      <c r="J437" s="347"/>
      <c r="K437" s="347"/>
      <c r="L437" s="347"/>
      <c r="M437" s="347"/>
      <c r="N437" s="81"/>
      <c r="O437" s="82" t="s">
        <v>81</v>
      </c>
      <c r="P437" s="67">
        <v>5887917</v>
      </c>
      <c r="Q437" s="67">
        <v>0</v>
      </c>
      <c r="R437" s="67">
        <v>5887917</v>
      </c>
      <c r="S437" s="67">
        <f t="shared" ref="S437" si="1444">P437-Q437-R437</f>
        <v>0</v>
      </c>
      <c r="T437" s="67">
        <v>0</v>
      </c>
      <c r="U437" s="83">
        <v>0</v>
      </c>
      <c r="V437" s="69">
        <f t="shared" si="1440"/>
        <v>5887917</v>
      </c>
      <c r="W437" s="70" t="s">
        <v>82</v>
      </c>
      <c r="X437" s="69">
        <v>0</v>
      </c>
      <c r="Y437" s="69">
        <v>0</v>
      </c>
      <c r="Z437" s="69">
        <v>0</v>
      </c>
      <c r="AA437" s="69">
        <v>0</v>
      </c>
      <c r="AB437" s="69">
        <v>0</v>
      </c>
      <c r="AC437" s="69">
        <v>0</v>
      </c>
      <c r="AD437" s="69">
        <v>0</v>
      </c>
      <c r="AE437" s="69">
        <f t="shared" si="1290"/>
        <v>0</v>
      </c>
      <c r="AF437" s="350"/>
      <c r="AH437" s="73">
        <v>0</v>
      </c>
      <c r="AI437" s="74" t="s">
        <v>798</v>
      </c>
      <c r="AJ437" s="73">
        <v>1187080105</v>
      </c>
      <c r="AK437" s="73">
        <f t="shared" si="1442"/>
        <v>5887917</v>
      </c>
      <c r="AL437" s="73">
        <f t="shared" si="1443"/>
        <v>5887917</v>
      </c>
      <c r="AM437" s="75"/>
    </row>
    <row r="438" spans="1:39" s="58" customFormat="1" ht="16.5" customHeight="1" x14ac:dyDescent="0.15">
      <c r="A438" s="61"/>
      <c r="B438" s="77" t="s">
        <v>578</v>
      </c>
      <c r="C438" s="77" t="s">
        <v>577</v>
      </c>
      <c r="D438" s="84" t="s">
        <v>579</v>
      </c>
      <c r="E438" s="85" t="s">
        <v>1638</v>
      </c>
      <c r="F438" s="348"/>
      <c r="G438" s="85" t="s">
        <v>1794</v>
      </c>
      <c r="H438" s="85" t="s">
        <v>918</v>
      </c>
      <c r="I438" s="85" t="s">
        <v>919</v>
      </c>
      <c r="J438" s="348"/>
      <c r="K438" s="348"/>
      <c r="L438" s="348"/>
      <c r="M438" s="348"/>
      <c r="N438" s="87"/>
      <c r="O438" s="88" t="s">
        <v>83</v>
      </c>
      <c r="P438" s="67">
        <f t="shared" ref="P438:R438" si="1445">P436-+P437</f>
        <v>0</v>
      </c>
      <c r="Q438" s="67">
        <f t="shared" si="1445"/>
        <v>0</v>
      </c>
      <c r="R438" s="89">
        <f t="shared" si="1445"/>
        <v>0</v>
      </c>
      <c r="S438" s="89"/>
      <c r="T438" s="89">
        <f t="shared" ref="T438:V438" si="1446">T436-+T437</f>
        <v>0</v>
      </c>
      <c r="U438" s="90">
        <f t="shared" si="1446"/>
        <v>0</v>
      </c>
      <c r="V438" s="90">
        <f t="shared" si="1446"/>
        <v>0</v>
      </c>
      <c r="W438" s="88" t="s">
        <v>83</v>
      </c>
      <c r="X438" s="90">
        <f t="shared" ref="X438:AD438" si="1447">X436-+X437</f>
        <v>0</v>
      </c>
      <c r="Y438" s="90">
        <f t="shared" si="1447"/>
        <v>0</v>
      </c>
      <c r="Z438" s="90">
        <f t="shared" si="1447"/>
        <v>0</v>
      </c>
      <c r="AA438" s="90">
        <f t="shared" si="1447"/>
        <v>0</v>
      </c>
      <c r="AB438" s="90">
        <f t="shared" si="1447"/>
        <v>0</v>
      </c>
      <c r="AC438" s="90">
        <f t="shared" si="1447"/>
        <v>0</v>
      </c>
      <c r="AD438" s="90">
        <f t="shared" si="1447"/>
        <v>0</v>
      </c>
      <c r="AE438" s="90">
        <f t="shared" si="1290"/>
        <v>0</v>
      </c>
      <c r="AF438" s="351"/>
      <c r="AH438" s="91">
        <f t="shared" si="1347"/>
        <v>0</v>
      </c>
      <c r="AI438" s="92" t="s">
        <v>1156</v>
      </c>
      <c r="AJ438" s="91">
        <f t="shared" ref="AJ438:AL438" si="1448">AJ436-+AJ437</f>
        <v>0</v>
      </c>
      <c r="AK438" s="91">
        <f t="shared" si="1448"/>
        <v>0</v>
      </c>
      <c r="AL438" s="91">
        <f t="shared" si="1448"/>
        <v>0</v>
      </c>
      <c r="AM438" s="60"/>
    </row>
    <row r="439" spans="1:39" s="58" customFormat="1" ht="16.5" customHeight="1" x14ac:dyDescent="0.15">
      <c r="A439" s="61" t="s">
        <v>1639</v>
      </c>
      <c r="B439" t="s">
        <v>578</v>
      </c>
      <c r="C439" t="s">
        <v>577</v>
      </c>
      <c r="D439" s="62" t="s">
        <v>579</v>
      </c>
      <c r="E439" s="63" t="s">
        <v>1639</v>
      </c>
      <c r="F439" s="346" t="s">
        <v>1425</v>
      </c>
      <c r="G439" s="63" t="s">
        <v>502</v>
      </c>
      <c r="H439" s="63" t="s">
        <v>918</v>
      </c>
      <c r="I439" s="63" t="s">
        <v>919</v>
      </c>
      <c r="J439" s="346"/>
      <c r="K439" s="346"/>
      <c r="L439" s="346"/>
      <c r="M439" s="346" t="s">
        <v>1711</v>
      </c>
      <c r="N439" s="65" t="s">
        <v>1712</v>
      </c>
      <c r="O439" s="66" t="s">
        <v>78</v>
      </c>
      <c r="P439" s="67">
        <v>5665680</v>
      </c>
      <c r="Q439" s="67">
        <v>0</v>
      </c>
      <c r="R439" s="67">
        <f t="shared" ref="R439" si="1449">P439-Q439</f>
        <v>5665680</v>
      </c>
      <c r="S439" s="67">
        <v>0</v>
      </c>
      <c r="T439" s="67">
        <v>0</v>
      </c>
      <c r="U439" s="68">
        <v>8486000</v>
      </c>
      <c r="V439" s="69">
        <f t="shared" ref="V439:V440" si="1450">P439-U439</f>
        <v>-2820320</v>
      </c>
      <c r="W439" s="70" t="s">
        <v>79</v>
      </c>
      <c r="X439" s="69">
        <f t="shared" ref="X439" si="1451">X440</f>
        <v>5099112</v>
      </c>
      <c r="Y439" s="71"/>
      <c r="Z439" s="71"/>
      <c r="AA439" s="71"/>
      <c r="AB439" s="71"/>
      <c r="AC439" s="71"/>
      <c r="AD439" s="72"/>
      <c r="AE439" s="69">
        <f t="shared" si="1290"/>
        <v>5099112</v>
      </c>
      <c r="AF439" s="349" t="s">
        <v>1791</v>
      </c>
      <c r="AH439" s="73">
        <v>5665680</v>
      </c>
      <c r="AI439" s="74" t="s">
        <v>1156</v>
      </c>
      <c r="AJ439" s="73">
        <v>0</v>
      </c>
      <c r="AK439" s="73">
        <f t="shared" ref="AK439:AK440" si="1452">AL439-+AH439</f>
        <v>0</v>
      </c>
      <c r="AL439" s="73">
        <f t="shared" ref="AL439:AL440" si="1453">Q439+R439</f>
        <v>5665680</v>
      </c>
      <c r="AM439" s="75"/>
    </row>
    <row r="440" spans="1:39" s="58" customFormat="1" ht="16.5" customHeight="1" x14ac:dyDescent="0.15">
      <c r="A440" s="61"/>
      <c r="B440" s="77" t="s">
        <v>578</v>
      </c>
      <c r="C440" s="77" t="s">
        <v>577</v>
      </c>
      <c r="D440" s="78" t="s">
        <v>579</v>
      </c>
      <c r="E440" s="79" t="s">
        <v>1639</v>
      </c>
      <c r="F440" s="347"/>
      <c r="G440" s="79" t="s">
        <v>502</v>
      </c>
      <c r="H440" s="79" t="s">
        <v>918</v>
      </c>
      <c r="I440" s="79" t="s">
        <v>919</v>
      </c>
      <c r="J440" s="347"/>
      <c r="K440" s="347"/>
      <c r="L440" s="347"/>
      <c r="M440" s="347"/>
      <c r="N440" s="81"/>
      <c r="O440" s="82" t="s">
        <v>81</v>
      </c>
      <c r="P440" s="67">
        <v>566568</v>
      </c>
      <c r="Q440" s="67">
        <v>0</v>
      </c>
      <c r="R440" s="67">
        <v>566568</v>
      </c>
      <c r="S440" s="67">
        <f t="shared" ref="S440" si="1454">P440-Q440-R440</f>
        <v>0</v>
      </c>
      <c r="T440" s="67">
        <v>0</v>
      </c>
      <c r="U440" s="83">
        <v>6269600</v>
      </c>
      <c r="V440" s="69">
        <f t="shared" si="1450"/>
        <v>-5703032</v>
      </c>
      <c r="W440" s="70" t="s">
        <v>82</v>
      </c>
      <c r="X440" s="69">
        <v>5099112</v>
      </c>
      <c r="Y440" s="69">
        <v>0</v>
      </c>
      <c r="Z440" s="69">
        <v>0</v>
      </c>
      <c r="AA440" s="69">
        <v>0</v>
      </c>
      <c r="AB440" s="69">
        <v>0</v>
      </c>
      <c r="AC440" s="69">
        <v>0</v>
      </c>
      <c r="AD440" s="69">
        <v>0</v>
      </c>
      <c r="AE440" s="69">
        <f t="shared" si="1290"/>
        <v>5099112</v>
      </c>
      <c r="AF440" s="350"/>
      <c r="AH440" s="73">
        <v>566568</v>
      </c>
      <c r="AI440" s="74" t="s">
        <v>1156</v>
      </c>
      <c r="AJ440" s="73">
        <v>0</v>
      </c>
      <c r="AK440" s="73">
        <f t="shared" si="1452"/>
        <v>0</v>
      </c>
      <c r="AL440" s="73">
        <f t="shared" si="1453"/>
        <v>566568</v>
      </c>
      <c r="AM440" s="75"/>
    </row>
    <row r="441" spans="1:39" s="58" customFormat="1" ht="16.5" customHeight="1" x14ac:dyDescent="0.15">
      <c r="A441" s="61"/>
      <c r="B441" s="77" t="s">
        <v>578</v>
      </c>
      <c r="C441" s="77" t="s">
        <v>577</v>
      </c>
      <c r="D441" s="84" t="s">
        <v>579</v>
      </c>
      <c r="E441" s="85" t="s">
        <v>1639</v>
      </c>
      <c r="F441" s="348"/>
      <c r="G441" s="85" t="s">
        <v>502</v>
      </c>
      <c r="H441" s="85" t="s">
        <v>918</v>
      </c>
      <c r="I441" s="85" t="s">
        <v>919</v>
      </c>
      <c r="J441" s="348"/>
      <c r="K441" s="348"/>
      <c r="L441" s="348"/>
      <c r="M441" s="348"/>
      <c r="N441" s="87"/>
      <c r="O441" s="88" t="s">
        <v>83</v>
      </c>
      <c r="P441" s="67">
        <f t="shared" ref="P441:R441" si="1455">P439-+P440</f>
        <v>5099112</v>
      </c>
      <c r="Q441" s="67">
        <f t="shared" si="1455"/>
        <v>0</v>
      </c>
      <c r="R441" s="89">
        <f t="shared" si="1455"/>
        <v>5099112</v>
      </c>
      <c r="S441" s="89"/>
      <c r="T441" s="89">
        <f t="shared" ref="T441:V441" si="1456">T439-+T440</f>
        <v>0</v>
      </c>
      <c r="U441" s="90">
        <f t="shared" si="1456"/>
        <v>2216400</v>
      </c>
      <c r="V441" s="90">
        <f t="shared" si="1456"/>
        <v>2882712</v>
      </c>
      <c r="W441" s="88" t="s">
        <v>83</v>
      </c>
      <c r="X441" s="90">
        <f t="shared" ref="X441:AD441" si="1457">X439-+X440</f>
        <v>0</v>
      </c>
      <c r="Y441" s="90">
        <f t="shared" si="1457"/>
        <v>0</v>
      </c>
      <c r="Z441" s="90">
        <f t="shared" si="1457"/>
        <v>0</v>
      </c>
      <c r="AA441" s="90">
        <f t="shared" si="1457"/>
        <v>0</v>
      </c>
      <c r="AB441" s="90">
        <f t="shared" si="1457"/>
        <v>0</v>
      </c>
      <c r="AC441" s="90">
        <f t="shared" si="1457"/>
        <v>0</v>
      </c>
      <c r="AD441" s="90">
        <f t="shared" si="1457"/>
        <v>0</v>
      </c>
      <c r="AE441" s="90">
        <f t="shared" si="1290"/>
        <v>0</v>
      </c>
      <c r="AF441" s="351"/>
      <c r="AH441" s="91">
        <f t="shared" si="1347"/>
        <v>5099112</v>
      </c>
      <c r="AI441" s="92" t="s">
        <v>1156</v>
      </c>
      <c r="AJ441" s="91">
        <f t="shared" ref="AJ441:AL441" si="1458">AJ439-+AJ440</f>
        <v>0</v>
      </c>
      <c r="AK441" s="91">
        <f t="shared" si="1458"/>
        <v>0</v>
      </c>
      <c r="AL441" s="91">
        <f t="shared" si="1458"/>
        <v>5099112</v>
      </c>
      <c r="AM441" s="60"/>
    </row>
    <row r="442" spans="1:39" s="58" customFormat="1" ht="16.5" customHeight="1" x14ac:dyDescent="0.15">
      <c r="A442" s="61" t="s">
        <v>1640</v>
      </c>
      <c r="B442" t="s">
        <v>578</v>
      </c>
      <c r="C442" t="s">
        <v>577</v>
      </c>
      <c r="D442" s="62" t="s">
        <v>579</v>
      </c>
      <c r="E442" s="63" t="s">
        <v>1640</v>
      </c>
      <c r="F442" s="346" t="s">
        <v>1426</v>
      </c>
      <c r="G442" s="63" t="s">
        <v>1794</v>
      </c>
      <c r="H442" s="63" t="s">
        <v>918</v>
      </c>
      <c r="I442" s="63" t="s">
        <v>919</v>
      </c>
      <c r="J442" s="346"/>
      <c r="K442" s="346"/>
      <c r="L442" s="346"/>
      <c r="M442" s="346" t="s">
        <v>1714</v>
      </c>
      <c r="N442" s="65" t="s">
        <v>1712</v>
      </c>
      <c r="O442" s="66" t="s">
        <v>78</v>
      </c>
      <c r="P442" s="67">
        <v>2177000</v>
      </c>
      <c r="Q442" s="67">
        <v>0</v>
      </c>
      <c r="R442" s="67">
        <f t="shared" ref="R442" si="1459">P442-Q442</f>
        <v>2177000</v>
      </c>
      <c r="S442" s="67">
        <v>0</v>
      </c>
      <c r="T442" s="67">
        <v>2177000</v>
      </c>
      <c r="U442" s="68">
        <v>0</v>
      </c>
      <c r="V442" s="69">
        <f t="shared" ref="V442:V443" si="1460">P442-U442</f>
        <v>2177000</v>
      </c>
      <c r="W442" s="70" t="s">
        <v>79</v>
      </c>
      <c r="X442" s="69">
        <f t="shared" ref="X442" si="1461">X443</f>
        <v>0</v>
      </c>
      <c r="Y442" s="71"/>
      <c r="Z442" s="71"/>
      <c r="AA442" s="71"/>
      <c r="AB442" s="71"/>
      <c r="AC442" s="71"/>
      <c r="AD442" s="72"/>
      <c r="AE442" s="69">
        <f t="shared" si="1290"/>
        <v>0</v>
      </c>
      <c r="AF442" s="349">
        <v>0</v>
      </c>
      <c r="AH442" s="73">
        <v>2177000</v>
      </c>
      <c r="AI442" s="74" t="s">
        <v>1156</v>
      </c>
      <c r="AJ442" s="73">
        <v>0</v>
      </c>
      <c r="AK442" s="73">
        <f t="shared" ref="AK442:AK443" si="1462">AL442-+AH442</f>
        <v>0</v>
      </c>
      <c r="AL442" s="73">
        <f t="shared" ref="AL442:AL443" si="1463">Q442+R442</f>
        <v>2177000</v>
      </c>
      <c r="AM442" s="75"/>
    </row>
    <row r="443" spans="1:39" s="58" customFormat="1" ht="16.5" customHeight="1" x14ac:dyDescent="0.15">
      <c r="A443" s="61"/>
      <c r="B443" s="77" t="s">
        <v>578</v>
      </c>
      <c r="C443" s="77" t="s">
        <v>577</v>
      </c>
      <c r="D443" s="78" t="s">
        <v>579</v>
      </c>
      <c r="E443" s="79" t="s">
        <v>1640</v>
      </c>
      <c r="F443" s="347"/>
      <c r="G443" s="79" t="s">
        <v>1794</v>
      </c>
      <c r="H443" s="79" t="s">
        <v>918</v>
      </c>
      <c r="I443" s="79" t="s">
        <v>919</v>
      </c>
      <c r="J443" s="347"/>
      <c r="K443" s="347"/>
      <c r="L443" s="347"/>
      <c r="M443" s="347"/>
      <c r="N443" s="81"/>
      <c r="O443" s="82" t="s">
        <v>81</v>
      </c>
      <c r="P443" s="67">
        <v>2177000</v>
      </c>
      <c r="Q443" s="67">
        <v>0</v>
      </c>
      <c r="R443" s="67">
        <v>2177000</v>
      </c>
      <c r="S443" s="67">
        <f t="shared" ref="S443" si="1464">P443-Q443-R443</f>
        <v>0</v>
      </c>
      <c r="T443" s="67">
        <v>2177000</v>
      </c>
      <c r="U443" s="83">
        <v>0</v>
      </c>
      <c r="V443" s="69">
        <f t="shared" si="1460"/>
        <v>2177000</v>
      </c>
      <c r="W443" s="70" t="s">
        <v>82</v>
      </c>
      <c r="X443" s="69">
        <v>0</v>
      </c>
      <c r="Y443" s="69">
        <v>0</v>
      </c>
      <c r="Z443" s="69">
        <v>0</v>
      </c>
      <c r="AA443" s="69">
        <v>0</v>
      </c>
      <c r="AB443" s="69">
        <v>0</v>
      </c>
      <c r="AC443" s="69">
        <v>0</v>
      </c>
      <c r="AD443" s="69">
        <v>0</v>
      </c>
      <c r="AE443" s="69">
        <f t="shared" si="1290"/>
        <v>0</v>
      </c>
      <c r="AF443" s="350"/>
      <c r="AH443" s="73">
        <v>2177000</v>
      </c>
      <c r="AI443" s="74" t="s">
        <v>1156</v>
      </c>
      <c r="AJ443" s="73">
        <v>0</v>
      </c>
      <c r="AK443" s="73">
        <f t="shared" si="1462"/>
        <v>0</v>
      </c>
      <c r="AL443" s="73">
        <f t="shared" si="1463"/>
        <v>2177000</v>
      </c>
      <c r="AM443" s="75"/>
    </row>
    <row r="444" spans="1:39" s="58" customFormat="1" ht="16.5" customHeight="1" x14ac:dyDescent="0.15">
      <c r="A444" s="61"/>
      <c r="B444" s="77" t="s">
        <v>578</v>
      </c>
      <c r="C444" s="77" t="s">
        <v>577</v>
      </c>
      <c r="D444" s="84" t="s">
        <v>579</v>
      </c>
      <c r="E444" s="85" t="s">
        <v>1640</v>
      </c>
      <c r="F444" s="348"/>
      <c r="G444" s="85" t="s">
        <v>1794</v>
      </c>
      <c r="H444" s="85" t="s">
        <v>918</v>
      </c>
      <c r="I444" s="85" t="s">
        <v>919</v>
      </c>
      <c r="J444" s="348"/>
      <c r="K444" s="348"/>
      <c r="L444" s="348"/>
      <c r="M444" s="348"/>
      <c r="N444" s="87"/>
      <c r="O444" s="88" t="s">
        <v>83</v>
      </c>
      <c r="P444" s="67">
        <f t="shared" ref="P444:R444" si="1465">P442-+P443</f>
        <v>0</v>
      </c>
      <c r="Q444" s="67">
        <f t="shared" si="1465"/>
        <v>0</v>
      </c>
      <c r="R444" s="89">
        <f t="shared" si="1465"/>
        <v>0</v>
      </c>
      <c r="S444" s="89"/>
      <c r="T444" s="89">
        <f t="shared" ref="T444:V444" si="1466">T442-+T443</f>
        <v>0</v>
      </c>
      <c r="U444" s="90">
        <f t="shared" si="1466"/>
        <v>0</v>
      </c>
      <c r="V444" s="90">
        <f t="shared" si="1466"/>
        <v>0</v>
      </c>
      <c r="W444" s="88" t="s">
        <v>83</v>
      </c>
      <c r="X444" s="90">
        <f t="shared" ref="X444:AD444" si="1467">X442-+X443</f>
        <v>0</v>
      </c>
      <c r="Y444" s="90">
        <f t="shared" si="1467"/>
        <v>0</v>
      </c>
      <c r="Z444" s="90">
        <f t="shared" si="1467"/>
        <v>0</v>
      </c>
      <c r="AA444" s="90">
        <f t="shared" si="1467"/>
        <v>0</v>
      </c>
      <c r="AB444" s="90">
        <f t="shared" si="1467"/>
        <v>0</v>
      </c>
      <c r="AC444" s="90">
        <f t="shared" si="1467"/>
        <v>0</v>
      </c>
      <c r="AD444" s="90">
        <f t="shared" si="1467"/>
        <v>0</v>
      </c>
      <c r="AE444" s="90">
        <f t="shared" si="1290"/>
        <v>0</v>
      </c>
      <c r="AF444" s="351"/>
      <c r="AH444" s="91">
        <f t="shared" si="1347"/>
        <v>0</v>
      </c>
      <c r="AI444" s="92" t="s">
        <v>1156</v>
      </c>
      <c r="AJ444" s="91">
        <f t="shared" ref="AJ444:AL444" si="1468">AJ442-+AJ443</f>
        <v>0</v>
      </c>
      <c r="AK444" s="91">
        <f t="shared" si="1468"/>
        <v>0</v>
      </c>
      <c r="AL444" s="91">
        <f t="shared" si="1468"/>
        <v>0</v>
      </c>
      <c r="AM444" s="60"/>
    </row>
    <row r="445" spans="1:39" s="58" customFormat="1" ht="16.5" hidden="1" customHeight="1" x14ac:dyDescent="0.15">
      <c r="A445" s="61" t="s">
        <v>1641</v>
      </c>
      <c r="B445" t="s">
        <v>578</v>
      </c>
      <c r="C445" t="s">
        <v>577</v>
      </c>
      <c r="D445" s="62" t="s">
        <v>579</v>
      </c>
      <c r="E445" s="63" t="s">
        <v>1641</v>
      </c>
      <c r="F445" s="346" t="s">
        <v>1427</v>
      </c>
      <c r="G445" s="63" t="s">
        <v>1794</v>
      </c>
      <c r="H445" s="63" t="s">
        <v>918</v>
      </c>
      <c r="I445" s="63" t="s">
        <v>1044</v>
      </c>
      <c r="J445" s="346"/>
      <c r="K445" s="346"/>
      <c r="L445" s="346"/>
      <c r="M445" s="346" t="s">
        <v>1711</v>
      </c>
      <c r="N445" s="65" t="s">
        <v>1720</v>
      </c>
      <c r="O445" s="66" t="s">
        <v>78</v>
      </c>
      <c r="P445" s="67">
        <v>2071712</v>
      </c>
      <c r="Q445" s="67">
        <v>0</v>
      </c>
      <c r="R445" s="67">
        <f t="shared" ref="R445" si="1469">P445-Q445</f>
        <v>2071712</v>
      </c>
      <c r="S445" s="67">
        <v>0</v>
      </c>
      <c r="T445" s="67">
        <v>0</v>
      </c>
      <c r="U445" s="68">
        <v>0</v>
      </c>
      <c r="V445" s="69">
        <f t="shared" ref="V445:V446" si="1470">P445-U445</f>
        <v>2071712</v>
      </c>
      <c r="W445" s="70" t="s">
        <v>79</v>
      </c>
      <c r="X445" s="69">
        <f t="shared" ref="X445" si="1471">X446</f>
        <v>2071712</v>
      </c>
      <c r="Y445" s="71"/>
      <c r="Z445" s="71"/>
      <c r="AA445" s="71"/>
      <c r="AB445" s="71"/>
      <c r="AC445" s="71"/>
      <c r="AD445" s="72"/>
      <c r="AE445" s="69">
        <f t="shared" si="1290"/>
        <v>2071712</v>
      </c>
      <c r="AF445" s="349" t="s">
        <v>1793</v>
      </c>
      <c r="AH445" s="73">
        <v>0</v>
      </c>
      <c r="AI445" s="74" t="s">
        <v>1156</v>
      </c>
      <c r="AJ445" s="73">
        <v>18427.5</v>
      </c>
      <c r="AK445" s="73">
        <f t="shared" ref="AK445:AK446" si="1472">AL445-+AH445</f>
        <v>2071712</v>
      </c>
      <c r="AL445" s="73">
        <f t="shared" ref="AL445:AL446" si="1473">Q445+R445</f>
        <v>2071712</v>
      </c>
      <c r="AM445" s="75"/>
    </row>
    <row r="446" spans="1:39" s="58" customFormat="1" ht="16.5" hidden="1" customHeight="1" x14ac:dyDescent="0.15">
      <c r="A446" s="61"/>
      <c r="B446" s="77" t="s">
        <v>578</v>
      </c>
      <c r="C446" s="77" t="s">
        <v>577</v>
      </c>
      <c r="D446" s="78" t="s">
        <v>579</v>
      </c>
      <c r="E446" s="79" t="s">
        <v>1641</v>
      </c>
      <c r="F446" s="347"/>
      <c r="G446" s="79" t="s">
        <v>1794</v>
      </c>
      <c r="H446" s="79" t="s">
        <v>918</v>
      </c>
      <c r="I446" s="79" t="s">
        <v>1044</v>
      </c>
      <c r="J446" s="347"/>
      <c r="K446" s="347"/>
      <c r="L446" s="347"/>
      <c r="M446" s="347"/>
      <c r="N446" s="81"/>
      <c r="O446" s="82" t="s">
        <v>81</v>
      </c>
      <c r="P446" s="67">
        <v>0</v>
      </c>
      <c r="Q446" s="67">
        <v>0</v>
      </c>
      <c r="R446" s="67">
        <v>0</v>
      </c>
      <c r="S446" s="67">
        <f t="shared" ref="S446" si="1474">P446-Q446-R446</f>
        <v>0</v>
      </c>
      <c r="T446" s="67">
        <v>0</v>
      </c>
      <c r="U446" s="83">
        <v>0</v>
      </c>
      <c r="V446" s="69">
        <f t="shared" si="1470"/>
        <v>0</v>
      </c>
      <c r="W446" s="70" t="s">
        <v>82</v>
      </c>
      <c r="X446" s="69">
        <v>2071712</v>
      </c>
      <c r="Y446" s="69">
        <v>0</v>
      </c>
      <c r="Z446" s="69">
        <v>0</v>
      </c>
      <c r="AA446" s="69">
        <v>0</v>
      </c>
      <c r="AB446" s="69">
        <v>0</v>
      </c>
      <c r="AC446" s="69">
        <v>0</v>
      </c>
      <c r="AD446" s="69">
        <v>0</v>
      </c>
      <c r="AE446" s="69">
        <f t="shared" si="1290"/>
        <v>2071712</v>
      </c>
      <c r="AF446" s="350"/>
      <c r="AH446" s="73">
        <v>0</v>
      </c>
      <c r="AI446" s="74" t="s">
        <v>1156</v>
      </c>
      <c r="AJ446" s="73">
        <v>0</v>
      </c>
      <c r="AK446" s="73">
        <f t="shared" si="1472"/>
        <v>0</v>
      </c>
      <c r="AL446" s="73">
        <f t="shared" si="1473"/>
        <v>0</v>
      </c>
      <c r="AM446" s="75"/>
    </row>
    <row r="447" spans="1:39" s="58" customFormat="1" ht="16.5" hidden="1" customHeight="1" x14ac:dyDescent="0.15">
      <c r="A447" s="61"/>
      <c r="B447" s="77" t="s">
        <v>578</v>
      </c>
      <c r="C447" s="77" t="s">
        <v>577</v>
      </c>
      <c r="D447" s="84" t="s">
        <v>579</v>
      </c>
      <c r="E447" s="85" t="s">
        <v>1641</v>
      </c>
      <c r="F447" s="348"/>
      <c r="G447" s="85" t="s">
        <v>1794</v>
      </c>
      <c r="H447" s="85" t="s">
        <v>918</v>
      </c>
      <c r="I447" s="85" t="s">
        <v>1044</v>
      </c>
      <c r="J447" s="348"/>
      <c r="K447" s="348"/>
      <c r="L447" s="348"/>
      <c r="M447" s="348"/>
      <c r="N447" s="87"/>
      <c r="O447" s="88" t="s">
        <v>83</v>
      </c>
      <c r="P447" s="67">
        <f t="shared" ref="P447:R447" si="1475">P445-+P446</f>
        <v>2071712</v>
      </c>
      <c r="Q447" s="67">
        <f t="shared" si="1475"/>
        <v>0</v>
      </c>
      <c r="R447" s="89">
        <f t="shared" si="1475"/>
        <v>2071712</v>
      </c>
      <c r="S447" s="89"/>
      <c r="T447" s="89">
        <f t="shared" ref="T447:V447" si="1476">T445-+T446</f>
        <v>0</v>
      </c>
      <c r="U447" s="90">
        <f t="shared" si="1476"/>
        <v>0</v>
      </c>
      <c r="V447" s="90">
        <f t="shared" si="1476"/>
        <v>2071712</v>
      </c>
      <c r="W447" s="88" t="s">
        <v>83</v>
      </c>
      <c r="X447" s="90">
        <f t="shared" ref="X447:AD447" si="1477">X445-+X446</f>
        <v>0</v>
      </c>
      <c r="Y447" s="90">
        <f t="shared" si="1477"/>
        <v>0</v>
      </c>
      <c r="Z447" s="90">
        <f t="shared" si="1477"/>
        <v>0</v>
      </c>
      <c r="AA447" s="90">
        <f t="shared" si="1477"/>
        <v>0</v>
      </c>
      <c r="AB447" s="90">
        <f t="shared" si="1477"/>
        <v>0</v>
      </c>
      <c r="AC447" s="90">
        <f t="shared" si="1477"/>
        <v>0</v>
      </c>
      <c r="AD447" s="90">
        <f t="shared" si="1477"/>
        <v>0</v>
      </c>
      <c r="AE447" s="90">
        <f t="shared" si="1290"/>
        <v>0</v>
      </c>
      <c r="AF447" s="351"/>
      <c r="AH447" s="91">
        <f t="shared" si="1347"/>
        <v>0</v>
      </c>
      <c r="AI447" s="92">
        <v>0</v>
      </c>
      <c r="AJ447" s="91">
        <f t="shared" ref="AJ447:AL447" si="1478">AJ445-+AJ446</f>
        <v>18427.5</v>
      </c>
      <c r="AK447" s="91">
        <f t="shared" si="1478"/>
        <v>2071712</v>
      </c>
      <c r="AL447" s="91">
        <f t="shared" si="1478"/>
        <v>2071712</v>
      </c>
      <c r="AM447" s="60"/>
    </row>
    <row r="448" spans="1:39" s="58" customFormat="1" ht="16.5" hidden="1" customHeight="1" x14ac:dyDescent="0.15">
      <c r="A448" s="61" t="s">
        <v>1642</v>
      </c>
      <c r="B448" t="s">
        <v>578</v>
      </c>
      <c r="C448" t="s">
        <v>577</v>
      </c>
      <c r="D448" s="62" t="s">
        <v>579</v>
      </c>
      <c r="E448" s="63" t="s">
        <v>1642</v>
      </c>
      <c r="F448" s="346" t="s">
        <v>1428</v>
      </c>
      <c r="G448" s="63" t="s">
        <v>1796</v>
      </c>
      <c r="H448" s="63" t="s">
        <v>791</v>
      </c>
      <c r="I448" s="63" t="s">
        <v>96</v>
      </c>
      <c r="J448" s="346"/>
      <c r="K448" s="346"/>
      <c r="L448" s="346"/>
      <c r="M448" s="346" t="s">
        <v>1716</v>
      </c>
      <c r="N448" s="65" t="s">
        <v>1712</v>
      </c>
      <c r="O448" s="66" t="s">
        <v>78</v>
      </c>
      <c r="P448" s="67">
        <v>1621324</v>
      </c>
      <c r="Q448" s="67">
        <v>0</v>
      </c>
      <c r="R448" s="67">
        <f t="shared" ref="R448" si="1479">P448-Q448</f>
        <v>1621324</v>
      </c>
      <c r="S448" s="67">
        <v>0</v>
      </c>
      <c r="T448" s="67">
        <v>1621324</v>
      </c>
      <c r="U448" s="68">
        <v>3852778</v>
      </c>
      <c r="V448" s="69">
        <f t="shared" ref="V448:V449" si="1480">P448-U448</f>
        <v>-2231454</v>
      </c>
      <c r="W448" s="70" t="s">
        <v>79</v>
      </c>
      <c r="X448" s="69">
        <f t="shared" ref="X448" si="1481">X449</f>
        <v>1621324</v>
      </c>
      <c r="Y448" s="71"/>
      <c r="Z448" s="71"/>
      <c r="AA448" s="71"/>
      <c r="AB448" s="71"/>
      <c r="AC448" s="71"/>
      <c r="AD448" s="72"/>
      <c r="AE448" s="69">
        <f t="shared" si="1290"/>
        <v>1621324</v>
      </c>
      <c r="AF448" s="349">
        <v>0</v>
      </c>
      <c r="AH448" s="73">
        <v>0</v>
      </c>
      <c r="AI448" s="74" t="s">
        <v>1156</v>
      </c>
      <c r="AJ448" s="73">
        <v>14421.38</v>
      </c>
      <c r="AK448" s="73">
        <f t="shared" ref="AK448:AK449" si="1482">AL448-+AH448</f>
        <v>1621324</v>
      </c>
      <c r="AL448" s="73">
        <f t="shared" ref="AL448:AL449" si="1483">Q448+R448</f>
        <v>1621324</v>
      </c>
      <c r="AM448" s="75"/>
    </row>
    <row r="449" spans="1:39" s="58" customFormat="1" ht="16.5" hidden="1" customHeight="1" x14ac:dyDescent="0.15">
      <c r="A449" s="61"/>
      <c r="B449" s="77" t="s">
        <v>578</v>
      </c>
      <c r="C449" s="77" t="s">
        <v>577</v>
      </c>
      <c r="D449" s="78" t="s">
        <v>579</v>
      </c>
      <c r="E449" s="79" t="s">
        <v>1642</v>
      </c>
      <c r="F449" s="347"/>
      <c r="G449" s="79" t="s">
        <v>1796</v>
      </c>
      <c r="H449" s="79" t="s">
        <v>791</v>
      </c>
      <c r="I449" s="79" t="s">
        <v>96</v>
      </c>
      <c r="J449" s="347"/>
      <c r="K449" s="347"/>
      <c r="L449" s="347"/>
      <c r="M449" s="347"/>
      <c r="N449" s="81"/>
      <c r="O449" s="82" t="s">
        <v>81</v>
      </c>
      <c r="P449" s="67">
        <v>0</v>
      </c>
      <c r="Q449" s="67">
        <v>0</v>
      </c>
      <c r="R449" s="67">
        <v>0</v>
      </c>
      <c r="S449" s="67">
        <f t="shared" ref="S449" si="1484">P449-Q449-R449</f>
        <v>0</v>
      </c>
      <c r="T449" s="67">
        <v>0</v>
      </c>
      <c r="U449" s="83">
        <v>5039926</v>
      </c>
      <c r="V449" s="69">
        <f t="shared" si="1480"/>
        <v>-5039926</v>
      </c>
      <c r="W449" s="70" t="s">
        <v>82</v>
      </c>
      <c r="X449" s="69">
        <v>1621324</v>
      </c>
      <c r="Y449" s="69">
        <v>0</v>
      </c>
      <c r="Z449" s="69">
        <v>0</v>
      </c>
      <c r="AA449" s="69">
        <v>0</v>
      </c>
      <c r="AB449" s="69">
        <v>0</v>
      </c>
      <c r="AC449" s="69">
        <v>0</v>
      </c>
      <c r="AD449" s="69">
        <v>0</v>
      </c>
      <c r="AE449" s="69">
        <f t="shared" si="1290"/>
        <v>1621324</v>
      </c>
      <c r="AF449" s="350"/>
      <c r="AH449" s="73">
        <v>0</v>
      </c>
      <c r="AI449" s="74" t="s">
        <v>1156</v>
      </c>
      <c r="AJ449" s="73">
        <v>0</v>
      </c>
      <c r="AK449" s="73">
        <f t="shared" si="1482"/>
        <v>0</v>
      </c>
      <c r="AL449" s="73">
        <f t="shared" si="1483"/>
        <v>0</v>
      </c>
      <c r="AM449" s="75"/>
    </row>
    <row r="450" spans="1:39" s="58" customFormat="1" ht="16.5" hidden="1" customHeight="1" x14ac:dyDescent="0.15">
      <c r="A450" s="61"/>
      <c r="B450" s="77" t="s">
        <v>578</v>
      </c>
      <c r="C450" s="77" t="s">
        <v>577</v>
      </c>
      <c r="D450" s="84" t="s">
        <v>579</v>
      </c>
      <c r="E450" s="85" t="s">
        <v>1642</v>
      </c>
      <c r="F450" s="348"/>
      <c r="G450" s="85" t="s">
        <v>1796</v>
      </c>
      <c r="H450" s="85" t="s">
        <v>791</v>
      </c>
      <c r="I450" s="85" t="s">
        <v>96</v>
      </c>
      <c r="J450" s="348"/>
      <c r="K450" s="348"/>
      <c r="L450" s="348"/>
      <c r="M450" s="348"/>
      <c r="N450" s="87"/>
      <c r="O450" s="88" t="s">
        <v>83</v>
      </c>
      <c r="P450" s="67">
        <f t="shared" ref="P450:R450" si="1485">P448-+P449</f>
        <v>1621324</v>
      </c>
      <c r="Q450" s="67">
        <f t="shared" si="1485"/>
        <v>0</v>
      </c>
      <c r="R450" s="89">
        <f t="shared" si="1485"/>
        <v>1621324</v>
      </c>
      <c r="S450" s="89"/>
      <c r="T450" s="89">
        <f t="shared" ref="T450:V450" si="1486">T448-+T449</f>
        <v>1621324</v>
      </c>
      <c r="U450" s="90">
        <f t="shared" si="1486"/>
        <v>-1187148</v>
      </c>
      <c r="V450" s="90">
        <f t="shared" si="1486"/>
        <v>2808472</v>
      </c>
      <c r="W450" s="88" t="s">
        <v>83</v>
      </c>
      <c r="X450" s="90">
        <f t="shared" ref="X450:AD450" si="1487">X448-+X449</f>
        <v>0</v>
      </c>
      <c r="Y450" s="90">
        <f t="shared" si="1487"/>
        <v>0</v>
      </c>
      <c r="Z450" s="90">
        <f t="shared" si="1487"/>
        <v>0</v>
      </c>
      <c r="AA450" s="90">
        <f t="shared" si="1487"/>
        <v>0</v>
      </c>
      <c r="AB450" s="90">
        <f t="shared" si="1487"/>
        <v>0</v>
      </c>
      <c r="AC450" s="90">
        <f t="shared" si="1487"/>
        <v>0</v>
      </c>
      <c r="AD450" s="90">
        <f t="shared" si="1487"/>
        <v>0</v>
      </c>
      <c r="AE450" s="90">
        <f t="shared" si="1290"/>
        <v>0</v>
      </c>
      <c r="AF450" s="351"/>
      <c r="AH450" s="91">
        <f t="shared" si="1347"/>
        <v>0</v>
      </c>
      <c r="AI450" s="92">
        <v>0</v>
      </c>
      <c r="AJ450" s="91">
        <f t="shared" ref="AJ450:AL450" si="1488">AJ448-+AJ449</f>
        <v>14421.38</v>
      </c>
      <c r="AK450" s="91">
        <f t="shared" si="1488"/>
        <v>1621324</v>
      </c>
      <c r="AL450" s="91">
        <f t="shared" si="1488"/>
        <v>1621324</v>
      </c>
      <c r="AM450" s="60"/>
    </row>
    <row r="451" spans="1:39" s="58" customFormat="1" ht="16.5" hidden="1" customHeight="1" x14ac:dyDescent="0.15">
      <c r="A451" s="61" t="s">
        <v>1643</v>
      </c>
      <c r="B451" t="s">
        <v>578</v>
      </c>
      <c r="C451" t="s">
        <v>577</v>
      </c>
      <c r="D451" s="62" t="s">
        <v>579</v>
      </c>
      <c r="E451" s="63" t="s">
        <v>1643</v>
      </c>
      <c r="F451" s="346" t="s">
        <v>1429</v>
      </c>
      <c r="G451" s="63" t="s">
        <v>497</v>
      </c>
      <c r="H451" s="63" t="s">
        <v>918</v>
      </c>
      <c r="I451" s="63" t="s">
        <v>1002</v>
      </c>
      <c r="J451" s="346"/>
      <c r="K451" s="346"/>
      <c r="L451" s="346"/>
      <c r="M451" s="346" t="s">
        <v>1714</v>
      </c>
      <c r="N451" s="65" t="s">
        <v>1720</v>
      </c>
      <c r="O451" s="66" t="s">
        <v>78</v>
      </c>
      <c r="P451" s="67">
        <v>1450853</v>
      </c>
      <c r="Q451" s="67">
        <v>0</v>
      </c>
      <c r="R451" s="67">
        <f t="shared" ref="R451" si="1489">P451-Q451</f>
        <v>1450853</v>
      </c>
      <c r="S451" s="67">
        <v>0</v>
      </c>
      <c r="T451" s="67">
        <v>0</v>
      </c>
      <c r="U451" s="68">
        <v>0</v>
      </c>
      <c r="V451" s="69">
        <f t="shared" ref="V451:V452" si="1490">P451-U451</f>
        <v>1450853</v>
      </c>
      <c r="W451" s="70" t="s">
        <v>79</v>
      </c>
      <c r="X451" s="69">
        <f t="shared" ref="X451" si="1491">X452</f>
        <v>0</v>
      </c>
      <c r="Y451" s="71"/>
      <c r="Z451" s="71"/>
      <c r="AA451" s="71"/>
      <c r="AB451" s="71"/>
      <c r="AC451" s="71"/>
      <c r="AD451" s="72"/>
      <c r="AE451" s="69">
        <f t="shared" si="1290"/>
        <v>0</v>
      </c>
      <c r="AF451" s="349">
        <v>0</v>
      </c>
      <c r="AH451" s="73">
        <v>0</v>
      </c>
      <c r="AI451" s="74" t="s">
        <v>819</v>
      </c>
      <c r="AJ451" s="73">
        <v>12210</v>
      </c>
      <c r="AK451" s="73">
        <f t="shared" ref="AK451:AK452" si="1492">AL451-+AH451</f>
        <v>1450853</v>
      </c>
      <c r="AL451" s="73">
        <f t="shared" ref="AL451:AL452" si="1493">Q451+R451</f>
        <v>1450853</v>
      </c>
      <c r="AM451" s="75"/>
    </row>
    <row r="452" spans="1:39" s="58" customFormat="1" ht="16.5" hidden="1" customHeight="1" x14ac:dyDescent="0.15">
      <c r="A452" s="61"/>
      <c r="B452" s="77" t="s">
        <v>578</v>
      </c>
      <c r="C452" s="77" t="s">
        <v>577</v>
      </c>
      <c r="D452" s="78" t="s">
        <v>579</v>
      </c>
      <c r="E452" s="79" t="s">
        <v>1643</v>
      </c>
      <c r="F452" s="347"/>
      <c r="G452" s="79" t="s">
        <v>497</v>
      </c>
      <c r="H452" s="79" t="s">
        <v>918</v>
      </c>
      <c r="I452" s="79" t="s">
        <v>1002</v>
      </c>
      <c r="J452" s="347"/>
      <c r="K452" s="347"/>
      <c r="L452" s="347"/>
      <c r="M452" s="347"/>
      <c r="N452" s="81"/>
      <c r="O452" s="82" t="s">
        <v>81</v>
      </c>
      <c r="P452" s="67">
        <v>1450853</v>
      </c>
      <c r="Q452" s="67">
        <v>0</v>
      </c>
      <c r="R452" s="67">
        <v>1450853</v>
      </c>
      <c r="S452" s="67">
        <f t="shared" ref="S452" si="1494">P452-Q452-R452</f>
        <v>0</v>
      </c>
      <c r="T452" s="67">
        <v>0</v>
      </c>
      <c r="U452" s="83">
        <v>0</v>
      </c>
      <c r="V452" s="69">
        <f t="shared" si="1490"/>
        <v>1450853</v>
      </c>
      <c r="W452" s="70" t="s">
        <v>82</v>
      </c>
      <c r="X452" s="69">
        <v>0</v>
      </c>
      <c r="Y452" s="69">
        <v>0</v>
      </c>
      <c r="Z452" s="69">
        <v>0</v>
      </c>
      <c r="AA452" s="69">
        <v>0</v>
      </c>
      <c r="AB452" s="69">
        <v>0</v>
      </c>
      <c r="AC452" s="69">
        <v>0</v>
      </c>
      <c r="AD452" s="69">
        <v>0</v>
      </c>
      <c r="AE452" s="69">
        <f t="shared" si="1290"/>
        <v>0</v>
      </c>
      <c r="AF452" s="350"/>
      <c r="AH452" s="73">
        <v>0</v>
      </c>
      <c r="AI452" s="74" t="s">
        <v>819</v>
      </c>
      <c r="AJ452" s="73">
        <v>12210</v>
      </c>
      <c r="AK452" s="73">
        <f t="shared" si="1492"/>
        <v>1450853</v>
      </c>
      <c r="AL452" s="73">
        <f t="shared" si="1493"/>
        <v>1450853</v>
      </c>
      <c r="AM452" s="75"/>
    </row>
    <row r="453" spans="1:39" s="58" customFormat="1" ht="16.5" hidden="1" customHeight="1" x14ac:dyDescent="0.15">
      <c r="A453" s="61"/>
      <c r="B453" s="77" t="s">
        <v>578</v>
      </c>
      <c r="C453" s="77" t="s">
        <v>577</v>
      </c>
      <c r="D453" s="84" t="s">
        <v>579</v>
      </c>
      <c r="E453" s="85" t="s">
        <v>1643</v>
      </c>
      <c r="F453" s="348"/>
      <c r="G453" s="85" t="s">
        <v>497</v>
      </c>
      <c r="H453" s="85" t="s">
        <v>918</v>
      </c>
      <c r="I453" s="85" t="s">
        <v>1002</v>
      </c>
      <c r="J453" s="348"/>
      <c r="K453" s="348"/>
      <c r="L453" s="348"/>
      <c r="M453" s="348"/>
      <c r="N453" s="87"/>
      <c r="O453" s="88" t="s">
        <v>83</v>
      </c>
      <c r="P453" s="67">
        <f t="shared" ref="P453:R453" si="1495">P451-+P452</f>
        <v>0</v>
      </c>
      <c r="Q453" s="67">
        <f t="shared" si="1495"/>
        <v>0</v>
      </c>
      <c r="R453" s="89">
        <f t="shared" si="1495"/>
        <v>0</v>
      </c>
      <c r="S453" s="89"/>
      <c r="T453" s="89">
        <f t="shared" ref="T453:V453" si="1496">T451-+T452</f>
        <v>0</v>
      </c>
      <c r="U453" s="90">
        <f t="shared" si="1496"/>
        <v>0</v>
      </c>
      <c r="V453" s="90">
        <f t="shared" si="1496"/>
        <v>0</v>
      </c>
      <c r="W453" s="88" t="s">
        <v>83</v>
      </c>
      <c r="X453" s="90">
        <f t="shared" ref="X453:AD453" si="1497">X451-+X452</f>
        <v>0</v>
      </c>
      <c r="Y453" s="90">
        <f t="shared" si="1497"/>
        <v>0</v>
      </c>
      <c r="Z453" s="90">
        <f t="shared" si="1497"/>
        <v>0</v>
      </c>
      <c r="AA453" s="90">
        <f t="shared" si="1497"/>
        <v>0</v>
      </c>
      <c r="AB453" s="90">
        <f t="shared" si="1497"/>
        <v>0</v>
      </c>
      <c r="AC453" s="90">
        <f t="shared" si="1497"/>
        <v>0</v>
      </c>
      <c r="AD453" s="90">
        <f t="shared" si="1497"/>
        <v>0</v>
      </c>
      <c r="AE453" s="90">
        <f t="shared" si="1290"/>
        <v>0</v>
      </c>
      <c r="AF453" s="351"/>
      <c r="AH453" s="91">
        <f t="shared" si="1347"/>
        <v>0</v>
      </c>
      <c r="AI453" s="92" t="s">
        <v>1156</v>
      </c>
      <c r="AJ453" s="91">
        <f t="shared" ref="AJ453:AL453" si="1498">AJ451-+AJ452</f>
        <v>0</v>
      </c>
      <c r="AK453" s="91">
        <f t="shared" si="1498"/>
        <v>0</v>
      </c>
      <c r="AL453" s="91">
        <f t="shared" si="1498"/>
        <v>0</v>
      </c>
      <c r="AM453" s="60"/>
    </row>
    <row r="454" spans="1:39" s="58" customFormat="1" ht="16.5" hidden="1" customHeight="1" x14ac:dyDescent="0.15">
      <c r="A454" s="61" t="s">
        <v>1644</v>
      </c>
      <c r="B454" t="s">
        <v>578</v>
      </c>
      <c r="C454" t="s">
        <v>577</v>
      </c>
      <c r="D454" s="62" t="s">
        <v>579</v>
      </c>
      <c r="E454" s="63" t="s">
        <v>1644</v>
      </c>
      <c r="F454" s="346" t="s">
        <v>1430</v>
      </c>
      <c r="G454" s="63" t="s">
        <v>497</v>
      </c>
      <c r="H454" s="63" t="s">
        <v>791</v>
      </c>
      <c r="I454" s="63" t="s">
        <v>96</v>
      </c>
      <c r="J454" s="346"/>
      <c r="K454" s="346"/>
      <c r="L454" s="346"/>
      <c r="M454" s="346" t="s">
        <v>1716</v>
      </c>
      <c r="N454" s="65" t="s">
        <v>1712</v>
      </c>
      <c r="O454" s="66" t="s">
        <v>78</v>
      </c>
      <c r="P454" s="67">
        <v>739570</v>
      </c>
      <c r="Q454" s="67">
        <v>0</v>
      </c>
      <c r="R454" s="67">
        <f t="shared" ref="R454" si="1499">P454-Q454</f>
        <v>739570</v>
      </c>
      <c r="S454" s="67">
        <v>0</v>
      </c>
      <c r="T454" s="67">
        <v>739570</v>
      </c>
      <c r="U454" s="68">
        <v>576222</v>
      </c>
      <c r="V454" s="69">
        <f t="shared" ref="V454:V455" si="1500">P454-U454</f>
        <v>163348</v>
      </c>
      <c r="W454" s="70" t="s">
        <v>79</v>
      </c>
      <c r="X454" s="69">
        <f t="shared" ref="X454" si="1501">X455</f>
        <v>0</v>
      </c>
      <c r="Y454" s="71"/>
      <c r="Z454" s="71"/>
      <c r="AA454" s="71"/>
      <c r="AB454" s="71"/>
      <c r="AC454" s="71"/>
      <c r="AD454" s="72"/>
      <c r="AE454" s="69">
        <f t="shared" si="1290"/>
        <v>0</v>
      </c>
      <c r="AF454" s="349">
        <v>0</v>
      </c>
      <c r="AH454" s="73">
        <v>739570</v>
      </c>
      <c r="AI454" s="74" t="s">
        <v>1156</v>
      </c>
      <c r="AJ454" s="73">
        <v>0</v>
      </c>
      <c r="AK454" s="73">
        <f t="shared" ref="AK454:AK455" si="1502">AL454-+AH454</f>
        <v>0</v>
      </c>
      <c r="AL454" s="73">
        <f t="shared" ref="AL454:AL455" si="1503">Q454+R454</f>
        <v>739570</v>
      </c>
      <c r="AM454" s="75"/>
    </row>
    <row r="455" spans="1:39" s="58" customFormat="1" ht="16.5" hidden="1" customHeight="1" x14ac:dyDescent="0.15">
      <c r="A455" s="61"/>
      <c r="B455" s="77" t="s">
        <v>578</v>
      </c>
      <c r="C455" s="77" t="s">
        <v>577</v>
      </c>
      <c r="D455" s="78" t="s">
        <v>579</v>
      </c>
      <c r="E455" s="79" t="s">
        <v>1644</v>
      </c>
      <c r="F455" s="347"/>
      <c r="G455" s="79" t="s">
        <v>497</v>
      </c>
      <c r="H455" s="79" t="s">
        <v>791</v>
      </c>
      <c r="I455" s="79" t="s">
        <v>96</v>
      </c>
      <c r="J455" s="347"/>
      <c r="K455" s="347"/>
      <c r="L455" s="347"/>
      <c r="M455" s="347"/>
      <c r="N455" s="81"/>
      <c r="O455" s="82" t="s">
        <v>81</v>
      </c>
      <c r="P455" s="67">
        <v>739570</v>
      </c>
      <c r="Q455" s="67">
        <v>0</v>
      </c>
      <c r="R455" s="67">
        <v>739570</v>
      </c>
      <c r="S455" s="67">
        <f t="shared" ref="S455" si="1504">P455-Q455-R455</f>
        <v>0</v>
      </c>
      <c r="T455" s="67">
        <v>739570</v>
      </c>
      <c r="U455" s="83">
        <v>576222</v>
      </c>
      <c r="V455" s="69">
        <f t="shared" si="1500"/>
        <v>163348</v>
      </c>
      <c r="W455" s="70" t="s">
        <v>82</v>
      </c>
      <c r="X455" s="69">
        <v>0</v>
      </c>
      <c r="Y455" s="69">
        <v>0</v>
      </c>
      <c r="Z455" s="69">
        <v>0</v>
      </c>
      <c r="AA455" s="69">
        <v>0</v>
      </c>
      <c r="AB455" s="69">
        <v>0</v>
      </c>
      <c r="AC455" s="69">
        <v>0</v>
      </c>
      <c r="AD455" s="69">
        <v>0</v>
      </c>
      <c r="AE455" s="69">
        <f t="shared" ref="AE455:AE518" si="1505">SUM(X455:AD455)</f>
        <v>0</v>
      </c>
      <c r="AF455" s="350"/>
      <c r="AH455" s="73">
        <v>739570</v>
      </c>
      <c r="AI455" s="74" t="s">
        <v>1156</v>
      </c>
      <c r="AJ455" s="73">
        <v>0</v>
      </c>
      <c r="AK455" s="73">
        <f t="shared" si="1502"/>
        <v>0</v>
      </c>
      <c r="AL455" s="73">
        <f t="shared" si="1503"/>
        <v>739570</v>
      </c>
      <c r="AM455" s="75"/>
    </row>
    <row r="456" spans="1:39" s="58" customFormat="1" ht="16.5" hidden="1" customHeight="1" x14ac:dyDescent="0.15">
      <c r="A456" s="61"/>
      <c r="B456" s="77" t="s">
        <v>578</v>
      </c>
      <c r="C456" s="77" t="s">
        <v>577</v>
      </c>
      <c r="D456" s="84" t="s">
        <v>579</v>
      </c>
      <c r="E456" s="85" t="s">
        <v>1644</v>
      </c>
      <c r="F456" s="348"/>
      <c r="G456" s="85" t="s">
        <v>497</v>
      </c>
      <c r="H456" s="85" t="s">
        <v>791</v>
      </c>
      <c r="I456" s="85" t="s">
        <v>96</v>
      </c>
      <c r="J456" s="348"/>
      <c r="K456" s="348"/>
      <c r="L456" s="348"/>
      <c r="M456" s="348"/>
      <c r="N456" s="87"/>
      <c r="O456" s="88" t="s">
        <v>83</v>
      </c>
      <c r="P456" s="67">
        <f t="shared" ref="P456:R456" si="1506">P454-+P455</f>
        <v>0</v>
      </c>
      <c r="Q456" s="67">
        <f t="shared" si="1506"/>
        <v>0</v>
      </c>
      <c r="R456" s="89">
        <f t="shared" si="1506"/>
        <v>0</v>
      </c>
      <c r="S456" s="89"/>
      <c r="T456" s="89">
        <f t="shared" ref="T456:V456" si="1507">T454-+T455</f>
        <v>0</v>
      </c>
      <c r="U456" s="90">
        <f t="shared" si="1507"/>
        <v>0</v>
      </c>
      <c r="V456" s="90">
        <f t="shared" si="1507"/>
        <v>0</v>
      </c>
      <c r="W456" s="88" t="s">
        <v>83</v>
      </c>
      <c r="X456" s="90">
        <f t="shared" ref="X456:AD456" si="1508">X454-+X455</f>
        <v>0</v>
      </c>
      <c r="Y456" s="90">
        <f t="shared" si="1508"/>
        <v>0</v>
      </c>
      <c r="Z456" s="90">
        <f t="shared" si="1508"/>
        <v>0</v>
      </c>
      <c r="AA456" s="90">
        <f t="shared" si="1508"/>
        <v>0</v>
      </c>
      <c r="AB456" s="90">
        <f t="shared" si="1508"/>
        <v>0</v>
      </c>
      <c r="AC456" s="90">
        <f t="shared" si="1508"/>
        <v>0</v>
      </c>
      <c r="AD456" s="90">
        <f t="shared" si="1508"/>
        <v>0</v>
      </c>
      <c r="AE456" s="90">
        <f t="shared" si="1505"/>
        <v>0</v>
      </c>
      <c r="AF456" s="351"/>
      <c r="AH456" s="91">
        <f t="shared" si="1347"/>
        <v>0</v>
      </c>
      <c r="AI456" s="92" t="s">
        <v>1156</v>
      </c>
      <c r="AJ456" s="91">
        <f t="shared" ref="AJ456:AL456" si="1509">AJ454-+AJ455</f>
        <v>0</v>
      </c>
      <c r="AK456" s="91">
        <f t="shared" si="1509"/>
        <v>0</v>
      </c>
      <c r="AL456" s="91">
        <f t="shared" si="1509"/>
        <v>0</v>
      </c>
      <c r="AM456" s="60"/>
    </row>
    <row r="457" spans="1:39" s="58" customFormat="1" ht="16.5" hidden="1" customHeight="1" x14ac:dyDescent="0.15">
      <c r="A457" s="61" t="s">
        <v>1645</v>
      </c>
      <c r="B457" t="s">
        <v>578</v>
      </c>
      <c r="C457" t="s">
        <v>577</v>
      </c>
      <c r="D457" s="62" t="s">
        <v>579</v>
      </c>
      <c r="E457" s="63" t="s">
        <v>1645</v>
      </c>
      <c r="F457" s="346" t="s">
        <v>1431</v>
      </c>
      <c r="G457" s="63" t="s">
        <v>497</v>
      </c>
      <c r="H457" s="63" t="s">
        <v>918</v>
      </c>
      <c r="I457" s="63" t="s">
        <v>1002</v>
      </c>
      <c r="J457" s="346"/>
      <c r="K457" s="346"/>
      <c r="L457" s="346"/>
      <c r="M457" s="346" t="s">
        <v>1714</v>
      </c>
      <c r="N457" s="65" t="s">
        <v>1720</v>
      </c>
      <c r="O457" s="66" t="s">
        <v>78</v>
      </c>
      <c r="P457" s="67">
        <v>427200</v>
      </c>
      <c r="Q457" s="67">
        <v>0</v>
      </c>
      <c r="R457" s="67">
        <f t="shared" ref="R457" si="1510">P457-Q457</f>
        <v>427200</v>
      </c>
      <c r="S457" s="67">
        <v>0</v>
      </c>
      <c r="T457" s="67">
        <v>0</v>
      </c>
      <c r="U457" s="68">
        <v>0</v>
      </c>
      <c r="V457" s="69">
        <f t="shared" ref="V457:V458" si="1511">P457-U457</f>
        <v>427200</v>
      </c>
      <c r="W457" s="70" t="s">
        <v>79</v>
      </c>
      <c r="X457" s="69">
        <f t="shared" ref="X457" si="1512">X458</f>
        <v>0</v>
      </c>
      <c r="Y457" s="71"/>
      <c r="Z457" s="71"/>
      <c r="AA457" s="71"/>
      <c r="AB457" s="71"/>
      <c r="AC457" s="71"/>
      <c r="AD457" s="72"/>
      <c r="AE457" s="69">
        <f t="shared" si="1505"/>
        <v>0</v>
      </c>
      <c r="AF457" s="349">
        <v>0</v>
      </c>
      <c r="AH457" s="73">
        <v>0</v>
      </c>
      <c r="AI457" s="74" t="s">
        <v>798</v>
      </c>
      <c r="AJ457" s="73">
        <v>80000000</v>
      </c>
      <c r="AK457" s="73">
        <f t="shared" ref="AK457:AK458" si="1513">AL457-+AH457</f>
        <v>427200</v>
      </c>
      <c r="AL457" s="73">
        <f t="shared" ref="AL457:AL458" si="1514">Q457+R457</f>
        <v>427200</v>
      </c>
      <c r="AM457" s="75"/>
    </row>
    <row r="458" spans="1:39" s="58" customFormat="1" ht="16.5" hidden="1" customHeight="1" x14ac:dyDescent="0.15">
      <c r="A458" s="61"/>
      <c r="B458" s="77" t="s">
        <v>578</v>
      </c>
      <c r="C458" s="77" t="s">
        <v>577</v>
      </c>
      <c r="D458" s="78" t="s">
        <v>579</v>
      </c>
      <c r="E458" s="79" t="s">
        <v>1645</v>
      </c>
      <c r="F458" s="347"/>
      <c r="G458" s="79" t="s">
        <v>497</v>
      </c>
      <c r="H458" s="79" t="s">
        <v>918</v>
      </c>
      <c r="I458" s="79" t="s">
        <v>1002</v>
      </c>
      <c r="J458" s="347"/>
      <c r="K458" s="347"/>
      <c r="L458" s="347"/>
      <c r="M458" s="347"/>
      <c r="N458" s="81"/>
      <c r="O458" s="82" t="s">
        <v>81</v>
      </c>
      <c r="P458" s="67">
        <v>427200</v>
      </c>
      <c r="Q458" s="67">
        <v>0</v>
      </c>
      <c r="R458" s="67">
        <v>427200</v>
      </c>
      <c r="S458" s="67">
        <f t="shared" ref="S458" si="1515">P458-Q458-R458</f>
        <v>0</v>
      </c>
      <c r="T458" s="67">
        <v>0</v>
      </c>
      <c r="U458" s="83">
        <v>0</v>
      </c>
      <c r="V458" s="69">
        <f t="shared" si="1511"/>
        <v>427200</v>
      </c>
      <c r="W458" s="70" t="s">
        <v>82</v>
      </c>
      <c r="X458" s="69">
        <v>0</v>
      </c>
      <c r="Y458" s="69">
        <v>0</v>
      </c>
      <c r="Z458" s="69">
        <v>0</v>
      </c>
      <c r="AA458" s="69">
        <v>0</v>
      </c>
      <c r="AB458" s="69">
        <v>0</v>
      </c>
      <c r="AC458" s="69">
        <v>0</v>
      </c>
      <c r="AD458" s="69">
        <v>0</v>
      </c>
      <c r="AE458" s="69">
        <f t="shared" si="1505"/>
        <v>0</v>
      </c>
      <c r="AF458" s="350"/>
      <c r="AH458" s="73">
        <v>0</v>
      </c>
      <c r="AI458" s="74" t="s">
        <v>798</v>
      </c>
      <c r="AJ458" s="73">
        <v>80000000</v>
      </c>
      <c r="AK458" s="73">
        <f t="shared" si="1513"/>
        <v>427200</v>
      </c>
      <c r="AL458" s="73">
        <f t="shared" si="1514"/>
        <v>427200</v>
      </c>
      <c r="AM458" s="75"/>
    </row>
    <row r="459" spans="1:39" s="58" customFormat="1" ht="16.5" hidden="1" customHeight="1" x14ac:dyDescent="0.15">
      <c r="A459" s="61"/>
      <c r="B459" s="77" t="s">
        <v>578</v>
      </c>
      <c r="C459" s="77" t="s">
        <v>577</v>
      </c>
      <c r="D459" s="84" t="s">
        <v>579</v>
      </c>
      <c r="E459" s="85" t="s">
        <v>1645</v>
      </c>
      <c r="F459" s="348"/>
      <c r="G459" s="85" t="s">
        <v>497</v>
      </c>
      <c r="H459" s="85" t="s">
        <v>918</v>
      </c>
      <c r="I459" s="85" t="s">
        <v>1002</v>
      </c>
      <c r="J459" s="348"/>
      <c r="K459" s="348"/>
      <c r="L459" s="348"/>
      <c r="M459" s="348"/>
      <c r="N459" s="87"/>
      <c r="O459" s="88" t="s">
        <v>83</v>
      </c>
      <c r="P459" s="67">
        <f t="shared" ref="P459:R459" si="1516">P457-+P458</f>
        <v>0</v>
      </c>
      <c r="Q459" s="67">
        <f t="shared" si="1516"/>
        <v>0</v>
      </c>
      <c r="R459" s="89">
        <f t="shared" si="1516"/>
        <v>0</v>
      </c>
      <c r="S459" s="89"/>
      <c r="T459" s="89">
        <f t="shared" ref="T459:V459" si="1517">T457-+T458</f>
        <v>0</v>
      </c>
      <c r="U459" s="90">
        <f t="shared" si="1517"/>
        <v>0</v>
      </c>
      <c r="V459" s="90">
        <f t="shared" si="1517"/>
        <v>0</v>
      </c>
      <c r="W459" s="88" t="s">
        <v>83</v>
      </c>
      <c r="X459" s="90">
        <f t="shared" ref="X459:AD459" si="1518">X457-+X458</f>
        <v>0</v>
      </c>
      <c r="Y459" s="90">
        <f t="shared" si="1518"/>
        <v>0</v>
      </c>
      <c r="Z459" s="90">
        <f t="shared" si="1518"/>
        <v>0</v>
      </c>
      <c r="AA459" s="90">
        <f t="shared" si="1518"/>
        <v>0</v>
      </c>
      <c r="AB459" s="90">
        <f t="shared" si="1518"/>
        <v>0</v>
      </c>
      <c r="AC459" s="90">
        <f t="shared" si="1518"/>
        <v>0</v>
      </c>
      <c r="AD459" s="90">
        <f t="shared" si="1518"/>
        <v>0</v>
      </c>
      <c r="AE459" s="90">
        <f t="shared" si="1505"/>
        <v>0</v>
      </c>
      <c r="AF459" s="351"/>
      <c r="AH459" s="91">
        <f t="shared" si="1347"/>
        <v>0</v>
      </c>
      <c r="AI459" s="92" t="s">
        <v>1156</v>
      </c>
      <c r="AJ459" s="91">
        <f t="shared" ref="AJ459:AL459" si="1519">AJ457-+AJ458</f>
        <v>0</v>
      </c>
      <c r="AK459" s="91">
        <f t="shared" si="1519"/>
        <v>0</v>
      </c>
      <c r="AL459" s="91">
        <f t="shared" si="1519"/>
        <v>0</v>
      </c>
      <c r="AM459" s="60"/>
    </row>
    <row r="460" spans="1:39" s="58" customFormat="1" ht="16.5" hidden="1" customHeight="1" x14ac:dyDescent="0.15">
      <c r="A460" s="61" t="s">
        <v>1646</v>
      </c>
      <c r="B460" t="s">
        <v>1813</v>
      </c>
      <c r="C460" t="s">
        <v>1255</v>
      </c>
      <c r="D460" s="62" t="s">
        <v>1814</v>
      </c>
      <c r="E460" s="63" t="s">
        <v>1646</v>
      </c>
      <c r="F460" s="346" t="s">
        <v>1432</v>
      </c>
      <c r="G460" s="63" t="s">
        <v>1796</v>
      </c>
      <c r="H460" s="63" t="s">
        <v>918</v>
      </c>
      <c r="I460" s="63" t="s">
        <v>1002</v>
      </c>
      <c r="J460" s="346"/>
      <c r="K460" s="346"/>
      <c r="L460" s="346"/>
      <c r="M460" s="346" t="s">
        <v>1716</v>
      </c>
      <c r="N460" s="65" t="s">
        <v>1720</v>
      </c>
      <c r="O460" s="66" t="s">
        <v>78</v>
      </c>
      <c r="P460" s="67">
        <v>1160014</v>
      </c>
      <c r="Q460" s="67">
        <v>1160014</v>
      </c>
      <c r="R460" s="67">
        <f t="shared" ref="R460" si="1520">P460-Q460</f>
        <v>0</v>
      </c>
      <c r="S460" s="67">
        <v>0</v>
      </c>
      <c r="T460" s="67">
        <v>0</v>
      </c>
      <c r="U460" s="68">
        <v>0</v>
      </c>
      <c r="V460" s="69">
        <f t="shared" ref="V460:V461" si="1521">P460-U460</f>
        <v>1160014</v>
      </c>
      <c r="W460" s="70" t="s">
        <v>79</v>
      </c>
      <c r="X460" s="69">
        <f t="shared" ref="X460" si="1522">X461</f>
        <v>0</v>
      </c>
      <c r="Y460" s="71"/>
      <c r="Z460" s="71"/>
      <c r="AA460" s="71"/>
      <c r="AB460" s="71"/>
      <c r="AC460" s="71"/>
      <c r="AD460" s="72"/>
      <c r="AE460" s="69">
        <f t="shared" si="1505"/>
        <v>0</v>
      </c>
      <c r="AF460" s="349">
        <v>0</v>
      </c>
      <c r="AH460" s="73">
        <v>1012600</v>
      </c>
      <c r="AI460" s="74" t="s">
        <v>819</v>
      </c>
      <c r="AJ460" s="73">
        <v>1200</v>
      </c>
      <c r="AK460" s="73">
        <f t="shared" ref="AK460:AK461" si="1523">AL460-+AH460</f>
        <v>147414</v>
      </c>
      <c r="AL460" s="73">
        <f t="shared" ref="AL460:AL461" si="1524">Q460+R460</f>
        <v>1160014</v>
      </c>
      <c r="AM460" s="75"/>
    </row>
    <row r="461" spans="1:39" s="58" customFormat="1" ht="16.5" hidden="1" customHeight="1" x14ac:dyDescent="0.15">
      <c r="A461" s="61"/>
      <c r="B461" s="77" t="s">
        <v>1813</v>
      </c>
      <c r="C461" s="77" t="s">
        <v>1255</v>
      </c>
      <c r="D461" s="78" t="s">
        <v>1814</v>
      </c>
      <c r="E461" s="79" t="s">
        <v>1646</v>
      </c>
      <c r="F461" s="347"/>
      <c r="G461" s="79" t="s">
        <v>1796</v>
      </c>
      <c r="H461" s="79" t="s">
        <v>918</v>
      </c>
      <c r="I461" s="79" t="s">
        <v>1002</v>
      </c>
      <c r="J461" s="347"/>
      <c r="K461" s="347"/>
      <c r="L461" s="347"/>
      <c r="M461" s="347"/>
      <c r="N461" s="81"/>
      <c r="O461" s="82" t="s">
        <v>81</v>
      </c>
      <c r="P461" s="67">
        <v>1160014</v>
      </c>
      <c r="Q461" s="67">
        <v>1160014</v>
      </c>
      <c r="R461" s="67">
        <v>0</v>
      </c>
      <c r="S461" s="67">
        <f t="shared" ref="S461" si="1525">P461-Q461-R461</f>
        <v>0</v>
      </c>
      <c r="T461" s="67">
        <v>0</v>
      </c>
      <c r="U461" s="83">
        <v>0</v>
      </c>
      <c r="V461" s="69">
        <f t="shared" si="1521"/>
        <v>1160014</v>
      </c>
      <c r="W461" s="70" t="s">
        <v>82</v>
      </c>
      <c r="X461" s="69">
        <v>0</v>
      </c>
      <c r="Y461" s="69">
        <v>0</v>
      </c>
      <c r="Z461" s="69">
        <v>0</v>
      </c>
      <c r="AA461" s="69">
        <v>0</v>
      </c>
      <c r="AB461" s="69">
        <v>0</v>
      </c>
      <c r="AC461" s="69">
        <v>0</v>
      </c>
      <c r="AD461" s="69">
        <v>0</v>
      </c>
      <c r="AE461" s="69">
        <f t="shared" si="1505"/>
        <v>0</v>
      </c>
      <c r="AF461" s="350"/>
      <c r="AH461" s="73">
        <v>1012600</v>
      </c>
      <c r="AI461" s="74" t="s">
        <v>819</v>
      </c>
      <c r="AJ461" s="73">
        <v>1200</v>
      </c>
      <c r="AK461" s="73">
        <f t="shared" si="1523"/>
        <v>147414</v>
      </c>
      <c r="AL461" s="73">
        <f t="shared" si="1524"/>
        <v>1160014</v>
      </c>
      <c r="AM461" s="75"/>
    </row>
    <row r="462" spans="1:39" s="58" customFormat="1" ht="16.5" hidden="1" customHeight="1" x14ac:dyDescent="0.15">
      <c r="A462" s="61"/>
      <c r="B462" s="77" t="s">
        <v>1813</v>
      </c>
      <c r="C462" s="77" t="s">
        <v>1255</v>
      </c>
      <c r="D462" s="84" t="s">
        <v>1814</v>
      </c>
      <c r="E462" s="85" t="s">
        <v>1646</v>
      </c>
      <c r="F462" s="348"/>
      <c r="G462" s="85" t="s">
        <v>1796</v>
      </c>
      <c r="H462" s="85" t="s">
        <v>918</v>
      </c>
      <c r="I462" s="85" t="s">
        <v>1002</v>
      </c>
      <c r="J462" s="348"/>
      <c r="K462" s="348"/>
      <c r="L462" s="348"/>
      <c r="M462" s="348"/>
      <c r="N462" s="87"/>
      <c r="O462" s="88" t="s">
        <v>83</v>
      </c>
      <c r="P462" s="67">
        <f t="shared" ref="P462:R462" si="1526">P460-+P461</f>
        <v>0</v>
      </c>
      <c r="Q462" s="67">
        <f t="shared" si="1526"/>
        <v>0</v>
      </c>
      <c r="R462" s="89">
        <f t="shared" si="1526"/>
        <v>0</v>
      </c>
      <c r="S462" s="89"/>
      <c r="T462" s="89">
        <f t="shared" ref="T462:V462" si="1527">T460-+T461</f>
        <v>0</v>
      </c>
      <c r="U462" s="90">
        <f t="shared" si="1527"/>
        <v>0</v>
      </c>
      <c r="V462" s="90">
        <f t="shared" si="1527"/>
        <v>0</v>
      </c>
      <c r="W462" s="88" t="s">
        <v>83</v>
      </c>
      <c r="X462" s="90">
        <f t="shared" ref="X462:AD462" si="1528">X460-+X461</f>
        <v>0</v>
      </c>
      <c r="Y462" s="90">
        <f t="shared" si="1528"/>
        <v>0</v>
      </c>
      <c r="Z462" s="90">
        <f t="shared" si="1528"/>
        <v>0</v>
      </c>
      <c r="AA462" s="90">
        <f t="shared" si="1528"/>
        <v>0</v>
      </c>
      <c r="AB462" s="90">
        <f t="shared" si="1528"/>
        <v>0</v>
      </c>
      <c r="AC462" s="90">
        <f t="shared" si="1528"/>
        <v>0</v>
      </c>
      <c r="AD462" s="90">
        <f t="shared" si="1528"/>
        <v>0</v>
      </c>
      <c r="AE462" s="90">
        <f t="shared" si="1505"/>
        <v>0</v>
      </c>
      <c r="AF462" s="351"/>
      <c r="AH462" s="91">
        <f t="shared" si="1347"/>
        <v>0</v>
      </c>
      <c r="AI462" s="92" t="s">
        <v>1156</v>
      </c>
      <c r="AJ462" s="91">
        <f t="shared" ref="AJ462:AL462" si="1529">AJ460-+AJ461</f>
        <v>0</v>
      </c>
      <c r="AK462" s="91">
        <f t="shared" si="1529"/>
        <v>0</v>
      </c>
      <c r="AL462" s="91">
        <f t="shared" si="1529"/>
        <v>0</v>
      </c>
      <c r="AM462" s="60"/>
    </row>
    <row r="463" spans="1:39" s="58" customFormat="1" ht="16.5" hidden="1" customHeight="1" x14ac:dyDescent="0.15">
      <c r="A463" s="61" t="s">
        <v>1647</v>
      </c>
      <c r="B463" t="s">
        <v>601</v>
      </c>
      <c r="C463" t="s">
        <v>600</v>
      </c>
      <c r="D463" s="62" t="s">
        <v>602</v>
      </c>
      <c r="E463" s="63" t="s">
        <v>1647</v>
      </c>
      <c r="F463" s="346" t="s">
        <v>1433</v>
      </c>
      <c r="G463" s="63" t="s">
        <v>497</v>
      </c>
      <c r="H463" s="63" t="s">
        <v>918</v>
      </c>
      <c r="I463" s="63" t="s">
        <v>1044</v>
      </c>
      <c r="J463" s="346" t="s">
        <v>1779</v>
      </c>
      <c r="K463" s="346" t="s">
        <v>1769</v>
      </c>
      <c r="L463" s="346" t="s">
        <v>1780</v>
      </c>
      <c r="M463" s="346" t="s">
        <v>1711</v>
      </c>
      <c r="N463" s="65" t="s">
        <v>1712</v>
      </c>
      <c r="O463" s="66" t="s">
        <v>78</v>
      </c>
      <c r="P463" s="67">
        <v>379789562</v>
      </c>
      <c r="Q463" s="67">
        <v>0</v>
      </c>
      <c r="R463" s="67">
        <f t="shared" ref="R463" si="1530">P463-Q463</f>
        <v>379789562</v>
      </c>
      <c r="S463" s="67">
        <v>0</v>
      </c>
      <c r="T463" s="67">
        <v>175013821</v>
      </c>
      <c r="U463" s="68">
        <v>209455991</v>
      </c>
      <c r="V463" s="69">
        <f t="shared" ref="V463:V464" si="1531">P463-U463</f>
        <v>170333571</v>
      </c>
      <c r="W463" s="70" t="s">
        <v>79</v>
      </c>
      <c r="X463" s="69">
        <f t="shared" ref="X463" si="1532">X464</f>
        <v>204775741</v>
      </c>
      <c r="Y463" s="71"/>
      <c r="Z463" s="71"/>
      <c r="AA463" s="71"/>
      <c r="AB463" s="71"/>
      <c r="AC463" s="71"/>
      <c r="AD463" s="72"/>
      <c r="AE463" s="69">
        <f t="shared" si="1505"/>
        <v>204775741</v>
      </c>
      <c r="AF463" s="349">
        <v>0</v>
      </c>
      <c r="AH463" s="73">
        <v>158619258</v>
      </c>
      <c r="AI463" s="74" t="s">
        <v>819</v>
      </c>
      <c r="AJ463" s="73">
        <v>1948642</v>
      </c>
      <c r="AK463" s="73">
        <f t="shared" ref="AK463:AK464" si="1533">AL463-+AH463</f>
        <v>221170304</v>
      </c>
      <c r="AL463" s="73">
        <f t="shared" ref="AL463:AL464" si="1534">Q463+R463</f>
        <v>379789562</v>
      </c>
      <c r="AM463" s="75"/>
    </row>
    <row r="464" spans="1:39" s="58" customFormat="1" ht="16.5" hidden="1" customHeight="1" x14ac:dyDescent="0.15">
      <c r="A464" s="61"/>
      <c r="B464" s="77" t="s">
        <v>601</v>
      </c>
      <c r="C464" s="77" t="s">
        <v>600</v>
      </c>
      <c r="D464" s="78" t="s">
        <v>602</v>
      </c>
      <c r="E464" s="79" t="s">
        <v>1647</v>
      </c>
      <c r="F464" s="347"/>
      <c r="G464" s="79" t="s">
        <v>497</v>
      </c>
      <c r="H464" s="79" t="s">
        <v>918</v>
      </c>
      <c r="I464" s="79" t="s">
        <v>1044</v>
      </c>
      <c r="J464" s="347"/>
      <c r="K464" s="347"/>
      <c r="L464" s="347"/>
      <c r="M464" s="347"/>
      <c r="N464" s="81"/>
      <c r="O464" s="82" t="s">
        <v>81</v>
      </c>
      <c r="P464" s="67">
        <v>175013821</v>
      </c>
      <c r="Q464" s="67">
        <v>0</v>
      </c>
      <c r="R464" s="67">
        <v>175013821</v>
      </c>
      <c r="S464" s="67">
        <f t="shared" ref="S464" si="1535">P464-Q464-R464</f>
        <v>0</v>
      </c>
      <c r="T464" s="67">
        <v>175013821</v>
      </c>
      <c r="U464" s="83">
        <v>100031271</v>
      </c>
      <c r="V464" s="69">
        <f t="shared" si="1531"/>
        <v>74982550</v>
      </c>
      <c r="W464" s="70" t="s">
        <v>82</v>
      </c>
      <c r="X464" s="69">
        <v>204775741</v>
      </c>
      <c r="Y464" s="69">
        <v>0</v>
      </c>
      <c r="Z464" s="69">
        <v>0</v>
      </c>
      <c r="AA464" s="69">
        <v>0</v>
      </c>
      <c r="AB464" s="69">
        <v>0</v>
      </c>
      <c r="AC464" s="69">
        <v>0</v>
      </c>
      <c r="AD464" s="69">
        <v>0</v>
      </c>
      <c r="AE464" s="69">
        <f t="shared" si="1505"/>
        <v>204775741</v>
      </c>
      <c r="AF464" s="350"/>
      <c r="AH464" s="73">
        <v>75348092</v>
      </c>
      <c r="AI464" s="74" t="s">
        <v>819</v>
      </c>
      <c r="AJ464" s="73">
        <v>895297</v>
      </c>
      <c r="AK464" s="73">
        <f t="shared" si="1533"/>
        <v>99665729</v>
      </c>
      <c r="AL464" s="73">
        <f t="shared" si="1534"/>
        <v>175013821</v>
      </c>
      <c r="AM464" s="75"/>
    </row>
    <row r="465" spans="1:39" s="58" customFormat="1" ht="16.5" hidden="1" customHeight="1" x14ac:dyDescent="0.15">
      <c r="A465" s="61"/>
      <c r="B465" s="77" t="s">
        <v>601</v>
      </c>
      <c r="C465" s="77" t="s">
        <v>600</v>
      </c>
      <c r="D465" s="84" t="s">
        <v>602</v>
      </c>
      <c r="E465" s="85" t="s">
        <v>1647</v>
      </c>
      <c r="F465" s="348"/>
      <c r="G465" s="85" t="s">
        <v>497</v>
      </c>
      <c r="H465" s="85" t="s">
        <v>918</v>
      </c>
      <c r="I465" s="85" t="s">
        <v>1044</v>
      </c>
      <c r="J465" s="348"/>
      <c r="K465" s="348"/>
      <c r="L465" s="348"/>
      <c r="M465" s="348"/>
      <c r="N465" s="87"/>
      <c r="O465" s="88" t="s">
        <v>83</v>
      </c>
      <c r="P465" s="67">
        <f t="shared" ref="P465:R465" si="1536">P463-+P464</f>
        <v>204775741</v>
      </c>
      <c r="Q465" s="67">
        <f t="shared" si="1536"/>
        <v>0</v>
      </c>
      <c r="R465" s="89">
        <f t="shared" si="1536"/>
        <v>204775741</v>
      </c>
      <c r="S465" s="89"/>
      <c r="T465" s="89">
        <f t="shared" ref="T465:V465" si="1537">T463-+T464</f>
        <v>0</v>
      </c>
      <c r="U465" s="90">
        <f t="shared" si="1537"/>
        <v>109424720</v>
      </c>
      <c r="V465" s="90">
        <f t="shared" si="1537"/>
        <v>95351021</v>
      </c>
      <c r="W465" s="88" t="s">
        <v>83</v>
      </c>
      <c r="X465" s="90">
        <f t="shared" ref="X465:AD465" si="1538">X463-+X464</f>
        <v>0</v>
      </c>
      <c r="Y465" s="90">
        <f t="shared" si="1538"/>
        <v>0</v>
      </c>
      <c r="Z465" s="90">
        <f t="shared" si="1538"/>
        <v>0</v>
      </c>
      <c r="AA465" s="90">
        <f t="shared" si="1538"/>
        <v>0</v>
      </c>
      <c r="AB465" s="90">
        <f t="shared" si="1538"/>
        <v>0</v>
      </c>
      <c r="AC465" s="90">
        <f t="shared" si="1538"/>
        <v>0</v>
      </c>
      <c r="AD465" s="90">
        <f t="shared" si="1538"/>
        <v>0</v>
      </c>
      <c r="AE465" s="90">
        <f t="shared" si="1505"/>
        <v>0</v>
      </c>
      <c r="AF465" s="351"/>
      <c r="AH465" s="91">
        <f t="shared" si="1347"/>
        <v>83271166</v>
      </c>
      <c r="AI465" s="92">
        <v>75348092</v>
      </c>
      <c r="AJ465" s="91">
        <f t="shared" ref="AJ465:AL465" si="1539">AJ463-+AJ464</f>
        <v>1053345</v>
      </c>
      <c r="AK465" s="91">
        <f t="shared" si="1539"/>
        <v>121504575</v>
      </c>
      <c r="AL465" s="91">
        <f t="shared" si="1539"/>
        <v>204775741</v>
      </c>
      <c r="AM465" s="60"/>
    </row>
    <row r="466" spans="1:39" s="58" customFormat="1" ht="16.5" hidden="1" customHeight="1" x14ac:dyDescent="0.15">
      <c r="A466" s="61" t="s">
        <v>1648</v>
      </c>
      <c r="B466" t="s">
        <v>601</v>
      </c>
      <c r="C466" t="s">
        <v>600</v>
      </c>
      <c r="D466" s="62" t="s">
        <v>602</v>
      </c>
      <c r="E466" s="63" t="s">
        <v>1648</v>
      </c>
      <c r="F466" s="346" t="s">
        <v>1434</v>
      </c>
      <c r="G466" s="63" t="s">
        <v>497</v>
      </c>
      <c r="H466" s="63" t="s">
        <v>1113</v>
      </c>
      <c r="I466" s="63" t="s">
        <v>1113</v>
      </c>
      <c r="J466" s="346" t="s">
        <v>1781</v>
      </c>
      <c r="K466" s="346" t="s">
        <v>1769</v>
      </c>
      <c r="L466" s="346" t="s">
        <v>1780</v>
      </c>
      <c r="M466" s="346" t="s">
        <v>1714</v>
      </c>
      <c r="N466" s="65" t="s">
        <v>1712</v>
      </c>
      <c r="O466" s="66" t="s">
        <v>78</v>
      </c>
      <c r="P466" s="67">
        <v>93098320</v>
      </c>
      <c r="Q466" s="67">
        <v>0</v>
      </c>
      <c r="R466" s="67">
        <f t="shared" ref="R466" si="1540">P466-Q466</f>
        <v>93098320</v>
      </c>
      <c r="S466" s="67">
        <v>0</v>
      </c>
      <c r="T466" s="67">
        <v>93098320</v>
      </c>
      <c r="U466" s="68">
        <v>0</v>
      </c>
      <c r="V466" s="69">
        <f t="shared" ref="V466:V467" si="1541">P466-U466</f>
        <v>93098320</v>
      </c>
      <c r="W466" s="70" t="s">
        <v>79</v>
      </c>
      <c r="X466" s="69">
        <f t="shared" ref="X466" si="1542">X467</f>
        <v>44807456</v>
      </c>
      <c r="Y466" s="71"/>
      <c r="Z466" s="71"/>
      <c r="AA466" s="71"/>
      <c r="AB466" s="71"/>
      <c r="AC466" s="71"/>
      <c r="AD466" s="72"/>
      <c r="AE466" s="69">
        <f t="shared" si="1505"/>
        <v>44807456</v>
      </c>
      <c r="AF466" s="349">
        <v>0</v>
      </c>
      <c r="AH466" s="73">
        <v>23578970</v>
      </c>
      <c r="AI466" s="74" t="s">
        <v>819</v>
      </c>
      <c r="AJ466" s="73">
        <v>620304</v>
      </c>
      <c r="AK466" s="73">
        <f t="shared" ref="AK466:AK467" si="1543">AL466-+AH466</f>
        <v>69519350</v>
      </c>
      <c r="AL466" s="73">
        <f t="shared" ref="AL466:AL467" si="1544">Q466+R466</f>
        <v>93098320</v>
      </c>
      <c r="AM466" s="75"/>
    </row>
    <row r="467" spans="1:39" s="58" customFormat="1" ht="16.5" hidden="1" customHeight="1" x14ac:dyDescent="0.15">
      <c r="A467" s="61"/>
      <c r="B467" s="77" t="s">
        <v>601</v>
      </c>
      <c r="C467" s="77" t="s">
        <v>600</v>
      </c>
      <c r="D467" s="78" t="s">
        <v>602</v>
      </c>
      <c r="E467" s="79" t="s">
        <v>1648</v>
      </c>
      <c r="F467" s="347"/>
      <c r="G467" s="79" t="s">
        <v>497</v>
      </c>
      <c r="H467" s="79" t="s">
        <v>1113</v>
      </c>
      <c r="I467" s="79" t="s">
        <v>1113</v>
      </c>
      <c r="J467" s="347"/>
      <c r="K467" s="347"/>
      <c r="L467" s="347"/>
      <c r="M467" s="347"/>
      <c r="N467" s="81"/>
      <c r="O467" s="82" t="s">
        <v>81</v>
      </c>
      <c r="P467" s="67">
        <v>48290864</v>
      </c>
      <c r="Q467" s="67">
        <v>0</v>
      </c>
      <c r="R467" s="67">
        <v>48290864</v>
      </c>
      <c r="S467" s="67">
        <f t="shared" ref="S467" si="1545">P467-Q467-R467</f>
        <v>0</v>
      </c>
      <c r="T467" s="67">
        <v>0</v>
      </c>
      <c r="U467" s="83">
        <v>0</v>
      </c>
      <c r="V467" s="69">
        <f t="shared" si="1541"/>
        <v>48290864</v>
      </c>
      <c r="W467" s="70" t="s">
        <v>82</v>
      </c>
      <c r="X467" s="69">
        <v>44807456</v>
      </c>
      <c r="Y467" s="69">
        <v>0</v>
      </c>
      <c r="Z467" s="69">
        <v>0</v>
      </c>
      <c r="AA467" s="69">
        <v>0</v>
      </c>
      <c r="AB467" s="69">
        <v>0</v>
      </c>
      <c r="AC467" s="69">
        <v>0</v>
      </c>
      <c r="AD467" s="69">
        <v>0</v>
      </c>
      <c r="AE467" s="69">
        <f t="shared" si="1505"/>
        <v>44807456</v>
      </c>
      <c r="AF467" s="350"/>
      <c r="AH467" s="73">
        <v>17487800</v>
      </c>
      <c r="AI467" s="74" t="s">
        <v>819</v>
      </c>
      <c r="AJ467" s="73">
        <v>276484</v>
      </c>
      <c r="AK467" s="73">
        <f t="shared" si="1543"/>
        <v>30803064</v>
      </c>
      <c r="AL467" s="73">
        <f t="shared" si="1544"/>
        <v>48290864</v>
      </c>
      <c r="AM467" s="75"/>
    </row>
    <row r="468" spans="1:39" s="58" customFormat="1" ht="16.5" hidden="1" customHeight="1" x14ac:dyDescent="0.15">
      <c r="A468" s="61"/>
      <c r="B468" s="77" t="s">
        <v>601</v>
      </c>
      <c r="C468" s="77" t="s">
        <v>600</v>
      </c>
      <c r="D468" s="84" t="s">
        <v>602</v>
      </c>
      <c r="E468" s="85" t="s">
        <v>1648</v>
      </c>
      <c r="F468" s="348"/>
      <c r="G468" s="85" t="s">
        <v>497</v>
      </c>
      <c r="H468" s="85" t="s">
        <v>1113</v>
      </c>
      <c r="I468" s="85" t="s">
        <v>1113</v>
      </c>
      <c r="J468" s="348"/>
      <c r="K468" s="348"/>
      <c r="L468" s="348"/>
      <c r="M468" s="348"/>
      <c r="N468" s="87"/>
      <c r="O468" s="88" t="s">
        <v>83</v>
      </c>
      <c r="P468" s="67">
        <f t="shared" ref="P468:R468" si="1546">P466-+P467</f>
        <v>44807456</v>
      </c>
      <c r="Q468" s="67">
        <f t="shared" si="1546"/>
        <v>0</v>
      </c>
      <c r="R468" s="89">
        <f t="shared" si="1546"/>
        <v>44807456</v>
      </c>
      <c r="S468" s="89"/>
      <c r="T468" s="89">
        <f t="shared" ref="T468:V468" si="1547">T466-+T467</f>
        <v>93098320</v>
      </c>
      <c r="U468" s="90">
        <f t="shared" si="1547"/>
        <v>0</v>
      </c>
      <c r="V468" s="90">
        <f t="shared" si="1547"/>
        <v>44807456</v>
      </c>
      <c r="W468" s="88" t="s">
        <v>83</v>
      </c>
      <c r="X468" s="90">
        <f t="shared" ref="X468:AD468" si="1548">X466-+X467</f>
        <v>0</v>
      </c>
      <c r="Y468" s="90">
        <f t="shared" si="1548"/>
        <v>0</v>
      </c>
      <c r="Z468" s="90">
        <f t="shared" si="1548"/>
        <v>0</v>
      </c>
      <c r="AA468" s="90">
        <f t="shared" si="1548"/>
        <v>0</v>
      </c>
      <c r="AB468" s="90">
        <f t="shared" si="1548"/>
        <v>0</v>
      </c>
      <c r="AC468" s="90">
        <f t="shared" si="1548"/>
        <v>0</v>
      </c>
      <c r="AD468" s="90">
        <f t="shared" si="1548"/>
        <v>0</v>
      </c>
      <c r="AE468" s="90">
        <f t="shared" si="1505"/>
        <v>0</v>
      </c>
      <c r="AF468" s="351"/>
      <c r="AH468" s="91">
        <f t="shared" si="1347"/>
        <v>6091170</v>
      </c>
      <c r="AI468" s="92">
        <v>17487800</v>
      </c>
      <c r="AJ468" s="91">
        <f t="shared" ref="AJ468:AL468" si="1549">AJ466-+AJ467</f>
        <v>343820</v>
      </c>
      <c r="AK468" s="91">
        <f t="shared" si="1549"/>
        <v>38716286</v>
      </c>
      <c r="AL468" s="91">
        <f t="shared" si="1549"/>
        <v>44807456</v>
      </c>
      <c r="AM468" s="60"/>
    </row>
    <row r="469" spans="1:39" s="58" customFormat="1" ht="16.5" hidden="1" customHeight="1" x14ac:dyDescent="0.15">
      <c r="A469" s="61" t="s">
        <v>1649</v>
      </c>
      <c r="B469" t="s">
        <v>601</v>
      </c>
      <c r="C469" t="s">
        <v>600</v>
      </c>
      <c r="D469" s="62" t="s">
        <v>602</v>
      </c>
      <c r="E469" s="63" t="s">
        <v>1649</v>
      </c>
      <c r="F469" s="346" t="s">
        <v>1435</v>
      </c>
      <c r="G469" s="63" t="s">
        <v>502</v>
      </c>
      <c r="H469" s="63" t="s">
        <v>1113</v>
      </c>
      <c r="I469" s="63" t="s">
        <v>1113</v>
      </c>
      <c r="J469" s="346"/>
      <c r="K469" s="346"/>
      <c r="L469" s="346"/>
      <c r="M469" s="346" t="s">
        <v>1714</v>
      </c>
      <c r="N469" s="65" t="s">
        <v>1712</v>
      </c>
      <c r="O469" s="66" t="s">
        <v>78</v>
      </c>
      <c r="P469" s="67">
        <v>65215800</v>
      </c>
      <c r="Q469" s="67">
        <v>0</v>
      </c>
      <c r="R469" s="67">
        <f t="shared" ref="R469" si="1550">P469-Q469</f>
        <v>65215800</v>
      </c>
      <c r="S469" s="67">
        <v>0</v>
      </c>
      <c r="T469" s="67">
        <v>0</v>
      </c>
      <c r="U469" s="68">
        <v>55876000</v>
      </c>
      <c r="V469" s="69">
        <f t="shared" ref="V469:V470" si="1551">P469-U469</f>
        <v>9339800</v>
      </c>
      <c r="W469" s="70" t="s">
        <v>79</v>
      </c>
      <c r="X469" s="69">
        <f t="shared" ref="X469" si="1552">X470</f>
        <v>58693680</v>
      </c>
      <c r="Y469" s="71"/>
      <c r="Z469" s="71"/>
      <c r="AA469" s="71"/>
      <c r="AB469" s="71"/>
      <c r="AC469" s="71"/>
      <c r="AD469" s="72"/>
      <c r="AE469" s="69">
        <f t="shared" si="1505"/>
        <v>58693680</v>
      </c>
      <c r="AF469" s="349" t="s">
        <v>1791</v>
      </c>
      <c r="AH469" s="73">
        <v>65215800</v>
      </c>
      <c r="AI469" s="74" t="s">
        <v>1156</v>
      </c>
      <c r="AJ469" s="73">
        <v>0</v>
      </c>
      <c r="AK469" s="73">
        <f t="shared" ref="AK469:AK470" si="1553">AL469-+AH469</f>
        <v>0</v>
      </c>
      <c r="AL469" s="73">
        <f t="shared" ref="AL469:AL470" si="1554">Q469+R469</f>
        <v>65215800</v>
      </c>
      <c r="AM469" s="75"/>
    </row>
    <row r="470" spans="1:39" s="58" customFormat="1" ht="16.5" hidden="1" customHeight="1" x14ac:dyDescent="0.15">
      <c r="A470" s="61"/>
      <c r="B470" s="77" t="s">
        <v>601</v>
      </c>
      <c r="C470" s="77" t="s">
        <v>600</v>
      </c>
      <c r="D470" s="78" t="s">
        <v>602</v>
      </c>
      <c r="E470" s="79" t="s">
        <v>1649</v>
      </c>
      <c r="F470" s="347"/>
      <c r="G470" s="79" t="s">
        <v>502</v>
      </c>
      <c r="H470" s="79" t="s">
        <v>1113</v>
      </c>
      <c r="I470" s="79" t="s">
        <v>1113</v>
      </c>
      <c r="J470" s="347"/>
      <c r="K470" s="347"/>
      <c r="L470" s="347"/>
      <c r="M470" s="347"/>
      <c r="N470" s="81"/>
      <c r="O470" s="82" t="s">
        <v>81</v>
      </c>
      <c r="P470" s="67">
        <v>6522120</v>
      </c>
      <c r="Q470" s="67">
        <v>0</v>
      </c>
      <c r="R470" s="67">
        <v>6522120</v>
      </c>
      <c r="S470" s="67">
        <f t="shared" ref="S470" si="1555">P470-Q470-R470</f>
        <v>0</v>
      </c>
      <c r="T470" s="67">
        <v>0</v>
      </c>
      <c r="U470" s="83">
        <v>29790000</v>
      </c>
      <c r="V470" s="69">
        <f t="shared" si="1551"/>
        <v>-23267880</v>
      </c>
      <c r="W470" s="70" t="s">
        <v>82</v>
      </c>
      <c r="X470" s="69">
        <v>58693680</v>
      </c>
      <c r="Y470" s="69">
        <v>0</v>
      </c>
      <c r="Z470" s="69">
        <v>0</v>
      </c>
      <c r="AA470" s="69">
        <v>0</v>
      </c>
      <c r="AB470" s="69">
        <v>0</v>
      </c>
      <c r="AC470" s="69">
        <v>0</v>
      </c>
      <c r="AD470" s="69">
        <v>0</v>
      </c>
      <c r="AE470" s="69">
        <f t="shared" si="1505"/>
        <v>58693680</v>
      </c>
      <c r="AF470" s="350"/>
      <c r="AH470" s="73">
        <v>6522120</v>
      </c>
      <c r="AI470" s="74" t="s">
        <v>1156</v>
      </c>
      <c r="AJ470" s="73">
        <v>0</v>
      </c>
      <c r="AK470" s="73">
        <f t="shared" si="1553"/>
        <v>0</v>
      </c>
      <c r="AL470" s="73">
        <f t="shared" si="1554"/>
        <v>6522120</v>
      </c>
      <c r="AM470" s="75"/>
    </row>
    <row r="471" spans="1:39" s="58" customFormat="1" ht="16.5" hidden="1" customHeight="1" x14ac:dyDescent="0.15">
      <c r="A471" s="61"/>
      <c r="B471" s="77" t="s">
        <v>601</v>
      </c>
      <c r="C471" s="77" t="s">
        <v>600</v>
      </c>
      <c r="D471" s="84" t="s">
        <v>602</v>
      </c>
      <c r="E471" s="85" t="s">
        <v>1649</v>
      </c>
      <c r="F471" s="348"/>
      <c r="G471" s="85" t="s">
        <v>502</v>
      </c>
      <c r="H471" s="85" t="s">
        <v>1113</v>
      </c>
      <c r="I471" s="85" t="s">
        <v>1113</v>
      </c>
      <c r="J471" s="348"/>
      <c r="K471" s="348"/>
      <c r="L471" s="348"/>
      <c r="M471" s="348"/>
      <c r="N471" s="87"/>
      <c r="O471" s="88" t="s">
        <v>83</v>
      </c>
      <c r="P471" s="67">
        <f t="shared" ref="P471:R471" si="1556">P469-+P470</f>
        <v>58693680</v>
      </c>
      <c r="Q471" s="67">
        <f t="shared" si="1556"/>
        <v>0</v>
      </c>
      <c r="R471" s="89">
        <f t="shared" si="1556"/>
        <v>58693680</v>
      </c>
      <c r="S471" s="89"/>
      <c r="T471" s="89">
        <f t="shared" ref="T471:V471" si="1557">T469-+T470</f>
        <v>0</v>
      </c>
      <c r="U471" s="90">
        <f t="shared" si="1557"/>
        <v>26086000</v>
      </c>
      <c r="V471" s="90">
        <f t="shared" si="1557"/>
        <v>32607680</v>
      </c>
      <c r="W471" s="88" t="s">
        <v>83</v>
      </c>
      <c r="X471" s="90">
        <f t="shared" ref="X471:AD471" si="1558">X469-+X470</f>
        <v>0</v>
      </c>
      <c r="Y471" s="90">
        <f t="shared" si="1558"/>
        <v>0</v>
      </c>
      <c r="Z471" s="90">
        <f t="shared" si="1558"/>
        <v>0</v>
      </c>
      <c r="AA471" s="90">
        <f t="shared" si="1558"/>
        <v>0</v>
      </c>
      <c r="AB471" s="90">
        <f t="shared" si="1558"/>
        <v>0</v>
      </c>
      <c r="AC471" s="90">
        <f t="shared" si="1558"/>
        <v>0</v>
      </c>
      <c r="AD471" s="90">
        <f t="shared" si="1558"/>
        <v>0</v>
      </c>
      <c r="AE471" s="90">
        <f t="shared" si="1505"/>
        <v>0</v>
      </c>
      <c r="AF471" s="351"/>
      <c r="AH471" s="91">
        <f t="shared" si="1347"/>
        <v>58693680</v>
      </c>
      <c r="AI471" s="92" t="s">
        <v>1156</v>
      </c>
      <c r="AJ471" s="91">
        <f t="shared" ref="AJ471:AL471" si="1559">AJ469-+AJ470</f>
        <v>0</v>
      </c>
      <c r="AK471" s="91">
        <f t="shared" si="1559"/>
        <v>0</v>
      </c>
      <c r="AL471" s="91">
        <f t="shared" si="1559"/>
        <v>58693680</v>
      </c>
      <c r="AM471" s="60"/>
    </row>
    <row r="472" spans="1:39" s="58" customFormat="1" ht="16.5" hidden="1" customHeight="1" x14ac:dyDescent="0.15">
      <c r="A472" s="61" t="s">
        <v>1650</v>
      </c>
      <c r="B472" t="s">
        <v>601</v>
      </c>
      <c r="C472" t="s">
        <v>600</v>
      </c>
      <c r="D472" s="62" t="s">
        <v>602</v>
      </c>
      <c r="E472" s="63" t="s">
        <v>1650</v>
      </c>
      <c r="F472" s="346" t="s">
        <v>1436</v>
      </c>
      <c r="G472" s="63" t="s">
        <v>497</v>
      </c>
      <c r="H472" s="63" t="s">
        <v>1113</v>
      </c>
      <c r="I472" s="63" t="s">
        <v>1113</v>
      </c>
      <c r="J472" s="346" t="s">
        <v>1782</v>
      </c>
      <c r="K472" s="346" t="s">
        <v>1769</v>
      </c>
      <c r="L472" s="346" t="s">
        <v>1780</v>
      </c>
      <c r="M472" s="346" t="s">
        <v>1714</v>
      </c>
      <c r="N472" s="65" t="s">
        <v>1712</v>
      </c>
      <c r="O472" s="66" t="s">
        <v>78</v>
      </c>
      <c r="P472" s="67">
        <v>51334948</v>
      </c>
      <c r="Q472" s="67">
        <v>0</v>
      </c>
      <c r="R472" s="67">
        <f t="shared" ref="R472" si="1560">P472-Q472</f>
        <v>51334948</v>
      </c>
      <c r="S472" s="67">
        <v>0</v>
      </c>
      <c r="T472" s="67">
        <v>51334948</v>
      </c>
      <c r="U472" s="68">
        <v>0</v>
      </c>
      <c r="V472" s="69">
        <f t="shared" ref="V472:V473" si="1561">P472-U472</f>
        <v>51334948</v>
      </c>
      <c r="W472" s="70" t="s">
        <v>79</v>
      </c>
      <c r="X472" s="69">
        <f t="shared" ref="X472" si="1562">X473</f>
        <v>0</v>
      </c>
      <c r="Y472" s="71"/>
      <c r="Z472" s="71"/>
      <c r="AA472" s="71"/>
      <c r="AB472" s="71"/>
      <c r="AC472" s="71"/>
      <c r="AD472" s="72"/>
      <c r="AE472" s="69">
        <f t="shared" si="1505"/>
        <v>0</v>
      </c>
      <c r="AF472" s="349">
        <v>0</v>
      </c>
      <c r="AH472" s="73">
        <v>12645763</v>
      </c>
      <c r="AI472" s="74" t="s">
        <v>819</v>
      </c>
      <c r="AJ472" s="73">
        <v>347628</v>
      </c>
      <c r="AK472" s="73">
        <f t="shared" ref="AK472:AK473" si="1563">AL472-+AH472</f>
        <v>38689185</v>
      </c>
      <c r="AL472" s="73">
        <f t="shared" ref="AL472:AL473" si="1564">Q472+R472</f>
        <v>51334948</v>
      </c>
      <c r="AM472" s="75"/>
    </row>
    <row r="473" spans="1:39" s="58" customFormat="1" ht="16.5" hidden="1" customHeight="1" x14ac:dyDescent="0.15">
      <c r="A473" s="61"/>
      <c r="B473" s="77" t="s">
        <v>601</v>
      </c>
      <c r="C473" s="77" t="s">
        <v>600</v>
      </c>
      <c r="D473" s="78" t="s">
        <v>602</v>
      </c>
      <c r="E473" s="79" t="s">
        <v>1650</v>
      </c>
      <c r="F473" s="347"/>
      <c r="G473" s="79" t="s">
        <v>497</v>
      </c>
      <c r="H473" s="79" t="s">
        <v>1113</v>
      </c>
      <c r="I473" s="79" t="s">
        <v>1113</v>
      </c>
      <c r="J473" s="347"/>
      <c r="K473" s="347"/>
      <c r="L473" s="347"/>
      <c r="M473" s="347"/>
      <c r="N473" s="81"/>
      <c r="O473" s="82" t="s">
        <v>81</v>
      </c>
      <c r="P473" s="67">
        <v>51334948</v>
      </c>
      <c r="Q473" s="67">
        <v>0</v>
      </c>
      <c r="R473" s="67">
        <v>51334948</v>
      </c>
      <c r="S473" s="67">
        <f t="shared" ref="S473" si="1565">P473-Q473-R473</f>
        <v>0</v>
      </c>
      <c r="T473" s="67">
        <v>51334948</v>
      </c>
      <c r="U473" s="83">
        <v>0</v>
      </c>
      <c r="V473" s="69">
        <f t="shared" si="1561"/>
        <v>51334948</v>
      </c>
      <c r="W473" s="70" t="s">
        <v>82</v>
      </c>
      <c r="X473" s="69">
        <v>0</v>
      </c>
      <c r="Y473" s="69">
        <v>0</v>
      </c>
      <c r="Z473" s="69">
        <v>0</v>
      </c>
      <c r="AA473" s="69">
        <v>0</v>
      </c>
      <c r="AB473" s="69">
        <v>0</v>
      </c>
      <c r="AC473" s="69">
        <v>0</v>
      </c>
      <c r="AD473" s="69">
        <v>0</v>
      </c>
      <c r="AE473" s="69">
        <f t="shared" si="1505"/>
        <v>0</v>
      </c>
      <c r="AF473" s="350"/>
      <c r="AH473" s="73">
        <v>12645763</v>
      </c>
      <c r="AI473" s="74" t="s">
        <v>819</v>
      </c>
      <c r="AJ473" s="73">
        <v>347628</v>
      </c>
      <c r="AK473" s="73">
        <f t="shared" si="1563"/>
        <v>38689185</v>
      </c>
      <c r="AL473" s="73">
        <f t="shared" si="1564"/>
        <v>51334948</v>
      </c>
      <c r="AM473" s="75"/>
    </row>
    <row r="474" spans="1:39" s="58" customFormat="1" ht="16.5" hidden="1" customHeight="1" x14ac:dyDescent="0.15">
      <c r="A474" s="61"/>
      <c r="B474" s="77" t="s">
        <v>601</v>
      </c>
      <c r="C474" s="77" t="s">
        <v>600</v>
      </c>
      <c r="D474" s="84" t="s">
        <v>602</v>
      </c>
      <c r="E474" s="85" t="s">
        <v>1650</v>
      </c>
      <c r="F474" s="348"/>
      <c r="G474" s="85" t="s">
        <v>497</v>
      </c>
      <c r="H474" s="85" t="s">
        <v>1113</v>
      </c>
      <c r="I474" s="85" t="s">
        <v>1113</v>
      </c>
      <c r="J474" s="348"/>
      <c r="K474" s="348"/>
      <c r="L474" s="348"/>
      <c r="M474" s="348"/>
      <c r="N474" s="87"/>
      <c r="O474" s="88" t="s">
        <v>83</v>
      </c>
      <c r="P474" s="67">
        <f t="shared" ref="P474:R474" si="1566">P472-+P473</f>
        <v>0</v>
      </c>
      <c r="Q474" s="67">
        <f t="shared" si="1566"/>
        <v>0</v>
      </c>
      <c r="R474" s="89">
        <f t="shared" si="1566"/>
        <v>0</v>
      </c>
      <c r="S474" s="89"/>
      <c r="T474" s="89">
        <f t="shared" ref="T474:V474" si="1567">T472-+T473</f>
        <v>0</v>
      </c>
      <c r="U474" s="90">
        <f t="shared" si="1567"/>
        <v>0</v>
      </c>
      <c r="V474" s="90">
        <f t="shared" si="1567"/>
        <v>0</v>
      </c>
      <c r="W474" s="88" t="s">
        <v>83</v>
      </c>
      <c r="X474" s="90">
        <f t="shared" ref="X474:AD474" si="1568">X472-+X473</f>
        <v>0</v>
      </c>
      <c r="Y474" s="90">
        <f t="shared" si="1568"/>
        <v>0</v>
      </c>
      <c r="Z474" s="90">
        <f t="shared" si="1568"/>
        <v>0</v>
      </c>
      <c r="AA474" s="90">
        <f t="shared" si="1568"/>
        <v>0</v>
      </c>
      <c r="AB474" s="90">
        <f t="shared" si="1568"/>
        <v>0</v>
      </c>
      <c r="AC474" s="90">
        <f t="shared" si="1568"/>
        <v>0</v>
      </c>
      <c r="AD474" s="90">
        <f t="shared" si="1568"/>
        <v>0</v>
      </c>
      <c r="AE474" s="90">
        <f t="shared" si="1505"/>
        <v>0</v>
      </c>
      <c r="AF474" s="351"/>
      <c r="AH474" s="91">
        <f t="shared" ref="AH474:AH537" si="1569">AH472-+AH473</f>
        <v>0</v>
      </c>
      <c r="AI474" s="92" t="s">
        <v>1156</v>
      </c>
      <c r="AJ474" s="91">
        <f t="shared" ref="AJ474:AL474" si="1570">AJ472-+AJ473</f>
        <v>0</v>
      </c>
      <c r="AK474" s="91">
        <f t="shared" si="1570"/>
        <v>0</v>
      </c>
      <c r="AL474" s="91">
        <f t="shared" si="1570"/>
        <v>0</v>
      </c>
      <c r="AM474" s="60"/>
    </row>
    <row r="475" spans="1:39" s="58" customFormat="1" ht="16.5" hidden="1" customHeight="1" x14ac:dyDescent="0.15">
      <c r="A475" s="61" t="s">
        <v>1651</v>
      </c>
      <c r="B475" t="s">
        <v>606</v>
      </c>
      <c r="C475" t="s">
        <v>605</v>
      </c>
      <c r="D475" s="62" t="s">
        <v>607</v>
      </c>
      <c r="E475" s="63" t="s">
        <v>1651</v>
      </c>
      <c r="F475" s="346" t="s">
        <v>1437</v>
      </c>
      <c r="G475" s="63" t="s">
        <v>502</v>
      </c>
      <c r="H475" s="63" t="s">
        <v>791</v>
      </c>
      <c r="I475" s="63" t="s">
        <v>96</v>
      </c>
      <c r="J475" s="346"/>
      <c r="K475" s="346"/>
      <c r="L475" s="346"/>
      <c r="M475" s="346" t="s">
        <v>1719</v>
      </c>
      <c r="N475" s="65" t="s">
        <v>1720</v>
      </c>
      <c r="O475" s="66" t="s">
        <v>78</v>
      </c>
      <c r="P475" s="67">
        <v>293421960</v>
      </c>
      <c r="Q475" s="67">
        <v>0</v>
      </c>
      <c r="R475" s="67">
        <f t="shared" ref="R475" si="1571">P475-Q475</f>
        <v>293421960</v>
      </c>
      <c r="S475" s="67">
        <v>0</v>
      </c>
      <c r="T475" s="67">
        <v>293421960</v>
      </c>
      <c r="U475" s="68">
        <v>109593000</v>
      </c>
      <c r="V475" s="69">
        <f t="shared" ref="V475:V476" si="1572">P475-U475</f>
        <v>183828960</v>
      </c>
      <c r="W475" s="70" t="s">
        <v>79</v>
      </c>
      <c r="X475" s="69">
        <f t="shared" ref="X475" si="1573">X476</f>
        <v>0</v>
      </c>
      <c r="Y475" s="71"/>
      <c r="Z475" s="71"/>
      <c r="AA475" s="71"/>
      <c r="AB475" s="71"/>
      <c r="AC475" s="71"/>
      <c r="AD475" s="72"/>
      <c r="AE475" s="69">
        <f t="shared" si="1505"/>
        <v>0</v>
      </c>
      <c r="AF475" s="349">
        <v>0</v>
      </c>
      <c r="AH475" s="73">
        <v>293421960</v>
      </c>
      <c r="AI475" s="74" t="s">
        <v>1156</v>
      </c>
      <c r="AJ475" s="73">
        <v>0</v>
      </c>
      <c r="AK475" s="73">
        <f t="shared" ref="AK475:AK476" si="1574">AL475-+AH475</f>
        <v>0</v>
      </c>
      <c r="AL475" s="73">
        <f t="shared" ref="AL475:AL476" si="1575">Q475+R475</f>
        <v>293421960</v>
      </c>
      <c r="AM475" s="75"/>
    </row>
    <row r="476" spans="1:39" s="58" customFormat="1" ht="16.5" hidden="1" customHeight="1" x14ac:dyDescent="0.15">
      <c r="A476" s="61"/>
      <c r="B476" s="77" t="s">
        <v>606</v>
      </c>
      <c r="C476" s="77" t="s">
        <v>605</v>
      </c>
      <c r="D476" s="78" t="s">
        <v>607</v>
      </c>
      <c r="E476" s="79" t="s">
        <v>1651</v>
      </c>
      <c r="F476" s="347"/>
      <c r="G476" s="79" t="s">
        <v>502</v>
      </c>
      <c r="H476" s="79" t="s">
        <v>791</v>
      </c>
      <c r="I476" s="79" t="s">
        <v>96</v>
      </c>
      <c r="J476" s="347"/>
      <c r="K476" s="347"/>
      <c r="L476" s="347"/>
      <c r="M476" s="347"/>
      <c r="N476" s="81"/>
      <c r="O476" s="82" t="s">
        <v>81</v>
      </c>
      <c r="P476" s="67">
        <v>293421960</v>
      </c>
      <c r="Q476" s="67">
        <v>0</v>
      </c>
      <c r="R476" s="67">
        <v>293421960</v>
      </c>
      <c r="S476" s="67">
        <f t="shared" ref="S476" si="1576">P476-Q476-R476</f>
        <v>0</v>
      </c>
      <c r="T476" s="265">
        <v>293421960</v>
      </c>
      <c r="U476" s="83">
        <v>109593000</v>
      </c>
      <c r="V476" s="69">
        <f t="shared" si="1572"/>
        <v>183828960</v>
      </c>
      <c r="W476" s="70" t="s">
        <v>82</v>
      </c>
      <c r="X476" s="69">
        <v>0</v>
      </c>
      <c r="Y476" s="69">
        <v>0</v>
      </c>
      <c r="Z476" s="69">
        <v>0</v>
      </c>
      <c r="AA476" s="69">
        <v>0</v>
      </c>
      <c r="AB476" s="69">
        <v>0</v>
      </c>
      <c r="AC476" s="69">
        <v>0</v>
      </c>
      <c r="AD476" s="69">
        <v>0</v>
      </c>
      <c r="AE476" s="69">
        <f t="shared" si="1505"/>
        <v>0</v>
      </c>
      <c r="AF476" s="350"/>
      <c r="AH476" s="73">
        <v>293421960</v>
      </c>
      <c r="AI476" s="74" t="s">
        <v>1156</v>
      </c>
      <c r="AJ476" s="73">
        <v>0</v>
      </c>
      <c r="AK476" s="73">
        <f t="shared" si="1574"/>
        <v>0</v>
      </c>
      <c r="AL476" s="73">
        <f t="shared" si="1575"/>
        <v>293421960</v>
      </c>
      <c r="AM476" s="75"/>
    </row>
    <row r="477" spans="1:39" s="58" customFormat="1" ht="16.5" hidden="1" customHeight="1" x14ac:dyDescent="0.15">
      <c r="A477" s="61"/>
      <c r="B477" s="77" t="s">
        <v>606</v>
      </c>
      <c r="C477" s="77" t="s">
        <v>605</v>
      </c>
      <c r="D477" s="84" t="s">
        <v>607</v>
      </c>
      <c r="E477" s="85" t="s">
        <v>1651</v>
      </c>
      <c r="F477" s="348"/>
      <c r="G477" s="85" t="s">
        <v>502</v>
      </c>
      <c r="H477" s="85" t="s">
        <v>791</v>
      </c>
      <c r="I477" s="85" t="s">
        <v>96</v>
      </c>
      <c r="J477" s="348"/>
      <c r="K477" s="348"/>
      <c r="L477" s="348"/>
      <c r="M477" s="348"/>
      <c r="N477" s="87"/>
      <c r="O477" s="88" t="s">
        <v>83</v>
      </c>
      <c r="P477" s="67">
        <f t="shared" ref="P477:R477" si="1577">P475-+P476</f>
        <v>0</v>
      </c>
      <c r="Q477" s="67">
        <f t="shared" si="1577"/>
        <v>0</v>
      </c>
      <c r="R477" s="89">
        <f t="shared" si="1577"/>
        <v>0</v>
      </c>
      <c r="S477" s="89"/>
      <c r="T477" s="89">
        <f t="shared" ref="T477:V477" si="1578">T475-+T476</f>
        <v>0</v>
      </c>
      <c r="U477" s="90">
        <f t="shared" si="1578"/>
        <v>0</v>
      </c>
      <c r="V477" s="90">
        <f t="shared" si="1578"/>
        <v>0</v>
      </c>
      <c r="W477" s="88" t="s">
        <v>83</v>
      </c>
      <c r="X477" s="90">
        <f t="shared" ref="X477:AD477" si="1579">X475-+X476</f>
        <v>0</v>
      </c>
      <c r="Y477" s="90">
        <f t="shared" si="1579"/>
        <v>0</v>
      </c>
      <c r="Z477" s="90">
        <f t="shared" si="1579"/>
        <v>0</v>
      </c>
      <c r="AA477" s="90">
        <f t="shared" si="1579"/>
        <v>0</v>
      </c>
      <c r="AB477" s="90">
        <f t="shared" si="1579"/>
        <v>0</v>
      </c>
      <c r="AC477" s="90">
        <f t="shared" si="1579"/>
        <v>0</v>
      </c>
      <c r="AD477" s="90">
        <f t="shared" si="1579"/>
        <v>0</v>
      </c>
      <c r="AE477" s="90">
        <f t="shared" si="1505"/>
        <v>0</v>
      </c>
      <c r="AF477" s="351"/>
      <c r="AH477" s="91">
        <f t="shared" si="1569"/>
        <v>0</v>
      </c>
      <c r="AI477" s="92" t="s">
        <v>1156</v>
      </c>
      <c r="AJ477" s="91">
        <f t="shared" ref="AJ477:AL477" si="1580">AJ475-+AJ476</f>
        <v>0</v>
      </c>
      <c r="AK477" s="91">
        <f t="shared" si="1580"/>
        <v>0</v>
      </c>
      <c r="AL477" s="91">
        <f t="shared" si="1580"/>
        <v>0</v>
      </c>
      <c r="AM477" s="60"/>
    </row>
    <row r="478" spans="1:39" s="58" customFormat="1" ht="16.5" customHeight="1" x14ac:dyDescent="0.15">
      <c r="A478" s="61" t="s">
        <v>1652</v>
      </c>
      <c r="B478" t="s">
        <v>610</v>
      </c>
      <c r="C478" t="s">
        <v>1213</v>
      </c>
      <c r="D478" s="62" t="s">
        <v>1815</v>
      </c>
      <c r="E478" s="63" t="s">
        <v>1652</v>
      </c>
      <c r="F478" s="346" t="s">
        <v>1438</v>
      </c>
      <c r="G478" s="63" t="s">
        <v>502</v>
      </c>
      <c r="H478" s="63" t="s">
        <v>918</v>
      </c>
      <c r="I478" s="63" t="s">
        <v>919</v>
      </c>
      <c r="J478" s="346"/>
      <c r="K478" s="346"/>
      <c r="L478" s="346"/>
      <c r="M478" s="346" t="s">
        <v>1711</v>
      </c>
      <c r="N478" s="65" t="s">
        <v>1712</v>
      </c>
      <c r="O478" s="66" t="s">
        <v>78</v>
      </c>
      <c r="P478" s="67">
        <v>4844325</v>
      </c>
      <c r="Q478" s="67">
        <v>0</v>
      </c>
      <c r="R478" s="67">
        <f t="shared" ref="R478" si="1581">P478-Q478</f>
        <v>4844325</v>
      </c>
      <c r="S478" s="67">
        <v>0</v>
      </c>
      <c r="T478" s="67">
        <v>0</v>
      </c>
      <c r="U478" s="68">
        <v>5729000</v>
      </c>
      <c r="V478" s="69">
        <f t="shared" ref="V478:V479" si="1582">P478-U478</f>
        <v>-884675</v>
      </c>
      <c r="W478" s="70" t="s">
        <v>79</v>
      </c>
      <c r="X478" s="69">
        <f t="shared" ref="X478" si="1583">X479</f>
        <v>0</v>
      </c>
      <c r="Y478" s="71"/>
      <c r="Z478" s="71"/>
      <c r="AA478" s="71"/>
      <c r="AB478" s="71"/>
      <c r="AC478" s="71"/>
      <c r="AD478" s="72"/>
      <c r="AE478" s="69">
        <f t="shared" si="1505"/>
        <v>0</v>
      </c>
      <c r="AF478" s="349" t="s">
        <v>1791</v>
      </c>
      <c r="AH478" s="73">
        <v>4844325</v>
      </c>
      <c r="AI478" s="74" t="s">
        <v>1156</v>
      </c>
      <c r="AJ478" s="73">
        <v>0</v>
      </c>
      <c r="AK478" s="73">
        <f t="shared" ref="AK478:AK479" si="1584">AL478-+AH478</f>
        <v>0</v>
      </c>
      <c r="AL478" s="73">
        <f t="shared" ref="AL478:AL479" si="1585">Q478+R478</f>
        <v>4844325</v>
      </c>
      <c r="AM478" s="75"/>
    </row>
    <row r="479" spans="1:39" s="58" customFormat="1" ht="16.5" customHeight="1" x14ac:dyDescent="0.15">
      <c r="A479" s="61"/>
      <c r="B479" s="77" t="s">
        <v>610</v>
      </c>
      <c r="C479" s="77" t="s">
        <v>1213</v>
      </c>
      <c r="D479" s="78" t="s">
        <v>1815</v>
      </c>
      <c r="E479" s="79" t="s">
        <v>1652</v>
      </c>
      <c r="F479" s="347"/>
      <c r="G479" s="79" t="s">
        <v>502</v>
      </c>
      <c r="H479" s="79" t="s">
        <v>918</v>
      </c>
      <c r="I479" s="79" t="s">
        <v>919</v>
      </c>
      <c r="J479" s="347"/>
      <c r="K479" s="347"/>
      <c r="L479" s="347"/>
      <c r="M479" s="347"/>
      <c r="N479" s="81"/>
      <c r="O479" s="82" t="s">
        <v>81</v>
      </c>
      <c r="P479" s="67">
        <v>4844325</v>
      </c>
      <c r="Q479" s="67">
        <v>0</v>
      </c>
      <c r="R479" s="67">
        <v>4844325</v>
      </c>
      <c r="S479" s="67">
        <f t="shared" ref="S479" si="1586">P479-Q479-R479</f>
        <v>0</v>
      </c>
      <c r="T479" s="67">
        <v>0</v>
      </c>
      <c r="U479" s="83">
        <v>5729000</v>
      </c>
      <c r="V479" s="69">
        <f t="shared" si="1582"/>
        <v>-884675</v>
      </c>
      <c r="W479" s="70" t="s">
        <v>82</v>
      </c>
      <c r="X479" s="69">
        <v>0</v>
      </c>
      <c r="Y479" s="69">
        <v>0</v>
      </c>
      <c r="Z479" s="69">
        <v>0</v>
      </c>
      <c r="AA479" s="69">
        <v>0</v>
      </c>
      <c r="AB479" s="69">
        <v>0</v>
      </c>
      <c r="AC479" s="69">
        <v>0</v>
      </c>
      <c r="AD479" s="69">
        <v>0</v>
      </c>
      <c r="AE479" s="69">
        <f t="shared" si="1505"/>
        <v>0</v>
      </c>
      <c r="AF479" s="350"/>
      <c r="AH479" s="73">
        <v>4844325</v>
      </c>
      <c r="AI479" s="74" t="s">
        <v>1156</v>
      </c>
      <c r="AJ479" s="73">
        <v>0</v>
      </c>
      <c r="AK479" s="73">
        <f t="shared" si="1584"/>
        <v>0</v>
      </c>
      <c r="AL479" s="73">
        <f t="shared" si="1585"/>
        <v>4844325</v>
      </c>
      <c r="AM479" s="75"/>
    </row>
    <row r="480" spans="1:39" s="58" customFormat="1" ht="16.5" customHeight="1" x14ac:dyDescent="0.15">
      <c r="A480" s="61"/>
      <c r="B480" s="77" t="s">
        <v>610</v>
      </c>
      <c r="C480" s="77" t="s">
        <v>1213</v>
      </c>
      <c r="D480" s="84" t="s">
        <v>1815</v>
      </c>
      <c r="E480" s="85" t="s">
        <v>1652</v>
      </c>
      <c r="F480" s="348"/>
      <c r="G480" s="85" t="s">
        <v>502</v>
      </c>
      <c r="H480" s="85" t="s">
        <v>918</v>
      </c>
      <c r="I480" s="85" t="s">
        <v>919</v>
      </c>
      <c r="J480" s="348"/>
      <c r="K480" s="348"/>
      <c r="L480" s="348"/>
      <c r="M480" s="348"/>
      <c r="N480" s="87"/>
      <c r="O480" s="88" t="s">
        <v>83</v>
      </c>
      <c r="P480" s="67">
        <f t="shared" ref="P480:R480" si="1587">P478-+P479</f>
        <v>0</v>
      </c>
      <c r="Q480" s="67">
        <f t="shared" si="1587"/>
        <v>0</v>
      </c>
      <c r="R480" s="89">
        <f t="shared" si="1587"/>
        <v>0</v>
      </c>
      <c r="S480" s="89"/>
      <c r="T480" s="89">
        <f t="shared" ref="T480:V480" si="1588">T478-+T479</f>
        <v>0</v>
      </c>
      <c r="U480" s="90">
        <f t="shared" si="1588"/>
        <v>0</v>
      </c>
      <c r="V480" s="90">
        <f t="shared" si="1588"/>
        <v>0</v>
      </c>
      <c r="W480" s="88" t="s">
        <v>83</v>
      </c>
      <c r="X480" s="90">
        <f t="shared" ref="X480:AD480" si="1589">X478-+X479</f>
        <v>0</v>
      </c>
      <c r="Y480" s="90">
        <f t="shared" si="1589"/>
        <v>0</v>
      </c>
      <c r="Z480" s="90">
        <f t="shared" si="1589"/>
        <v>0</v>
      </c>
      <c r="AA480" s="90">
        <f t="shared" si="1589"/>
        <v>0</v>
      </c>
      <c r="AB480" s="90">
        <f t="shared" si="1589"/>
        <v>0</v>
      </c>
      <c r="AC480" s="90">
        <f t="shared" si="1589"/>
        <v>0</v>
      </c>
      <c r="AD480" s="90">
        <f t="shared" si="1589"/>
        <v>0</v>
      </c>
      <c r="AE480" s="90">
        <f t="shared" si="1505"/>
        <v>0</v>
      </c>
      <c r="AF480" s="351"/>
      <c r="AH480" s="91">
        <f t="shared" si="1569"/>
        <v>0</v>
      </c>
      <c r="AI480" s="92" t="s">
        <v>1156</v>
      </c>
      <c r="AJ480" s="91">
        <f t="shared" ref="AJ480:AL480" si="1590">AJ478-+AJ479</f>
        <v>0</v>
      </c>
      <c r="AK480" s="91">
        <f t="shared" si="1590"/>
        <v>0</v>
      </c>
      <c r="AL480" s="91">
        <f t="shared" si="1590"/>
        <v>0</v>
      </c>
      <c r="AM480" s="60"/>
    </row>
    <row r="481" spans="1:39" s="58" customFormat="1" ht="16.5" hidden="1" customHeight="1" x14ac:dyDescent="0.15">
      <c r="A481" s="61" t="s">
        <v>1653</v>
      </c>
      <c r="B481" t="s">
        <v>610</v>
      </c>
      <c r="C481" t="s">
        <v>1213</v>
      </c>
      <c r="D481" s="62" t="s">
        <v>1815</v>
      </c>
      <c r="E481" s="63" t="s">
        <v>1653</v>
      </c>
      <c r="F481" s="346" t="s">
        <v>1439</v>
      </c>
      <c r="G481" s="63" t="s">
        <v>502</v>
      </c>
      <c r="H481" s="63" t="s">
        <v>1113</v>
      </c>
      <c r="I481" s="63" t="s">
        <v>1113</v>
      </c>
      <c r="J481" s="346"/>
      <c r="K481" s="346"/>
      <c r="L481" s="346"/>
      <c r="M481" s="346" t="s">
        <v>1714</v>
      </c>
      <c r="N481" s="65" t="s">
        <v>1712</v>
      </c>
      <c r="O481" s="66" t="s">
        <v>78</v>
      </c>
      <c r="P481" s="67">
        <v>3213324</v>
      </c>
      <c r="Q481" s="67">
        <v>0</v>
      </c>
      <c r="R481" s="67">
        <f t="shared" ref="R481" si="1591">P481-Q481</f>
        <v>3213324</v>
      </c>
      <c r="S481" s="67">
        <v>0</v>
      </c>
      <c r="T481" s="67">
        <v>0</v>
      </c>
      <c r="U481" s="68">
        <v>3065436</v>
      </c>
      <c r="V481" s="69">
        <f t="shared" ref="V481:V482" si="1592">P481-U481</f>
        <v>147888</v>
      </c>
      <c r="W481" s="70" t="s">
        <v>79</v>
      </c>
      <c r="X481" s="69">
        <f t="shared" ref="X481" si="1593">X482</f>
        <v>0</v>
      </c>
      <c r="Y481" s="71"/>
      <c r="Z481" s="71"/>
      <c r="AA481" s="71"/>
      <c r="AB481" s="71"/>
      <c r="AC481" s="71"/>
      <c r="AD481" s="72"/>
      <c r="AE481" s="69">
        <f t="shared" si="1505"/>
        <v>0</v>
      </c>
      <c r="AF481" s="349" t="s">
        <v>1791</v>
      </c>
      <c r="AH481" s="73">
        <v>3213324</v>
      </c>
      <c r="AI481" s="74" t="s">
        <v>1156</v>
      </c>
      <c r="AJ481" s="73">
        <v>0</v>
      </c>
      <c r="AK481" s="73">
        <f t="shared" ref="AK481:AK482" si="1594">AL481-+AH481</f>
        <v>0</v>
      </c>
      <c r="AL481" s="73">
        <f t="shared" ref="AL481:AL482" si="1595">Q481+R481</f>
        <v>3213324</v>
      </c>
      <c r="AM481" s="75"/>
    </row>
    <row r="482" spans="1:39" s="58" customFormat="1" ht="16.5" hidden="1" customHeight="1" x14ac:dyDescent="0.15">
      <c r="A482" s="61"/>
      <c r="B482" s="77" t="s">
        <v>610</v>
      </c>
      <c r="C482" s="77" t="s">
        <v>1213</v>
      </c>
      <c r="D482" s="78" t="s">
        <v>1815</v>
      </c>
      <c r="E482" s="79" t="s">
        <v>1653</v>
      </c>
      <c r="F482" s="347"/>
      <c r="G482" s="79" t="s">
        <v>502</v>
      </c>
      <c r="H482" s="79" t="s">
        <v>1113</v>
      </c>
      <c r="I482" s="79" t="s">
        <v>1113</v>
      </c>
      <c r="J482" s="347"/>
      <c r="K482" s="347"/>
      <c r="L482" s="347"/>
      <c r="M482" s="347"/>
      <c r="N482" s="81"/>
      <c r="O482" s="82" t="s">
        <v>81</v>
      </c>
      <c r="P482" s="67">
        <v>3213324</v>
      </c>
      <c r="Q482" s="67">
        <v>0</v>
      </c>
      <c r="R482" s="67">
        <v>3213324</v>
      </c>
      <c r="S482" s="67">
        <f t="shared" ref="S482" si="1596">P482-Q482-R482</f>
        <v>0</v>
      </c>
      <c r="T482" s="67">
        <v>0</v>
      </c>
      <c r="U482" s="83">
        <v>3065436</v>
      </c>
      <c r="V482" s="69">
        <f t="shared" si="1592"/>
        <v>147888</v>
      </c>
      <c r="W482" s="70" t="s">
        <v>82</v>
      </c>
      <c r="X482" s="69">
        <v>0</v>
      </c>
      <c r="Y482" s="69">
        <v>0</v>
      </c>
      <c r="Z482" s="69">
        <v>0</v>
      </c>
      <c r="AA482" s="69">
        <v>0</v>
      </c>
      <c r="AB482" s="69">
        <v>0</v>
      </c>
      <c r="AC482" s="69">
        <v>0</v>
      </c>
      <c r="AD482" s="69">
        <v>0</v>
      </c>
      <c r="AE482" s="69">
        <f t="shared" si="1505"/>
        <v>0</v>
      </c>
      <c r="AF482" s="350"/>
      <c r="AH482" s="73">
        <v>3213324</v>
      </c>
      <c r="AI482" s="74" t="s">
        <v>1156</v>
      </c>
      <c r="AJ482" s="73">
        <v>0</v>
      </c>
      <c r="AK482" s="73">
        <f t="shared" si="1594"/>
        <v>0</v>
      </c>
      <c r="AL482" s="73">
        <f t="shared" si="1595"/>
        <v>3213324</v>
      </c>
      <c r="AM482" s="75"/>
    </row>
    <row r="483" spans="1:39" s="58" customFormat="1" ht="16.5" hidden="1" customHeight="1" x14ac:dyDescent="0.15">
      <c r="A483" s="61"/>
      <c r="B483" s="77" t="s">
        <v>610</v>
      </c>
      <c r="C483" s="77" t="s">
        <v>1213</v>
      </c>
      <c r="D483" s="84" t="s">
        <v>1815</v>
      </c>
      <c r="E483" s="85" t="s">
        <v>1653</v>
      </c>
      <c r="F483" s="348"/>
      <c r="G483" s="85" t="s">
        <v>502</v>
      </c>
      <c r="H483" s="85" t="s">
        <v>1113</v>
      </c>
      <c r="I483" s="85" t="s">
        <v>1113</v>
      </c>
      <c r="J483" s="348"/>
      <c r="K483" s="348"/>
      <c r="L483" s="348"/>
      <c r="M483" s="348"/>
      <c r="N483" s="87"/>
      <c r="O483" s="88" t="s">
        <v>83</v>
      </c>
      <c r="P483" s="67">
        <f t="shared" ref="P483:R483" si="1597">P481-+P482</f>
        <v>0</v>
      </c>
      <c r="Q483" s="67">
        <f t="shared" si="1597"/>
        <v>0</v>
      </c>
      <c r="R483" s="89">
        <f t="shared" si="1597"/>
        <v>0</v>
      </c>
      <c r="S483" s="89"/>
      <c r="T483" s="89">
        <f t="shared" ref="T483:V483" si="1598">T481-+T482</f>
        <v>0</v>
      </c>
      <c r="U483" s="90">
        <f t="shared" si="1598"/>
        <v>0</v>
      </c>
      <c r="V483" s="90">
        <f t="shared" si="1598"/>
        <v>0</v>
      </c>
      <c r="W483" s="88" t="s">
        <v>83</v>
      </c>
      <c r="X483" s="90">
        <f t="shared" ref="X483:AD483" si="1599">X481-+X482</f>
        <v>0</v>
      </c>
      <c r="Y483" s="90">
        <f t="shared" si="1599"/>
        <v>0</v>
      </c>
      <c r="Z483" s="90">
        <f t="shared" si="1599"/>
        <v>0</v>
      </c>
      <c r="AA483" s="90">
        <f t="shared" si="1599"/>
        <v>0</v>
      </c>
      <c r="AB483" s="90">
        <f t="shared" si="1599"/>
        <v>0</v>
      </c>
      <c r="AC483" s="90">
        <f t="shared" si="1599"/>
        <v>0</v>
      </c>
      <c r="AD483" s="90">
        <f t="shared" si="1599"/>
        <v>0</v>
      </c>
      <c r="AE483" s="90">
        <f t="shared" si="1505"/>
        <v>0</v>
      </c>
      <c r="AF483" s="351"/>
      <c r="AH483" s="91">
        <f t="shared" si="1569"/>
        <v>0</v>
      </c>
      <c r="AI483" s="92" t="s">
        <v>1156</v>
      </c>
      <c r="AJ483" s="91">
        <f t="shared" ref="AJ483:AL483" si="1600">AJ481-+AJ482</f>
        <v>0</v>
      </c>
      <c r="AK483" s="91">
        <f t="shared" si="1600"/>
        <v>0</v>
      </c>
      <c r="AL483" s="91">
        <f t="shared" si="1600"/>
        <v>0</v>
      </c>
      <c r="AM483" s="60"/>
    </row>
    <row r="484" spans="1:39" s="58" customFormat="1" ht="16.5" hidden="1" customHeight="1" x14ac:dyDescent="0.15">
      <c r="A484" s="61" t="s">
        <v>1654</v>
      </c>
      <c r="B484" t="s">
        <v>633</v>
      </c>
      <c r="C484" t="s">
        <v>632</v>
      </c>
      <c r="D484" s="62" t="s">
        <v>634</v>
      </c>
      <c r="E484" s="63" t="s">
        <v>1654</v>
      </c>
      <c r="F484" s="346" t="s">
        <v>1440</v>
      </c>
      <c r="G484" s="63" t="s">
        <v>1795</v>
      </c>
      <c r="H484" s="63" t="s">
        <v>1113</v>
      </c>
      <c r="I484" s="63" t="s">
        <v>1113</v>
      </c>
      <c r="J484" s="346"/>
      <c r="K484" s="346"/>
      <c r="L484" s="346"/>
      <c r="M484" s="346" t="s">
        <v>1714</v>
      </c>
      <c r="N484" s="65" t="s">
        <v>1720</v>
      </c>
      <c r="O484" s="66" t="s">
        <v>78</v>
      </c>
      <c r="P484" s="67">
        <v>19764000</v>
      </c>
      <c r="Q484" s="67">
        <v>0</v>
      </c>
      <c r="R484" s="67">
        <f t="shared" ref="R484" si="1601">P484-Q484</f>
        <v>19764000</v>
      </c>
      <c r="S484" s="67">
        <v>0</v>
      </c>
      <c r="T484" s="67">
        <v>0</v>
      </c>
      <c r="U484" s="68">
        <v>0</v>
      </c>
      <c r="V484" s="69">
        <f t="shared" ref="V484:V485" si="1602">P484-U484</f>
        <v>19764000</v>
      </c>
      <c r="W484" s="70" t="s">
        <v>79</v>
      </c>
      <c r="X484" s="69">
        <f t="shared" ref="X484" si="1603">X485</f>
        <v>19764000</v>
      </c>
      <c r="Y484" s="71"/>
      <c r="Z484" s="71"/>
      <c r="AA484" s="71"/>
      <c r="AB484" s="71"/>
      <c r="AC484" s="71"/>
      <c r="AD484" s="72"/>
      <c r="AE484" s="69">
        <f t="shared" si="1505"/>
        <v>19764000</v>
      </c>
      <c r="AF484" s="349" t="s">
        <v>1793</v>
      </c>
      <c r="AH484" s="73">
        <v>19764000</v>
      </c>
      <c r="AI484" s="74" t="s">
        <v>1156</v>
      </c>
      <c r="AJ484" s="73">
        <v>0</v>
      </c>
      <c r="AK484" s="73">
        <f t="shared" ref="AK484:AK485" si="1604">AL484-+AH484</f>
        <v>0</v>
      </c>
      <c r="AL484" s="73">
        <f t="shared" ref="AL484:AL485" si="1605">Q484+R484</f>
        <v>19764000</v>
      </c>
      <c r="AM484" s="75"/>
    </row>
    <row r="485" spans="1:39" s="58" customFormat="1" ht="16.5" hidden="1" customHeight="1" x14ac:dyDescent="0.15">
      <c r="A485" s="61"/>
      <c r="B485" s="77" t="s">
        <v>633</v>
      </c>
      <c r="C485" s="77" t="s">
        <v>632</v>
      </c>
      <c r="D485" s="78" t="s">
        <v>634</v>
      </c>
      <c r="E485" s="79" t="s">
        <v>1654</v>
      </c>
      <c r="F485" s="347"/>
      <c r="G485" s="79" t="s">
        <v>1795</v>
      </c>
      <c r="H485" s="79" t="s">
        <v>1113</v>
      </c>
      <c r="I485" s="79" t="s">
        <v>1113</v>
      </c>
      <c r="J485" s="347"/>
      <c r="K485" s="347"/>
      <c r="L485" s="347"/>
      <c r="M485" s="347"/>
      <c r="N485" s="81"/>
      <c r="O485" s="82" t="s">
        <v>81</v>
      </c>
      <c r="P485" s="67">
        <v>0</v>
      </c>
      <c r="Q485" s="67">
        <v>0</v>
      </c>
      <c r="R485" s="67">
        <v>0</v>
      </c>
      <c r="S485" s="67">
        <f t="shared" ref="S485" si="1606">P485-Q485-R485</f>
        <v>0</v>
      </c>
      <c r="T485" s="67">
        <v>0</v>
      </c>
      <c r="U485" s="83">
        <v>0</v>
      </c>
      <c r="V485" s="69">
        <f t="shared" si="1602"/>
        <v>0</v>
      </c>
      <c r="W485" s="70" t="s">
        <v>82</v>
      </c>
      <c r="X485" s="69">
        <v>19764000</v>
      </c>
      <c r="Y485" s="69">
        <v>0</v>
      </c>
      <c r="Z485" s="69">
        <v>0</v>
      </c>
      <c r="AA485" s="69">
        <v>0</v>
      </c>
      <c r="AB485" s="69">
        <v>0</v>
      </c>
      <c r="AC485" s="69">
        <v>0</v>
      </c>
      <c r="AD485" s="69">
        <v>0</v>
      </c>
      <c r="AE485" s="69">
        <f t="shared" si="1505"/>
        <v>19764000</v>
      </c>
      <c r="AF485" s="350"/>
      <c r="AH485" s="73">
        <v>0</v>
      </c>
      <c r="AI485" s="74" t="s">
        <v>1156</v>
      </c>
      <c r="AJ485" s="73">
        <v>0</v>
      </c>
      <c r="AK485" s="73">
        <f t="shared" si="1604"/>
        <v>0</v>
      </c>
      <c r="AL485" s="73">
        <f t="shared" si="1605"/>
        <v>0</v>
      </c>
      <c r="AM485" s="75"/>
    </row>
    <row r="486" spans="1:39" s="58" customFormat="1" ht="16.5" hidden="1" customHeight="1" x14ac:dyDescent="0.15">
      <c r="A486" s="61"/>
      <c r="B486" s="77" t="s">
        <v>633</v>
      </c>
      <c r="C486" s="77" t="s">
        <v>632</v>
      </c>
      <c r="D486" s="84" t="s">
        <v>634</v>
      </c>
      <c r="E486" s="85" t="s">
        <v>1654</v>
      </c>
      <c r="F486" s="348"/>
      <c r="G486" s="85" t="s">
        <v>1795</v>
      </c>
      <c r="H486" s="85" t="s">
        <v>1113</v>
      </c>
      <c r="I486" s="85" t="s">
        <v>1113</v>
      </c>
      <c r="J486" s="348"/>
      <c r="K486" s="348"/>
      <c r="L486" s="348"/>
      <c r="M486" s="348"/>
      <c r="N486" s="87"/>
      <c r="O486" s="88" t="s">
        <v>83</v>
      </c>
      <c r="P486" s="67">
        <f t="shared" ref="P486:R486" si="1607">P484-+P485</f>
        <v>19764000</v>
      </c>
      <c r="Q486" s="67">
        <f t="shared" si="1607"/>
        <v>0</v>
      </c>
      <c r="R486" s="89">
        <f t="shared" si="1607"/>
        <v>19764000</v>
      </c>
      <c r="S486" s="89"/>
      <c r="T486" s="89">
        <f t="shared" ref="T486:V486" si="1608">T484-+T485</f>
        <v>0</v>
      </c>
      <c r="U486" s="90">
        <f t="shared" si="1608"/>
        <v>0</v>
      </c>
      <c r="V486" s="90">
        <f t="shared" si="1608"/>
        <v>19764000</v>
      </c>
      <c r="W486" s="88" t="s">
        <v>83</v>
      </c>
      <c r="X486" s="90">
        <f t="shared" ref="X486:AD486" si="1609">X484-+X485</f>
        <v>0</v>
      </c>
      <c r="Y486" s="90">
        <f t="shared" si="1609"/>
        <v>0</v>
      </c>
      <c r="Z486" s="90">
        <f t="shared" si="1609"/>
        <v>0</v>
      </c>
      <c r="AA486" s="90">
        <f t="shared" si="1609"/>
        <v>0</v>
      </c>
      <c r="AB486" s="90">
        <f t="shared" si="1609"/>
        <v>0</v>
      </c>
      <c r="AC486" s="90">
        <f t="shared" si="1609"/>
        <v>0</v>
      </c>
      <c r="AD486" s="90">
        <f t="shared" si="1609"/>
        <v>0</v>
      </c>
      <c r="AE486" s="90">
        <f t="shared" si="1505"/>
        <v>0</v>
      </c>
      <c r="AF486" s="351"/>
      <c r="AH486" s="91">
        <f t="shared" si="1569"/>
        <v>19764000</v>
      </c>
      <c r="AI486" s="92" t="s">
        <v>1156</v>
      </c>
      <c r="AJ486" s="91">
        <f t="shared" ref="AJ486:AL486" si="1610">AJ484-+AJ485</f>
        <v>0</v>
      </c>
      <c r="AK486" s="91">
        <f t="shared" si="1610"/>
        <v>0</v>
      </c>
      <c r="AL486" s="91">
        <f t="shared" si="1610"/>
        <v>19764000</v>
      </c>
      <c r="AM486" s="60"/>
    </row>
    <row r="487" spans="1:39" s="58" customFormat="1" ht="16.5" hidden="1" customHeight="1" x14ac:dyDescent="0.15">
      <c r="A487" s="61" t="s">
        <v>1655</v>
      </c>
      <c r="B487" t="s">
        <v>1816</v>
      </c>
      <c r="C487" t="s">
        <v>641</v>
      </c>
      <c r="D487" s="62" t="s">
        <v>1817</v>
      </c>
      <c r="E487" s="63" t="s">
        <v>1655</v>
      </c>
      <c r="F487" s="346" t="s">
        <v>1441</v>
      </c>
      <c r="G487" s="63" t="s">
        <v>497</v>
      </c>
      <c r="H487" s="63" t="s">
        <v>918</v>
      </c>
      <c r="I487" s="63" t="s">
        <v>956</v>
      </c>
      <c r="J487" s="346" t="s">
        <v>1733</v>
      </c>
      <c r="K487" s="346" t="s">
        <v>1783</v>
      </c>
      <c r="L487" s="346" t="s">
        <v>1156</v>
      </c>
      <c r="M487" s="346" t="s">
        <v>1716</v>
      </c>
      <c r="N487" s="65" t="s">
        <v>1712</v>
      </c>
      <c r="O487" s="66" t="s">
        <v>78</v>
      </c>
      <c r="P487" s="67">
        <v>39363143</v>
      </c>
      <c r="Q487" s="67">
        <v>38986143</v>
      </c>
      <c r="R487" s="67">
        <f t="shared" ref="R487" si="1611">P487-Q487</f>
        <v>377000</v>
      </c>
      <c r="S487" s="67">
        <v>0</v>
      </c>
      <c r="T487" s="67">
        <v>39363143</v>
      </c>
      <c r="U487" s="68">
        <v>0</v>
      </c>
      <c r="V487" s="69">
        <f t="shared" ref="V487:V488" si="1612">P487-U487</f>
        <v>39363143</v>
      </c>
      <c r="W487" s="70" t="s">
        <v>79</v>
      </c>
      <c r="X487" s="69">
        <f t="shared" ref="X487" si="1613">X488</f>
        <v>0</v>
      </c>
      <c r="Y487" s="71"/>
      <c r="Z487" s="71"/>
      <c r="AA487" s="71"/>
      <c r="AB487" s="71"/>
      <c r="AC487" s="71"/>
      <c r="AD487" s="72"/>
      <c r="AE487" s="69">
        <f t="shared" si="1505"/>
        <v>0</v>
      </c>
      <c r="AF487" s="349">
        <v>0</v>
      </c>
      <c r="AH487" s="73">
        <v>12720500</v>
      </c>
      <c r="AI487" s="74" t="s">
        <v>1792</v>
      </c>
      <c r="AJ487" s="73">
        <v>7400806.6200000001</v>
      </c>
      <c r="AK487" s="73">
        <f t="shared" ref="AK487:AK488" si="1614">AL487-+AH487</f>
        <v>26642643</v>
      </c>
      <c r="AL487" s="73">
        <f t="shared" ref="AL487:AL488" si="1615">Q487+R487</f>
        <v>39363143</v>
      </c>
      <c r="AM487" s="75" t="s">
        <v>91</v>
      </c>
    </row>
    <row r="488" spans="1:39" s="58" customFormat="1" ht="16.5" hidden="1" customHeight="1" x14ac:dyDescent="0.15">
      <c r="A488" s="61"/>
      <c r="B488" s="77" t="s">
        <v>1816</v>
      </c>
      <c r="C488" s="77" t="s">
        <v>641</v>
      </c>
      <c r="D488" s="78" t="s">
        <v>1817</v>
      </c>
      <c r="E488" s="79" t="s">
        <v>1655</v>
      </c>
      <c r="F488" s="347"/>
      <c r="G488" s="79" t="s">
        <v>497</v>
      </c>
      <c r="H488" s="79" t="s">
        <v>918</v>
      </c>
      <c r="I488" s="79" t="s">
        <v>956</v>
      </c>
      <c r="J488" s="347"/>
      <c r="K488" s="347"/>
      <c r="L488" s="347"/>
      <c r="M488" s="347"/>
      <c r="N488" s="81"/>
      <c r="O488" s="82" t="s">
        <v>81</v>
      </c>
      <c r="P488" s="67">
        <v>39363143</v>
      </c>
      <c r="Q488" s="67">
        <v>38986143</v>
      </c>
      <c r="R488" s="67">
        <v>377000</v>
      </c>
      <c r="S488" s="67">
        <f t="shared" ref="S488" si="1616">P488-Q488-R488</f>
        <v>0</v>
      </c>
      <c r="T488" s="67">
        <v>39363143</v>
      </c>
      <c r="U488" s="83">
        <v>0</v>
      </c>
      <c r="V488" s="69">
        <f t="shared" si="1612"/>
        <v>39363143</v>
      </c>
      <c r="W488" s="70" t="s">
        <v>82</v>
      </c>
      <c r="X488" s="69">
        <v>0</v>
      </c>
      <c r="Y488" s="69">
        <v>0</v>
      </c>
      <c r="Z488" s="69">
        <v>0</v>
      </c>
      <c r="AA488" s="69">
        <v>0</v>
      </c>
      <c r="AB488" s="69">
        <v>0</v>
      </c>
      <c r="AC488" s="69">
        <v>0</v>
      </c>
      <c r="AD488" s="69">
        <v>0</v>
      </c>
      <c r="AE488" s="69">
        <f t="shared" si="1505"/>
        <v>0</v>
      </c>
      <c r="AF488" s="350"/>
      <c r="AH488" s="73">
        <v>12720500</v>
      </c>
      <c r="AI488" s="74" t="s">
        <v>1792</v>
      </c>
      <c r="AJ488" s="73">
        <v>7400806.6200000001</v>
      </c>
      <c r="AK488" s="73">
        <f t="shared" si="1614"/>
        <v>26642643</v>
      </c>
      <c r="AL488" s="73">
        <f t="shared" si="1615"/>
        <v>39363143</v>
      </c>
      <c r="AM488" s="75" t="s">
        <v>91</v>
      </c>
    </row>
    <row r="489" spans="1:39" s="58" customFormat="1" ht="16.5" hidden="1" customHeight="1" x14ac:dyDescent="0.15">
      <c r="A489" s="61"/>
      <c r="B489" s="77" t="s">
        <v>1816</v>
      </c>
      <c r="C489" s="77" t="s">
        <v>641</v>
      </c>
      <c r="D489" s="84" t="s">
        <v>1817</v>
      </c>
      <c r="E489" s="85" t="s">
        <v>1655</v>
      </c>
      <c r="F489" s="348"/>
      <c r="G489" s="85" t="s">
        <v>497</v>
      </c>
      <c r="H489" s="85" t="s">
        <v>918</v>
      </c>
      <c r="I489" s="85" t="s">
        <v>956</v>
      </c>
      <c r="J489" s="348"/>
      <c r="K489" s="348"/>
      <c r="L489" s="348"/>
      <c r="M489" s="348"/>
      <c r="N489" s="87"/>
      <c r="O489" s="88" t="s">
        <v>83</v>
      </c>
      <c r="P489" s="67">
        <f t="shared" ref="P489:R489" si="1617">P487-+P488</f>
        <v>0</v>
      </c>
      <c r="Q489" s="67">
        <f t="shared" si="1617"/>
        <v>0</v>
      </c>
      <c r="R489" s="89">
        <f t="shared" si="1617"/>
        <v>0</v>
      </c>
      <c r="S489" s="89"/>
      <c r="T489" s="89">
        <f t="shared" ref="T489:V489" si="1618">T487-+T488</f>
        <v>0</v>
      </c>
      <c r="U489" s="90">
        <f t="shared" si="1618"/>
        <v>0</v>
      </c>
      <c r="V489" s="90">
        <f t="shared" si="1618"/>
        <v>0</v>
      </c>
      <c r="W489" s="88" t="s">
        <v>83</v>
      </c>
      <c r="X489" s="90">
        <f t="shared" ref="X489:AD489" si="1619">X487-+X488</f>
        <v>0</v>
      </c>
      <c r="Y489" s="90">
        <f t="shared" si="1619"/>
        <v>0</v>
      </c>
      <c r="Z489" s="90">
        <f t="shared" si="1619"/>
        <v>0</v>
      </c>
      <c r="AA489" s="90">
        <f t="shared" si="1619"/>
        <v>0</v>
      </c>
      <c r="AB489" s="90">
        <f t="shared" si="1619"/>
        <v>0</v>
      </c>
      <c r="AC489" s="90">
        <f t="shared" si="1619"/>
        <v>0</v>
      </c>
      <c r="AD489" s="90">
        <f t="shared" si="1619"/>
        <v>0</v>
      </c>
      <c r="AE489" s="90">
        <f t="shared" si="1505"/>
        <v>0</v>
      </c>
      <c r="AF489" s="351"/>
      <c r="AH489" s="91">
        <f t="shared" si="1569"/>
        <v>0</v>
      </c>
      <c r="AI489" s="92" t="s">
        <v>1156</v>
      </c>
      <c r="AJ489" s="91">
        <f t="shared" ref="AJ489:AL489" si="1620">AJ487-+AJ488</f>
        <v>0</v>
      </c>
      <c r="AK489" s="91">
        <f t="shared" si="1620"/>
        <v>0</v>
      </c>
      <c r="AL489" s="91">
        <f t="shared" si="1620"/>
        <v>0</v>
      </c>
      <c r="AM489" s="60"/>
    </row>
    <row r="490" spans="1:39" s="58" customFormat="1" ht="16.5" hidden="1" customHeight="1" x14ac:dyDescent="0.15">
      <c r="A490" s="61" t="s">
        <v>1656</v>
      </c>
      <c r="B490" t="s">
        <v>1816</v>
      </c>
      <c r="C490" t="s">
        <v>641</v>
      </c>
      <c r="D490" s="62" t="s">
        <v>1817</v>
      </c>
      <c r="E490" s="63" t="s">
        <v>1656</v>
      </c>
      <c r="F490" s="346" t="s">
        <v>1442</v>
      </c>
      <c r="G490" s="63" t="s">
        <v>1794</v>
      </c>
      <c r="H490" s="63" t="s">
        <v>918</v>
      </c>
      <c r="I490" s="63" t="s">
        <v>956</v>
      </c>
      <c r="J490" s="346"/>
      <c r="K490" s="346"/>
      <c r="L490" s="346" t="s">
        <v>1156</v>
      </c>
      <c r="M490" s="346" t="s">
        <v>1716</v>
      </c>
      <c r="N490" s="65" t="s">
        <v>1720</v>
      </c>
      <c r="O490" s="66" t="s">
        <v>78</v>
      </c>
      <c r="P490" s="67">
        <v>3022875</v>
      </c>
      <c r="Q490" s="67">
        <v>0</v>
      </c>
      <c r="R490" s="67">
        <f t="shared" ref="R490" si="1621">P490-Q490</f>
        <v>3022875</v>
      </c>
      <c r="S490" s="67">
        <v>0</v>
      </c>
      <c r="T490" s="67">
        <v>0</v>
      </c>
      <c r="U490" s="68">
        <v>0</v>
      </c>
      <c r="V490" s="69">
        <f t="shared" ref="V490:V491" si="1622">P490-U490</f>
        <v>3022875</v>
      </c>
      <c r="W490" s="70" t="s">
        <v>79</v>
      </c>
      <c r="X490" s="69">
        <f t="shared" ref="X490" si="1623">X491</f>
        <v>0</v>
      </c>
      <c r="Y490" s="71"/>
      <c r="Z490" s="71"/>
      <c r="AA490" s="71"/>
      <c r="AB490" s="71"/>
      <c r="AC490" s="71"/>
      <c r="AD490" s="72"/>
      <c r="AE490" s="69">
        <f t="shared" si="1505"/>
        <v>0</v>
      </c>
      <c r="AF490" s="349">
        <v>0</v>
      </c>
      <c r="AH490" s="73">
        <v>3022875</v>
      </c>
      <c r="AI490" s="74" t="s">
        <v>1156</v>
      </c>
      <c r="AJ490" s="73">
        <v>0</v>
      </c>
      <c r="AK490" s="73">
        <f t="shared" ref="AK490:AK491" si="1624">AL490-+AH490</f>
        <v>0</v>
      </c>
      <c r="AL490" s="73">
        <f t="shared" ref="AL490:AL491" si="1625">Q490+R490</f>
        <v>3022875</v>
      </c>
      <c r="AM490" s="75"/>
    </row>
    <row r="491" spans="1:39" s="58" customFormat="1" ht="16.5" hidden="1" customHeight="1" x14ac:dyDescent="0.15">
      <c r="A491" s="61"/>
      <c r="B491" s="77" t="s">
        <v>1816</v>
      </c>
      <c r="C491" s="77" t="s">
        <v>641</v>
      </c>
      <c r="D491" s="78" t="s">
        <v>1817</v>
      </c>
      <c r="E491" s="79" t="s">
        <v>1656</v>
      </c>
      <c r="F491" s="347"/>
      <c r="G491" s="79" t="s">
        <v>1794</v>
      </c>
      <c r="H491" s="79" t="s">
        <v>918</v>
      </c>
      <c r="I491" s="79" t="s">
        <v>956</v>
      </c>
      <c r="J491" s="347"/>
      <c r="K491" s="347"/>
      <c r="L491" s="347"/>
      <c r="M491" s="347"/>
      <c r="N491" s="81"/>
      <c r="O491" s="82" t="s">
        <v>81</v>
      </c>
      <c r="P491" s="67">
        <v>3022875</v>
      </c>
      <c r="Q491" s="67">
        <v>0</v>
      </c>
      <c r="R491" s="67">
        <v>3022875</v>
      </c>
      <c r="S491" s="67">
        <f t="shared" ref="S491" si="1626">P491-Q491-R491</f>
        <v>0</v>
      </c>
      <c r="T491" s="67">
        <v>0</v>
      </c>
      <c r="U491" s="83">
        <v>0</v>
      </c>
      <c r="V491" s="69">
        <f t="shared" si="1622"/>
        <v>3022875</v>
      </c>
      <c r="W491" s="70" t="s">
        <v>82</v>
      </c>
      <c r="X491" s="69">
        <v>0</v>
      </c>
      <c r="Y491" s="69">
        <v>0</v>
      </c>
      <c r="Z491" s="69">
        <v>0</v>
      </c>
      <c r="AA491" s="69">
        <v>0</v>
      </c>
      <c r="AB491" s="69">
        <v>0</v>
      </c>
      <c r="AC491" s="69">
        <v>0</v>
      </c>
      <c r="AD491" s="69">
        <v>0</v>
      </c>
      <c r="AE491" s="69">
        <f t="shared" si="1505"/>
        <v>0</v>
      </c>
      <c r="AF491" s="350"/>
      <c r="AH491" s="73">
        <v>3022875</v>
      </c>
      <c r="AI491" s="74" t="s">
        <v>1156</v>
      </c>
      <c r="AJ491" s="73">
        <v>0</v>
      </c>
      <c r="AK491" s="73">
        <f t="shared" si="1624"/>
        <v>0</v>
      </c>
      <c r="AL491" s="73">
        <f t="shared" si="1625"/>
        <v>3022875</v>
      </c>
      <c r="AM491" s="75"/>
    </row>
    <row r="492" spans="1:39" s="58" customFormat="1" ht="16.5" hidden="1" customHeight="1" x14ac:dyDescent="0.15">
      <c r="A492" s="61"/>
      <c r="B492" s="77" t="s">
        <v>1816</v>
      </c>
      <c r="C492" s="77" t="s">
        <v>641</v>
      </c>
      <c r="D492" s="84" t="s">
        <v>1817</v>
      </c>
      <c r="E492" s="85" t="s">
        <v>1656</v>
      </c>
      <c r="F492" s="348"/>
      <c r="G492" s="85" t="s">
        <v>1794</v>
      </c>
      <c r="H492" s="85" t="s">
        <v>918</v>
      </c>
      <c r="I492" s="85" t="s">
        <v>956</v>
      </c>
      <c r="J492" s="348"/>
      <c r="K492" s="348"/>
      <c r="L492" s="348"/>
      <c r="M492" s="348"/>
      <c r="N492" s="87"/>
      <c r="O492" s="88" t="s">
        <v>83</v>
      </c>
      <c r="P492" s="67">
        <f t="shared" ref="P492:R492" si="1627">P490-+P491</f>
        <v>0</v>
      </c>
      <c r="Q492" s="67">
        <f t="shared" si="1627"/>
        <v>0</v>
      </c>
      <c r="R492" s="89">
        <f t="shared" si="1627"/>
        <v>0</v>
      </c>
      <c r="S492" s="89"/>
      <c r="T492" s="89">
        <f t="shared" ref="T492:V492" si="1628">T490-+T491</f>
        <v>0</v>
      </c>
      <c r="U492" s="90">
        <f t="shared" si="1628"/>
        <v>0</v>
      </c>
      <c r="V492" s="90">
        <f t="shared" si="1628"/>
        <v>0</v>
      </c>
      <c r="W492" s="88" t="s">
        <v>83</v>
      </c>
      <c r="X492" s="90">
        <f t="shared" ref="X492:AD492" si="1629">X490-+X491</f>
        <v>0</v>
      </c>
      <c r="Y492" s="90">
        <f t="shared" si="1629"/>
        <v>0</v>
      </c>
      <c r="Z492" s="90">
        <f t="shared" si="1629"/>
        <v>0</v>
      </c>
      <c r="AA492" s="90">
        <f t="shared" si="1629"/>
        <v>0</v>
      </c>
      <c r="AB492" s="90">
        <f t="shared" si="1629"/>
        <v>0</v>
      </c>
      <c r="AC492" s="90">
        <f t="shared" si="1629"/>
        <v>0</v>
      </c>
      <c r="AD492" s="90">
        <f t="shared" si="1629"/>
        <v>0</v>
      </c>
      <c r="AE492" s="90">
        <f t="shared" si="1505"/>
        <v>0</v>
      </c>
      <c r="AF492" s="351"/>
      <c r="AH492" s="91">
        <f t="shared" si="1569"/>
        <v>0</v>
      </c>
      <c r="AI492" s="92" t="s">
        <v>1156</v>
      </c>
      <c r="AJ492" s="91">
        <f t="shared" ref="AJ492:AL492" si="1630">AJ490-+AJ491</f>
        <v>0</v>
      </c>
      <c r="AK492" s="91">
        <f t="shared" si="1630"/>
        <v>0</v>
      </c>
      <c r="AL492" s="91">
        <f t="shared" si="1630"/>
        <v>0</v>
      </c>
      <c r="AM492" s="60"/>
    </row>
    <row r="493" spans="1:39" s="58" customFormat="1" ht="16.5" hidden="1" customHeight="1" x14ac:dyDescent="0.15">
      <c r="A493" s="61" t="s">
        <v>1657</v>
      </c>
      <c r="B493" t="s">
        <v>1816</v>
      </c>
      <c r="C493" t="s">
        <v>641</v>
      </c>
      <c r="D493" s="62" t="s">
        <v>1817</v>
      </c>
      <c r="E493" s="63" t="s">
        <v>1657</v>
      </c>
      <c r="F493" s="346" t="s">
        <v>1443</v>
      </c>
      <c r="G493" s="63" t="s">
        <v>1794</v>
      </c>
      <c r="H493" s="63" t="s">
        <v>918</v>
      </c>
      <c r="I493" s="63" t="s">
        <v>956</v>
      </c>
      <c r="J493" s="346"/>
      <c r="K493" s="346"/>
      <c r="L493" s="346" t="s">
        <v>1156</v>
      </c>
      <c r="M493" s="346" t="s">
        <v>1716</v>
      </c>
      <c r="N493" s="65" t="s">
        <v>1712</v>
      </c>
      <c r="O493" s="66" t="s">
        <v>78</v>
      </c>
      <c r="P493" s="67">
        <v>1851068</v>
      </c>
      <c r="Q493" s="67">
        <v>0</v>
      </c>
      <c r="R493" s="67">
        <f t="shared" ref="R493" si="1631">P493-Q493</f>
        <v>1851068</v>
      </c>
      <c r="S493" s="67">
        <v>0</v>
      </c>
      <c r="T493" s="67">
        <v>0</v>
      </c>
      <c r="U493" s="68">
        <v>0</v>
      </c>
      <c r="V493" s="69">
        <f t="shared" ref="V493:V494" si="1632">P493-U493</f>
        <v>1851068</v>
      </c>
      <c r="W493" s="70" t="s">
        <v>79</v>
      </c>
      <c r="X493" s="69">
        <f t="shared" ref="X493" si="1633">X494</f>
        <v>0</v>
      </c>
      <c r="Y493" s="71"/>
      <c r="Z493" s="71"/>
      <c r="AA493" s="71"/>
      <c r="AB493" s="71"/>
      <c r="AC493" s="71"/>
      <c r="AD493" s="72"/>
      <c r="AE493" s="69">
        <f t="shared" si="1505"/>
        <v>0</v>
      </c>
      <c r="AF493" s="349">
        <v>0</v>
      </c>
      <c r="AH493" s="73">
        <v>0</v>
      </c>
      <c r="AI493" s="74" t="s">
        <v>819</v>
      </c>
      <c r="AJ493" s="73">
        <v>16656.78</v>
      </c>
      <c r="AK493" s="73">
        <f t="shared" ref="AK493:AK494" si="1634">AL493-+AH493</f>
        <v>1851068</v>
      </c>
      <c r="AL493" s="73">
        <f t="shared" ref="AL493:AL494" si="1635">Q493+R493</f>
        <v>1851068</v>
      </c>
      <c r="AM493" s="75"/>
    </row>
    <row r="494" spans="1:39" s="58" customFormat="1" ht="16.5" hidden="1" customHeight="1" x14ac:dyDescent="0.15">
      <c r="A494" s="61"/>
      <c r="B494" s="77" t="s">
        <v>1816</v>
      </c>
      <c r="C494" s="77" t="s">
        <v>641</v>
      </c>
      <c r="D494" s="78" t="s">
        <v>1817</v>
      </c>
      <c r="E494" s="79" t="s">
        <v>1657</v>
      </c>
      <c r="F494" s="347"/>
      <c r="G494" s="79" t="s">
        <v>1794</v>
      </c>
      <c r="H494" s="79" t="s">
        <v>918</v>
      </c>
      <c r="I494" s="79" t="s">
        <v>956</v>
      </c>
      <c r="J494" s="347"/>
      <c r="K494" s="347"/>
      <c r="L494" s="347"/>
      <c r="M494" s="347"/>
      <c r="N494" s="81"/>
      <c r="O494" s="82" t="s">
        <v>81</v>
      </c>
      <c r="P494" s="67">
        <v>1851068</v>
      </c>
      <c r="Q494" s="67">
        <v>0</v>
      </c>
      <c r="R494" s="67">
        <v>1851068</v>
      </c>
      <c r="S494" s="67">
        <f t="shared" ref="S494" si="1636">P494-Q494-R494</f>
        <v>0</v>
      </c>
      <c r="T494" s="67">
        <v>0</v>
      </c>
      <c r="U494" s="83">
        <v>0</v>
      </c>
      <c r="V494" s="69">
        <f t="shared" si="1632"/>
        <v>1851068</v>
      </c>
      <c r="W494" s="70" t="s">
        <v>82</v>
      </c>
      <c r="X494" s="69">
        <v>0</v>
      </c>
      <c r="Y494" s="69">
        <v>0</v>
      </c>
      <c r="Z494" s="69">
        <v>0</v>
      </c>
      <c r="AA494" s="69">
        <v>0</v>
      </c>
      <c r="AB494" s="69">
        <v>0</v>
      </c>
      <c r="AC494" s="69">
        <v>0</v>
      </c>
      <c r="AD494" s="69">
        <v>0</v>
      </c>
      <c r="AE494" s="69">
        <f t="shared" si="1505"/>
        <v>0</v>
      </c>
      <c r="AF494" s="350"/>
      <c r="AH494" s="73">
        <v>0</v>
      </c>
      <c r="AI494" s="74" t="s">
        <v>819</v>
      </c>
      <c r="AJ494" s="73">
        <v>16656.78</v>
      </c>
      <c r="AK494" s="73">
        <f t="shared" si="1634"/>
        <v>1851068</v>
      </c>
      <c r="AL494" s="73">
        <f t="shared" si="1635"/>
        <v>1851068</v>
      </c>
      <c r="AM494" s="75"/>
    </row>
    <row r="495" spans="1:39" s="58" customFormat="1" ht="16.5" hidden="1" customHeight="1" x14ac:dyDescent="0.15">
      <c r="A495" s="61"/>
      <c r="B495" s="77" t="s">
        <v>1816</v>
      </c>
      <c r="C495" s="77" t="s">
        <v>641</v>
      </c>
      <c r="D495" s="84" t="s">
        <v>1817</v>
      </c>
      <c r="E495" s="85" t="s">
        <v>1657</v>
      </c>
      <c r="F495" s="348"/>
      <c r="G495" s="85" t="s">
        <v>1794</v>
      </c>
      <c r="H495" s="85" t="s">
        <v>918</v>
      </c>
      <c r="I495" s="85" t="s">
        <v>956</v>
      </c>
      <c r="J495" s="348"/>
      <c r="K495" s="348"/>
      <c r="L495" s="348"/>
      <c r="M495" s="348"/>
      <c r="N495" s="87"/>
      <c r="O495" s="88" t="s">
        <v>83</v>
      </c>
      <c r="P495" s="67">
        <f t="shared" ref="P495:R495" si="1637">P493-+P494</f>
        <v>0</v>
      </c>
      <c r="Q495" s="67">
        <f t="shared" si="1637"/>
        <v>0</v>
      </c>
      <c r="R495" s="89">
        <f t="shared" si="1637"/>
        <v>0</v>
      </c>
      <c r="S495" s="89"/>
      <c r="T495" s="89">
        <f t="shared" ref="T495:V495" si="1638">T493-+T494</f>
        <v>0</v>
      </c>
      <c r="U495" s="90">
        <f t="shared" si="1638"/>
        <v>0</v>
      </c>
      <c r="V495" s="90">
        <f t="shared" si="1638"/>
        <v>0</v>
      </c>
      <c r="W495" s="88" t="s">
        <v>83</v>
      </c>
      <c r="X495" s="90">
        <f t="shared" ref="X495:AD495" si="1639">X493-+X494</f>
        <v>0</v>
      </c>
      <c r="Y495" s="90">
        <f t="shared" si="1639"/>
        <v>0</v>
      </c>
      <c r="Z495" s="90">
        <f t="shared" si="1639"/>
        <v>0</v>
      </c>
      <c r="AA495" s="90">
        <f t="shared" si="1639"/>
        <v>0</v>
      </c>
      <c r="AB495" s="90">
        <f t="shared" si="1639"/>
        <v>0</v>
      </c>
      <c r="AC495" s="90">
        <f t="shared" si="1639"/>
        <v>0</v>
      </c>
      <c r="AD495" s="90">
        <f t="shared" si="1639"/>
        <v>0</v>
      </c>
      <c r="AE495" s="90">
        <f t="shared" si="1505"/>
        <v>0</v>
      </c>
      <c r="AF495" s="351"/>
      <c r="AH495" s="91">
        <f t="shared" si="1569"/>
        <v>0</v>
      </c>
      <c r="AI495" s="92" t="s">
        <v>1156</v>
      </c>
      <c r="AJ495" s="91">
        <f t="shared" ref="AJ495:AL495" si="1640">AJ493-+AJ494</f>
        <v>0</v>
      </c>
      <c r="AK495" s="91">
        <f t="shared" si="1640"/>
        <v>0</v>
      </c>
      <c r="AL495" s="91">
        <f t="shared" si="1640"/>
        <v>0</v>
      </c>
      <c r="AM495" s="60"/>
    </row>
    <row r="496" spans="1:39" s="58" customFormat="1" ht="16.5" customHeight="1" x14ac:dyDescent="0.15">
      <c r="A496" s="61" t="s">
        <v>1658</v>
      </c>
      <c r="B496" t="s">
        <v>650</v>
      </c>
      <c r="C496" t="s">
        <v>649</v>
      </c>
      <c r="D496" s="62" t="s">
        <v>651</v>
      </c>
      <c r="E496" s="63" t="s">
        <v>1658</v>
      </c>
      <c r="F496" s="346" t="s">
        <v>1444</v>
      </c>
      <c r="G496" s="63" t="s">
        <v>502</v>
      </c>
      <c r="H496" s="63" t="s">
        <v>918</v>
      </c>
      <c r="I496" s="63" t="s">
        <v>919</v>
      </c>
      <c r="J496" s="346"/>
      <c r="K496" s="346"/>
      <c r="L496" s="346"/>
      <c r="M496" s="346" t="s">
        <v>1719</v>
      </c>
      <c r="N496" s="65" t="s">
        <v>1712</v>
      </c>
      <c r="O496" s="66" t="s">
        <v>78</v>
      </c>
      <c r="P496" s="67">
        <v>2178651</v>
      </c>
      <c r="Q496" s="67">
        <v>0</v>
      </c>
      <c r="R496" s="67">
        <f t="shared" ref="R496" si="1641">P496-Q496</f>
        <v>2178651</v>
      </c>
      <c r="S496" s="67">
        <v>0</v>
      </c>
      <c r="T496" s="67">
        <v>0</v>
      </c>
      <c r="U496" s="68">
        <v>0</v>
      </c>
      <c r="V496" s="69">
        <f t="shared" ref="V496:V497" si="1642">P496-U496</f>
        <v>2178651</v>
      </c>
      <c r="W496" s="70" t="s">
        <v>79</v>
      </c>
      <c r="X496" s="69">
        <f t="shared" ref="X496" si="1643">X497</f>
        <v>2178651</v>
      </c>
      <c r="Y496" s="71"/>
      <c r="Z496" s="71"/>
      <c r="AA496" s="71"/>
      <c r="AB496" s="71"/>
      <c r="AC496" s="71"/>
      <c r="AD496" s="72"/>
      <c r="AE496" s="69">
        <f t="shared" si="1505"/>
        <v>2178651</v>
      </c>
      <c r="AF496" s="349">
        <v>0</v>
      </c>
      <c r="AH496" s="73">
        <v>2178651</v>
      </c>
      <c r="AI496" s="74" t="s">
        <v>1156</v>
      </c>
      <c r="AJ496" s="73">
        <v>0</v>
      </c>
      <c r="AK496" s="73">
        <f t="shared" ref="AK496:AK497" si="1644">AL496-+AH496</f>
        <v>0</v>
      </c>
      <c r="AL496" s="73">
        <f t="shared" ref="AL496:AL497" si="1645">Q496+R496</f>
        <v>2178651</v>
      </c>
      <c r="AM496" s="75"/>
    </row>
    <row r="497" spans="1:39" s="58" customFormat="1" ht="16.5" customHeight="1" x14ac:dyDescent="0.15">
      <c r="A497" s="61"/>
      <c r="B497" s="77" t="s">
        <v>650</v>
      </c>
      <c r="C497" s="77" t="s">
        <v>649</v>
      </c>
      <c r="D497" s="78" t="s">
        <v>651</v>
      </c>
      <c r="E497" s="79" t="s">
        <v>1658</v>
      </c>
      <c r="F497" s="347"/>
      <c r="G497" s="79" t="s">
        <v>502</v>
      </c>
      <c r="H497" s="79" t="s">
        <v>918</v>
      </c>
      <c r="I497" s="79" t="s">
        <v>919</v>
      </c>
      <c r="J497" s="347"/>
      <c r="K497" s="347"/>
      <c r="L497" s="347"/>
      <c r="M497" s="347"/>
      <c r="N497" s="81"/>
      <c r="O497" s="82" t="s">
        <v>81</v>
      </c>
      <c r="P497" s="67">
        <v>0</v>
      </c>
      <c r="Q497" s="67">
        <v>0</v>
      </c>
      <c r="R497" s="67">
        <v>0</v>
      </c>
      <c r="S497" s="67">
        <f t="shared" ref="S497" si="1646">P497-Q497-R497</f>
        <v>0</v>
      </c>
      <c r="T497" s="67">
        <v>0</v>
      </c>
      <c r="U497" s="83">
        <v>0</v>
      </c>
      <c r="V497" s="69">
        <f t="shared" si="1642"/>
        <v>0</v>
      </c>
      <c r="W497" s="70" t="s">
        <v>82</v>
      </c>
      <c r="X497" s="69">
        <v>2178651</v>
      </c>
      <c r="Y497" s="69">
        <v>0</v>
      </c>
      <c r="Z497" s="69">
        <v>0</v>
      </c>
      <c r="AA497" s="69">
        <v>0</v>
      </c>
      <c r="AB497" s="69">
        <v>0</v>
      </c>
      <c r="AC497" s="69">
        <v>0</v>
      </c>
      <c r="AD497" s="69">
        <v>0</v>
      </c>
      <c r="AE497" s="69">
        <f t="shared" si="1505"/>
        <v>2178651</v>
      </c>
      <c r="AF497" s="350"/>
      <c r="AH497" s="73">
        <v>0</v>
      </c>
      <c r="AI497" s="74" t="s">
        <v>1156</v>
      </c>
      <c r="AJ497" s="73">
        <v>0</v>
      </c>
      <c r="AK497" s="73">
        <f t="shared" si="1644"/>
        <v>0</v>
      </c>
      <c r="AL497" s="73">
        <f t="shared" si="1645"/>
        <v>0</v>
      </c>
      <c r="AM497" s="75"/>
    </row>
    <row r="498" spans="1:39" s="58" customFormat="1" ht="16.5" customHeight="1" x14ac:dyDescent="0.15">
      <c r="A498" s="61"/>
      <c r="B498" s="77" t="s">
        <v>650</v>
      </c>
      <c r="C498" s="77" t="s">
        <v>649</v>
      </c>
      <c r="D498" s="84" t="s">
        <v>651</v>
      </c>
      <c r="E498" s="85" t="s">
        <v>1658</v>
      </c>
      <c r="F498" s="348"/>
      <c r="G498" s="85" t="s">
        <v>502</v>
      </c>
      <c r="H498" s="85" t="s">
        <v>918</v>
      </c>
      <c r="I498" s="85" t="s">
        <v>919</v>
      </c>
      <c r="J498" s="348"/>
      <c r="K498" s="348"/>
      <c r="L498" s="348"/>
      <c r="M498" s="348"/>
      <c r="N498" s="87"/>
      <c r="O498" s="88" t="s">
        <v>83</v>
      </c>
      <c r="P498" s="67">
        <f t="shared" ref="P498:R498" si="1647">P496-+P497</f>
        <v>2178651</v>
      </c>
      <c r="Q498" s="67">
        <f t="shared" si="1647"/>
        <v>0</v>
      </c>
      <c r="R498" s="89">
        <f t="shared" si="1647"/>
        <v>2178651</v>
      </c>
      <c r="S498" s="89"/>
      <c r="T498" s="89">
        <f t="shared" ref="T498:V498" si="1648">T496-+T497</f>
        <v>0</v>
      </c>
      <c r="U498" s="90">
        <f t="shared" si="1648"/>
        <v>0</v>
      </c>
      <c r="V498" s="90">
        <f t="shared" si="1648"/>
        <v>2178651</v>
      </c>
      <c r="W498" s="88" t="s">
        <v>83</v>
      </c>
      <c r="X498" s="90">
        <f t="shared" ref="X498:AD498" si="1649">X496-+X497</f>
        <v>0</v>
      </c>
      <c r="Y498" s="90">
        <f t="shared" si="1649"/>
        <v>0</v>
      </c>
      <c r="Z498" s="90">
        <f t="shared" si="1649"/>
        <v>0</v>
      </c>
      <c r="AA498" s="90">
        <f t="shared" si="1649"/>
        <v>0</v>
      </c>
      <c r="AB498" s="90">
        <f t="shared" si="1649"/>
        <v>0</v>
      </c>
      <c r="AC498" s="90">
        <f t="shared" si="1649"/>
        <v>0</v>
      </c>
      <c r="AD498" s="90">
        <f t="shared" si="1649"/>
        <v>0</v>
      </c>
      <c r="AE498" s="90">
        <f t="shared" si="1505"/>
        <v>0</v>
      </c>
      <c r="AF498" s="351"/>
      <c r="AH498" s="91">
        <f t="shared" si="1569"/>
        <v>2178651</v>
      </c>
      <c r="AI498" s="92" t="s">
        <v>1156</v>
      </c>
      <c r="AJ498" s="91">
        <f t="shared" ref="AJ498:AL498" si="1650">AJ496-+AJ497</f>
        <v>0</v>
      </c>
      <c r="AK498" s="91">
        <f t="shared" si="1650"/>
        <v>0</v>
      </c>
      <c r="AL498" s="91">
        <f t="shared" si="1650"/>
        <v>2178651</v>
      </c>
      <c r="AM498" s="60"/>
    </row>
    <row r="499" spans="1:39" s="58" customFormat="1" ht="16.5" hidden="1" customHeight="1" x14ac:dyDescent="0.15">
      <c r="A499" s="61" t="s">
        <v>1659</v>
      </c>
      <c r="B499" t="s">
        <v>653</v>
      </c>
      <c r="C499" t="s">
        <v>96</v>
      </c>
      <c r="D499" s="62" t="s">
        <v>654</v>
      </c>
      <c r="E499" s="63" t="s">
        <v>1659</v>
      </c>
      <c r="F499" s="346" t="s">
        <v>1445</v>
      </c>
      <c r="G499" s="63" t="s">
        <v>502</v>
      </c>
      <c r="H499" s="63" t="s">
        <v>791</v>
      </c>
      <c r="I499" s="63" t="s">
        <v>513</v>
      </c>
      <c r="J499" s="346" t="s">
        <v>1784</v>
      </c>
      <c r="K499" s="346" t="s">
        <v>1783</v>
      </c>
      <c r="L499" s="346" t="s">
        <v>1785</v>
      </c>
      <c r="M499" s="346" t="s">
        <v>1714</v>
      </c>
      <c r="N499" s="65" t="s">
        <v>1720</v>
      </c>
      <c r="O499" s="66" t="s">
        <v>78</v>
      </c>
      <c r="P499" s="67">
        <v>455717109</v>
      </c>
      <c r="Q499" s="67">
        <v>47568370</v>
      </c>
      <c r="R499" s="67">
        <f t="shared" ref="R499" si="1651">P499-Q499</f>
        <v>408148739</v>
      </c>
      <c r="S499" s="67">
        <v>0</v>
      </c>
      <c r="T499" s="67">
        <v>408148739</v>
      </c>
      <c r="U499" s="68">
        <v>124803200</v>
      </c>
      <c r="V499" s="69">
        <f t="shared" ref="V499:V500" si="1652">P499-U499</f>
        <v>330913909</v>
      </c>
      <c r="W499" s="70" t="s">
        <v>79</v>
      </c>
      <c r="X499" s="69">
        <f t="shared" ref="X499" si="1653">X500</f>
        <v>0</v>
      </c>
      <c r="Y499" s="71"/>
      <c r="Z499" s="71"/>
      <c r="AA499" s="71"/>
      <c r="AB499" s="71"/>
      <c r="AC499" s="71"/>
      <c r="AD499" s="72"/>
      <c r="AE499" s="69">
        <f t="shared" si="1505"/>
        <v>0</v>
      </c>
      <c r="AF499" s="349" t="s">
        <v>1791</v>
      </c>
      <c r="AH499" s="73">
        <v>455717109</v>
      </c>
      <c r="AI499" s="74" t="s">
        <v>1156</v>
      </c>
      <c r="AJ499" s="73">
        <v>0</v>
      </c>
      <c r="AK499" s="73">
        <f t="shared" ref="AK499:AK500" si="1654">AL499-+AH499</f>
        <v>0</v>
      </c>
      <c r="AL499" s="73">
        <f t="shared" ref="AL499:AL500" si="1655">Q499+R499</f>
        <v>455717109</v>
      </c>
      <c r="AM499" s="75"/>
    </row>
    <row r="500" spans="1:39" s="58" customFormat="1" ht="16.5" hidden="1" customHeight="1" x14ac:dyDescent="0.15">
      <c r="A500" s="61"/>
      <c r="B500" s="77" t="s">
        <v>653</v>
      </c>
      <c r="C500" s="77" t="s">
        <v>96</v>
      </c>
      <c r="D500" s="78" t="s">
        <v>654</v>
      </c>
      <c r="E500" s="79" t="s">
        <v>1659</v>
      </c>
      <c r="F500" s="347"/>
      <c r="G500" s="79" t="s">
        <v>502</v>
      </c>
      <c r="H500" s="79" t="s">
        <v>791</v>
      </c>
      <c r="I500" s="79" t="s">
        <v>513</v>
      </c>
      <c r="J500" s="347"/>
      <c r="K500" s="347"/>
      <c r="L500" s="347"/>
      <c r="M500" s="347"/>
      <c r="N500" s="81"/>
      <c r="O500" s="82" t="s">
        <v>81</v>
      </c>
      <c r="P500" s="67">
        <v>455717109</v>
      </c>
      <c r="Q500" s="67">
        <v>47568370</v>
      </c>
      <c r="R500" s="67">
        <v>408148739</v>
      </c>
      <c r="S500" s="67">
        <f t="shared" ref="S500" si="1656">P500-Q500-R500</f>
        <v>0</v>
      </c>
      <c r="T500" s="265">
        <v>408148739</v>
      </c>
      <c r="U500" s="83">
        <v>124803200</v>
      </c>
      <c r="V500" s="69">
        <f t="shared" si="1652"/>
        <v>330913909</v>
      </c>
      <c r="W500" s="70" t="s">
        <v>82</v>
      </c>
      <c r="X500" s="69">
        <v>0</v>
      </c>
      <c r="Y500" s="69">
        <v>0</v>
      </c>
      <c r="Z500" s="69">
        <v>0</v>
      </c>
      <c r="AA500" s="69">
        <v>0</v>
      </c>
      <c r="AB500" s="69">
        <v>0</v>
      </c>
      <c r="AC500" s="69">
        <v>0</v>
      </c>
      <c r="AD500" s="69">
        <v>0</v>
      </c>
      <c r="AE500" s="69">
        <f t="shared" si="1505"/>
        <v>0</v>
      </c>
      <c r="AF500" s="350"/>
      <c r="AH500" s="73">
        <v>455717109</v>
      </c>
      <c r="AI500" s="74" t="s">
        <v>1156</v>
      </c>
      <c r="AJ500" s="73">
        <v>0</v>
      </c>
      <c r="AK500" s="73">
        <f t="shared" si="1654"/>
        <v>0</v>
      </c>
      <c r="AL500" s="73">
        <f t="shared" si="1655"/>
        <v>455717109</v>
      </c>
      <c r="AM500" s="75"/>
    </row>
    <row r="501" spans="1:39" s="58" customFormat="1" ht="16.5" hidden="1" customHeight="1" x14ac:dyDescent="0.15">
      <c r="A501" s="61"/>
      <c r="B501" s="77" t="s">
        <v>653</v>
      </c>
      <c r="C501" s="77" t="s">
        <v>96</v>
      </c>
      <c r="D501" s="84" t="s">
        <v>654</v>
      </c>
      <c r="E501" s="85" t="s">
        <v>1659</v>
      </c>
      <c r="F501" s="348"/>
      <c r="G501" s="85" t="s">
        <v>502</v>
      </c>
      <c r="H501" s="85" t="s">
        <v>791</v>
      </c>
      <c r="I501" s="85" t="s">
        <v>513</v>
      </c>
      <c r="J501" s="348"/>
      <c r="K501" s="348"/>
      <c r="L501" s="348"/>
      <c r="M501" s="348"/>
      <c r="N501" s="87"/>
      <c r="O501" s="88" t="s">
        <v>83</v>
      </c>
      <c r="P501" s="67">
        <f t="shared" ref="P501:R501" si="1657">P499-+P500</f>
        <v>0</v>
      </c>
      <c r="Q501" s="67">
        <f t="shared" si="1657"/>
        <v>0</v>
      </c>
      <c r="R501" s="89">
        <f t="shared" si="1657"/>
        <v>0</v>
      </c>
      <c r="S501" s="89"/>
      <c r="T501" s="89">
        <f t="shared" ref="T501:V501" si="1658">T499-+T500</f>
        <v>0</v>
      </c>
      <c r="U501" s="90">
        <f t="shared" si="1658"/>
        <v>0</v>
      </c>
      <c r="V501" s="90">
        <f t="shared" si="1658"/>
        <v>0</v>
      </c>
      <c r="W501" s="88" t="s">
        <v>83</v>
      </c>
      <c r="X501" s="90">
        <f t="shared" ref="X501:AD501" si="1659">X499-+X500</f>
        <v>0</v>
      </c>
      <c r="Y501" s="90">
        <f t="shared" si="1659"/>
        <v>0</v>
      </c>
      <c r="Z501" s="90">
        <f t="shared" si="1659"/>
        <v>0</v>
      </c>
      <c r="AA501" s="90">
        <f t="shared" si="1659"/>
        <v>0</v>
      </c>
      <c r="AB501" s="90">
        <f t="shared" si="1659"/>
        <v>0</v>
      </c>
      <c r="AC501" s="90">
        <f t="shared" si="1659"/>
        <v>0</v>
      </c>
      <c r="AD501" s="90">
        <f t="shared" si="1659"/>
        <v>0</v>
      </c>
      <c r="AE501" s="90">
        <f t="shared" si="1505"/>
        <v>0</v>
      </c>
      <c r="AF501" s="351"/>
      <c r="AH501" s="91">
        <f t="shared" si="1569"/>
        <v>0</v>
      </c>
      <c r="AI501" s="92" t="s">
        <v>1156</v>
      </c>
      <c r="AJ501" s="91">
        <f t="shared" ref="AJ501:AL501" si="1660">AJ499-+AJ500</f>
        <v>0</v>
      </c>
      <c r="AK501" s="91">
        <f t="shared" si="1660"/>
        <v>0</v>
      </c>
      <c r="AL501" s="91">
        <f t="shared" si="1660"/>
        <v>0</v>
      </c>
      <c r="AM501" s="60"/>
    </row>
    <row r="502" spans="1:39" s="58" customFormat="1" ht="16.5" hidden="1" customHeight="1" x14ac:dyDescent="0.15">
      <c r="A502" s="61" t="s">
        <v>1660</v>
      </c>
      <c r="B502" t="s">
        <v>653</v>
      </c>
      <c r="C502" t="s">
        <v>96</v>
      </c>
      <c r="D502" s="62" t="s">
        <v>654</v>
      </c>
      <c r="E502" s="63" t="s">
        <v>1660</v>
      </c>
      <c r="F502" s="346" t="s">
        <v>1446</v>
      </c>
      <c r="G502" s="63" t="s">
        <v>497</v>
      </c>
      <c r="H502" s="63" t="s">
        <v>1113</v>
      </c>
      <c r="I502" s="63" t="s">
        <v>1113</v>
      </c>
      <c r="J502" s="346" t="s">
        <v>1786</v>
      </c>
      <c r="K502" s="346" t="s">
        <v>1783</v>
      </c>
      <c r="L502" s="346" t="s">
        <v>1785</v>
      </c>
      <c r="M502" s="346" t="s">
        <v>1714</v>
      </c>
      <c r="N502" s="65" t="s">
        <v>1712</v>
      </c>
      <c r="O502" s="66" t="s">
        <v>78</v>
      </c>
      <c r="P502" s="67">
        <v>24964615</v>
      </c>
      <c r="Q502" s="67">
        <v>3695762</v>
      </c>
      <c r="R502" s="67">
        <f t="shared" ref="R502" si="1661">P502-Q502</f>
        <v>21268853</v>
      </c>
      <c r="S502" s="67">
        <v>0</v>
      </c>
      <c r="T502" s="67">
        <v>21268853</v>
      </c>
      <c r="U502" s="68">
        <v>18154262</v>
      </c>
      <c r="V502" s="69">
        <f t="shared" ref="V502:V503" si="1662">P502-U502</f>
        <v>6810353</v>
      </c>
      <c r="W502" s="70" t="s">
        <v>79</v>
      </c>
      <c r="X502" s="69">
        <f t="shared" ref="X502" si="1663">X503</f>
        <v>0</v>
      </c>
      <c r="Y502" s="71"/>
      <c r="Z502" s="71"/>
      <c r="AA502" s="71"/>
      <c r="AB502" s="71"/>
      <c r="AC502" s="71"/>
      <c r="AD502" s="72"/>
      <c r="AE502" s="69">
        <f t="shared" si="1505"/>
        <v>0</v>
      </c>
      <c r="AF502" s="349">
        <v>0</v>
      </c>
      <c r="AH502" s="73">
        <v>16149263</v>
      </c>
      <c r="AI502" s="74" t="s">
        <v>1792</v>
      </c>
      <c r="AJ502" s="73">
        <v>6372331</v>
      </c>
      <c r="AK502" s="73">
        <f t="shared" ref="AK502:AK503" si="1664">AL502-+AH502</f>
        <v>8815352</v>
      </c>
      <c r="AL502" s="73">
        <f t="shared" ref="AL502:AL503" si="1665">Q502+R502</f>
        <v>24964615</v>
      </c>
      <c r="AM502" s="75" t="s">
        <v>92</v>
      </c>
    </row>
    <row r="503" spans="1:39" s="58" customFormat="1" ht="16.5" hidden="1" customHeight="1" x14ac:dyDescent="0.15">
      <c r="A503" s="61"/>
      <c r="B503" s="77" t="s">
        <v>653</v>
      </c>
      <c r="C503" s="77" t="s">
        <v>96</v>
      </c>
      <c r="D503" s="78" t="s">
        <v>654</v>
      </c>
      <c r="E503" s="79" t="s">
        <v>1660</v>
      </c>
      <c r="F503" s="347"/>
      <c r="G503" s="79" t="s">
        <v>497</v>
      </c>
      <c r="H503" s="79" t="s">
        <v>1113</v>
      </c>
      <c r="I503" s="79" t="s">
        <v>1113</v>
      </c>
      <c r="J503" s="347"/>
      <c r="K503" s="347"/>
      <c r="L503" s="347"/>
      <c r="M503" s="347"/>
      <c r="N503" s="81"/>
      <c r="O503" s="82" t="s">
        <v>81</v>
      </c>
      <c r="P503" s="67">
        <v>24964615</v>
      </c>
      <c r="Q503" s="67">
        <v>3695762</v>
      </c>
      <c r="R503" s="67">
        <v>21268853</v>
      </c>
      <c r="S503" s="67">
        <f t="shared" ref="S503" si="1666">P503-Q503-R503</f>
        <v>0</v>
      </c>
      <c r="T503" s="67">
        <v>21268853</v>
      </c>
      <c r="U503" s="83">
        <v>18154262</v>
      </c>
      <c r="V503" s="69">
        <f t="shared" si="1662"/>
        <v>6810353</v>
      </c>
      <c r="W503" s="70" t="s">
        <v>82</v>
      </c>
      <c r="X503" s="69">
        <v>0</v>
      </c>
      <c r="Y503" s="69">
        <v>0</v>
      </c>
      <c r="Z503" s="69">
        <v>0</v>
      </c>
      <c r="AA503" s="69">
        <v>0</v>
      </c>
      <c r="AB503" s="69">
        <v>0</v>
      </c>
      <c r="AC503" s="69">
        <v>0</v>
      </c>
      <c r="AD503" s="69">
        <v>0</v>
      </c>
      <c r="AE503" s="69">
        <f t="shared" si="1505"/>
        <v>0</v>
      </c>
      <c r="AF503" s="350"/>
      <c r="AH503" s="73">
        <v>16149263</v>
      </c>
      <c r="AI503" s="74" t="s">
        <v>1792</v>
      </c>
      <c r="AJ503" s="73">
        <v>6372331</v>
      </c>
      <c r="AK503" s="73">
        <f t="shared" si="1664"/>
        <v>8815352</v>
      </c>
      <c r="AL503" s="73">
        <f t="shared" si="1665"/>
        <v>24964615</v>
      </c>
      <c r="AM503" s="75" t="s">
        <v>92</v>
      </c>
    </row>
    <row r="504" spans="1:39" s="58" customFormat="1" ht="16.5" hidden="1" customHeight="1" x14ac:dyDescent="0.15">
      <c r="A504" s="61"/>
      <c r="B504" s="77" t="s">
        <v>653</v>
      </c>
      <c r="C504" s="77" t="s">
        <v>96</v>
      </c>
      <c r="D504" s="84" t="s">
        <v>654</v>
      </c>
      <c r="E504" s="85" t="s">
        <v>1660</v>
      </c>
      <c r="F504" s="348"/>
      <c r="G504" s="85" t="s">
        <v>497</v>
      </c>
      <c r="H504" s="85" t="s">
        <v>1113</v>
      </c>
      <c r="I504" s="85" t="s">
        <v>1113</v>
      </c>
      <c r="J504" s="348"/>
      <c r="K504" s="348"/>
      <c r="L504" s="348"/>
      <c r="M504" s="348"/>
      <c r="N504" s="87"/>
      <c r="O504" s="88" t="s">
        <v>83</v>
      </c>
      <c r="P504" s="67">
        <f t="shared" ref="P504:R504" si="1667">P502-+P503</f>
        <v>0</v>
      </c>
      <c r="Q504" s="67">
        <f t="shared" si="1667"/>
        <v>0</v>
      </c>
      <c r="R504" s="89">
        <f t="shared" si="1667"/>
        <v>0</v>
      </c>
      <c r="S504" s="89"/>
      <c r="T504" s="89">
        <f t="shared" ref="T504:V504" si="1668">T502-+T503</f>
        <v>0</v>
      </c>
      <c r="U504" s="90">
        <f t="shared" si="1668"/>
        <v>0</v>
      </c>
      <c r="V504" s="90">
        <f t="shared" si="1668"/>
        <v>0</v>
      </c>
      <c r="W504" s="88" t="s">
        <v>83</v>
      </c>
      <c r="X504" s="90">
        <f t="shared" ref="X504:AD504" si="1669">X502-+X503</f>
        <v>0</v>
      </c>
      <c r="Y504" s="90">
        <f t="shared" si="1669"/>
        <v>0</v>
      </c>
      <c r="Z504" s="90">
        <f t="shared" si="1669"/>
        <v>0</v>
      </c>
      <c r="AA504" s="90">
        <f t="shared" si="1669"/>
        <v>0</v>
      </c>
      <c r="AB504" s="90">
        <f t="shared" si="1669"/>
        <v>0</v>
      </c>
      <c r="AC504" s="90">
        <f t="shared" si="1669"/>
        <v>0</v>
      </c>
      <c r="AD504" s="90">
        <f t="shared" si="1669"/>
        <v>0</v>
      </c>
      <c r="AE504" s="90">
        <f t="shared" si="1505"/>
        <v>0</v>
      </c>
      <c r="AF504" s="351"/>
      <c r="AH504" s="91">
        <f t="shared" si="1569"/>
        <v>0</v>
      </c>
      <c r="AI504" s="92" t="s">
        <v>1156</v>
      </c>
      <c r="AJ504" s="91">
        <f t="shared" ref="AJ504:AL504" si="1670">AJ502-+AJ503</f>
        <v>0</v>
      </c>
      <c r="AK504" s="91">
        <f t="shared" si="1670"/>
        <v>0</v>
      </c>
      <c r="AL504" s="91">
        <f t="shared" si="1670"/>
        <v>0</v>
      </c>
      <c r="AM504" s="60"/>
    </row>
    <row r="505" spans="1:39" s="58" customFormat="1" ht="16.5" hidden="1" customHeight="1" x14ac:dyDescent="0.15">
      <c r="A505" s="61" t="s">
        <v>1661</v>
      </c>
      <c r="B505" t="s">
        <v>653</v>
      </c>
      <c r="C505" t="s">
        <v>96</v>
      </c>
      <c r="D505" s="62" t="s">
        <v>654</v>
      </c>
      <c r="E505" s="63" t="s">
        <v>1661</v>
      </c>
      <c r="F505" s="346" t="s">
        <v>1447</v>
      </c>
      <c r="G505" s="63" t="s">
        <v>1804</v>
      </c>
      <c r="H505" s="63" t="s">
        <v>791</v>
      </c>
      <c r="I505" s="63" t="s">
        <v>881</v>
      </c>
      <c r="J505" s="346" t="s">
        <v>1755</v>
      </c>
      <c r="K505" s="346" t="s">
        <v>1783</v>
      </c>
      <c r="L505" s="346" t="s">
        <v>1785</v>
      </c>
      <c r="M505" s="346" t="s">
        <v>1711</v>
      </c>
      <c r="N505" s="65" t="s">
        <v>1712</v>
      </c>
      <c r="O505" s="66" t="s">
        <v>78</v>
      </c>
      <c r="P505" s="67">
        <v>2204621</v>
      </c>
      <c r="Q505" s="67">
        <v>2204621</v>
      </c>
      <c r="R505" s="67">
        <f t="shared" ref="R505" si="1671">P505-Q505</f>
        <v>0</v>
      </c>
      <c r="S505" s="67">
        <v>0</v>
      </c>
      <c r="T505" s="67">
        <v>0</v>
      </c>
      <c r="U505" s="68">
        <v>0</v>
      </c>
      <c r="V505" s="69">
        <f t="shared" ref="V505:V506" si="1672">P505-U505</f>
        <v>2204621</v>
      </c>
      <c r="W505" s="70" t="s">
        <v>79</v>
      </c>
      <c r="X505" s="69">
        <f t="shared" ref="X505" si="1673">X506</f>
        <v>0</v>
      </c>
      <c r="Y505" s="71"/>
      <c r="Z505" s="71"/>
      <c r="AA505" s="71"/>
      <c r="AB505" s="71"/>
      <c r="AC505" s="71"/>
      <c r="AD505" s="72"/>
      <c r="AE505" s="69">
        <f t="shared" si="1505"/>
        <v>0</v>
      </c>
      <c r="AF505" s="349">
        <v>0</v>
      </c>
      <c r="AH505" s="73">
        <v>2026060</v>
      </c>
      <c r="AI505" s="74" t="s">
        <v>819</v>
      </c>
      <c r="AJ505" s="73">
        <v>1491.3</v>
      </c>
      <c r="AK505" s="73">
        <f t="shared" ref="AK505:AK506" si="1674">AL505-+AH505</f>
        <v>178561</v>
      </c>
      <c r="AL505" s="73">
        <f t="shared" ref="AL505:AL506" si="1675">Q505+R505</f>
        <v>2204621</v>
      </c>
      <c r="AM505" s="75"/>
    </row>
    <row r="506" spans="1:39" s="58" customFormat="1" ht="16.5" hidden="1" customHeight="1" x14ac:dyDescent="0.15">
      <c r="A506" s="61"/>
      <c r="B506" s="77" t="s">
        <v>653</v>
      </c>
      <c r="C506" s="77" t="s">
        <v>96</v>
      </c>
      <c r="D506" s="78" t="s">
        <v>654</v>
      </c>
      <c r="E506" s="79" t="s">
        <v>1661</v>
      </c>
      <c r="F506" s="347"/>
      <c r="G506" s="79" t="s">
        <v>1804</v>
      </c>
      <c r="H506" s="79" t="s">
        <v>791</v>
      </c>
      <c r="I506" s="79" t="s">
        <v>881</v>
      </c>
      <c r="J506" s="347"/>
      <c r="K506" s="347"/>
      <c r="L506" s="347"/>
      <c r="M506" s="347"/>
      <c r="N506" s="81"/>
      <c r="O506" s="82" t="s">
        <v>81</v>
      </c>
      <c r="P506" s="67">
        <v>2204621</v>
      </c>
      <c r="Q506" s="67">
        <v>2204621</v>
      </c>
      <c r="R506" s="67">
        <v>0</v>
      </c>
      <c r="S506" s="67">
        <f t="shared" ref="S506" si="1676">P506-Q506-R506</f>
        <v>0</v>
      </c>
      <c r="T506" s="67">
        <v>0</v>
      </c>
      <c r="U506" s="83">
        <v>0</v>
      </c>
      <c r="V506" s="69">
        <f t="shared" si="1672"/>
        <v>2204621</v>
      </c>
      <c r="W506" s="70" t="s">
        <v>82</v>
      </c>
      <c r="X506" s="69">
        <v>0</v>
      </c>
      <c r="Y506" s="69">
        <v>0</v>
      </c>
      <c r="Z506" s="69">
        <v>0</v>
      </c>
      <c r="AA506" s="69">
        <v>0</v>
      </c>
      <c r="AB506" s="69">
        <v>0</v>
      </c>
      <c r="AC506" s="69">
        <v>0</v>
      </c>
      <c r="AD506" s="69">
        <v>0</v>
      </c>
      <c r="AE506" s="69">
        <f t="shared" si="1505"/>
        <v>0</v>
      </c>
      <c r="AF506" s="350"/>
      <c r="AH506" s="73">
        <v>2026060</v>
      </c>
      <c r="AI506" s="74" t="s">
        <v>819</v>
      </c>
      <c r="AJ506" s="73">
        <v>1491.3</v>
      </c>
      <c r="AK506" s="73">
        <f t="shared" si="1674"/>
        <v>178561</v>
      </c>
      <c r="AL506" s="73">
        <f t="shared" si="1675"/>
        <v>2204621</v>
      </c>
      <c r="AM506" s="75"/>
    </row>
    <row r="507" spans="1:39" s="58" customFormat="1" ht="16.5" hidden="1" customHeight="1" x14ac:dyDescent="0.15">
      <c r="A507" s="61"/>
      <c r="B507" s="77" t="s">
        <v>653</v>
      </c>
      <c r="C507" s="77" t="s">
        <v>96</v>
      </c>
      <c r="D507" s="84" t="s">
        <v>654</v>
      </c>
      <c r="E507" s="85" t="s">
        <v>1661</v>
      </c>
      <c r="F507" s="348"/>
      <c r="G507" s="85" t="s">
        <v>1804</v>
      </c>
      <c r="H507" s="85" t="s">
        <v>791</v>
      </c>
      <c r="I507" s="85" t="s">
        <v>881</v>
      </c>
      <c r="J507" s="348"/>
      <c r="K507" s="348"/>
      <c r="L507" s="348"/>
      <c r="M507" s="348"/>
      <c r="N507" s="87"/>
      <c r="O507" s="88" t="s">
        <v>83</v>
      </c>
      <c r="P507" s="67">
        <f t="shared" ref="P507:R507" si="1677">P505-+P506</f>
        <v>0</v>
      </c>
      <c r="Q507" s="67">
        <f t="shared" si="1677"/>
        <v>0</v>
      </c>
      <c r="R507" s="89">
        <f t="shared" si="1677"/>
        <v>0</v>
      </c>
      <c r="S507" s="89"/>
      <c r="T507" s="89">
        <f t="shared" ref="T507:V507" si="1678">T505-+T506</f>
        <v>0</v>
      </c>
      <c r="U507" s="90">
        <f t="shared" si="1678"/>
        <v>0</v>
      </c>
      <c r="V507" s="90">
        <f t="shared" si="1678"/>
        <v>0</v>
      </c>
      <c r="W507" s="88" t="s">
        <v>83</v>
      </c>
      <c r="X507" s="90">
        <f t="shared" ref="X507:AD507" si="1679">X505-+X506</f>
        <v>0</v>
      </c>
      <c r="Y507" s="90">
        <f t="shared" si="1679"/>
        <v>0</v>
      </c>
      <c r="Z507" s="90">
        <f t="shared" si="1679"/>
        <v>0</v>
      </c>
      <c r="AA507" s="90">
        <f t="shared" si="1679"/>
        <v>0</v>
      </c>
      <c r="AB507" s="90">
        <f t="shared" si="1679"/>
        <v>0</v>
      </c>
      <c r="AC507" s="90">
        <f t="shared" si="1679"/>
        <v>0</v>
      </c>
      <c r="AD507" s="90">
        <f t="shared" si="1679"/>
        <v>0</v>
      </c>
      <c r="AE507" s="90">
        <f t="shared" si="1505"/>
        <v>0</v>
      </c>
      <c r="AF507" s="351"/>
      <c r="AH507" s="91">
        <f t="shared" si="1569"/>
        <v>0</v>
      </c>
      <c r="AI507" s="92" t="s">
        <v>1156</v>
      </c>
      <c r="AJ507" s="91">
        <f t="shared" ref="AJ507:AL507" si="1680">AJ505-+AJ506</f>
        <v>0</v>
      </c>
      <c r="AK507" s="91">
        <f t="shared" si="1680"/>
        <v>0</v>
      </c>
      <c r="AL507" s="91">
        <f t="shared" si="1680"/>
        <v>0</v>
      </c>
      <c r="AM507" s="60"/>
    </row>
    <row r="508" spans="1:39" s="58" customFormat="1" ht="16.5" hidden="1" customHeight="1" x14ac:dyDescent="0.15">
      <c r="A508" s="61" t="s">
        <v>1662</v>
      </c>
      <c r="B508" t="s">
        <v>653</v>
      </c>
      <c r="C508" t="s">
        <v>96</v>
      </c>
      <c r="D508" s="62" t="s">
        <v>654</v>
      </c>
      <c r="E508" s="63" t="s">
        <v>1662</v>
      </c>
      <c r="F508" s="346" t="s">
        <v>1448</v>
      </c>
      <c r="G508" s="63" t="s">
        <v>497</v>
      </c>
      <c r="H508" s="63" t="s">
        <v>791</v>
      </c>
      <c r="I508" s="63" t="s">
        <v>881</v>
      </c>
      <c r="J508" s="346"/>
      <c r="K508" s="346"/>
      <c r="L508" s="346"/>
      <c r="M508" s="346" t="s">
        <v>1711</v>
      </c>
      <c r="N508" s="65" t="s">
        <v>1712</v>
      </c>
      <c r="O508" s="66" t="s">
        <v>78</v>
      </c>
      <c r="P508" s="67">
        <v>1383238</v>
      </c>
      <c r="Q508" s="67">
        <v>876097</v>
      </c>
      <c r="R508" s="67">
        <f t="shared" ref="R508" si="1681">P508-Q508</f>
        <v>507141</v>
      </c>
      <c r="S508" s="67">
        <v>0</v>
      </c>
      <c r="T508" s="67">
        <v>507141</v>
      </c>
      <c r="U508" s="68">
        <v>0</v>
      </c>
      <c r="V508" s="69">
        <f t="shared" ref="V508:V509" si="1682">P508-U508</f>
        <v>1383238</v>
      </c>
      <c r="W508" s="70" t="s">
        <v>79</v>
      </c>
      <c r="X508" s="69">
        <f t="shared" ref="X508" si="1683">X509</f>
        <v>452044</v>
      </c>
      <c r="Y508" s="71"/>
      <c r="Z508" s="71"/>
      <c r="AA508" s="71"/>
      <c r="AB508" s="71"/>
      <c r="AC508" s="71"/>
      <c r="AD508" s="72"/>
      <c r="AE508" s="69">
        <f t="shared" si="1505"/>
        <v>452044</v>
      </c>
      <c r="AF508" s="349">
        <v>0</v>
      </c>
      <c r="AH508" s="73">
        <v>452044</v>
      </c>
      <c r="AI508" s="74" t="s">
        <v>849</v>
      </c>
      <c r="AJ508" s="73">
        <v>796276</v>
      </c>
      <c r="AK508" s="73">
        <f t="shared" ref="AK508:AK509" si="1684">AL508-+AH508</f>
        <v>931194</v>
      </c>
      <c r="AL508" s="73">
        <f t="shared" ref="AL508:AL509" si="1685">Q508+R508</f>
        <v>1383238</v>
      </c>
      <c r="AM508" s="75"/>
    </row>
    <row r="509" spans="1:39" s="58" customFormat="1" ht="16.5" hidden="1" customHeight="1" x14ac:dyDescent="0.15">
      <c r="A509" s="61"/>
      <c r="B509" s="77" t="s">
        <v>653</v>
      </c>
      <c r="C509" s="77" t="s">
        <v>96</v>
      </c>
      <c r="D509" s="78" t="s">
        <v>654</v>
      </c>
      <c r="E509" s="79" t="s">
        <v>1662</v>
      </c>
      <c r="F509" s="347"/>
      <c r="G509" s="79" t="s">
        <v>497</v>
      </c>
      <c r="H509" s="79" t="s">
        <v>791</v>
      </c>
      <c r="I509" s="79" t="s">
        <v>881</v>
      </c>
      <c r="J509" s="347"/>
      <c r="K509" s="347"/>
      <c r="L509" s="347"/>
      <c r="M509" s="347"/>
      <c r="N509" s="81"/>
      <c r="O509" s="82" t="s">
        <v>81</v>
      </c>
      <c r="P509" s="67">
        <v>931194</v>
      </c>
      <c r="Q509" s="67">
        <v>876097</v>
      </c>
      <c r="R509" s="67">
        <v>55097</v>
      </c>
      <c r="S509" s="67">
        <f t="shared" ref="S509" si="1686">P509-Q509-R509</f>
        <v>0</v>
      </c>
      <c r="T509" s="67">
        <v>55097</v>
      </c>
      <c r="U509" s="83">
        <v>0</v>
      </c>
      <c r="V509" s="69">
        <f t="shared" si="1682"/>
        <v>931194</v>
      </c>
      <c r="W509" s="70" t="s">
        <v>82</v>
      </c>
      <c r="X509" s="69">
        <v>452044</v>
      </c>
      <c r="Y509" s="69">
        <v>0</v>
      </c>
      <c r="Z509" s="69">
        <v>0</v>
      </c>
      <c r="AA509" s="69">
        <v>0</v>
      </c>
      <c r="AB509" s="69">
        <v>0</v>
      </c>
      <c r="AC509" s="69">
        <v>0</v>
      </c>
      <c r="AD509" s="69">
        <v>0</v>
      </c>
      <c r="AE509" s="69">
        <f t="shared" si="1505"/>
        <v>452044</v>
      </c>
      <c r="AF509" s="350"/>
      <c r="AH509" s="73">
        <v>0</v>
      </c>
      <c r="AI509" s="74" t="s">
        <v>849</v>
      </c>
      <c r="AJ509" s="73">
        <v>796276</v>
      </c>
      <c r="AK509" s="73">
        <f t="shared" si="1684"/>
        <v>931194</v>
      </c>
      <c r="AL509" s="73">
        <f t="shared" si="1685"/>
        <v>931194</v>
      </c>
      <c r="AM509" s="75"/>
    </row>
    <row r="510" spans="1:39" s="58" customFormat="1" ht="16.5" hidden="1" customHeight="1" x14ac:dyDescent="0.15">
      <c r="A510" s="61"/>
      <c r="B510" s="77" t="s">
        <v>653</v>
      </c>
      <c r="C510" s="77" t="s">
        <v>96</v>
      </c>
      <c r="D510" s="84" t="s">
        <v>654</v>
      </c>
      <c r="E510" s="85" t="s">
        <v>1662</v>
      </c>
      <c r="F510" s="348"/>
      <c r="G510" s="85" t="s">
        <v>497</v>
      </c>
      <c r="H510" s="85" t="s">
        <v>791</v>
      </c>
      <c r="I510" s="85" t="s">
        <v>881</v>
      </c>
      <c r="J510" s="348"/>
      <c r="K510" s="348"/>
      <c r="L510" s="348"/>
      <c r="M510" s="348"/>
      <c r="N510" s="87"/>
      <c r="O510" s="88" t="s">
        <v>83</v>
      </c>
      <c r="P510" s="67">
        <f t="shared" ref="P510:R510" si="1687">P508-+P509</f>
        <v>452044</v>
      </c>
      <c r="Q510" s="67">
        <f t="shared" si="1687"/>
        <v>0</v>
      </c>
      <c r="R510" s="89">
        <f t="shared" si="1687"/>
        <v>452044</v>
      </c>
      <c r="S510" s="89"/>
      <c r="T510" s="89">
        <f t="shared" ref="T510:V510" si="1688">T508-+T509</f>
        <v>452044</v>
      </c>
      <c r="U510" s="90">
        <f t="shared" si="1688"/>
        <v>0</v>
      </c>
      <c r="V510" s="90">
        <f t="shared" si="1688"/>
        <v>452044</v>
      </c>
      <c r="W510" s="88" t="s">
        <v>83</v>
      </c>
      <c r="X510" s="90">
        <f t="shared" ref="X510:AD510" si="1689">X508-+X509</f>
        <v>0</v>
      </c>
      <c r="Y510" s="90">
        <f t="shared" si="1689"/>
        <v>0</v>
      </c>
      <c r="Z510" s="90">
        <f t="shared" si="1689"/>
        <v>0</v>
      </c>
      <c r="AA510" s="90">
        <f t="shared" si="1689"/>
        <v>0</v>
      </c>
      <c r="AB510" s="90">
        <f t="shared" si="1689"/>
        <v>0</v>
      </c>
      <c r="AC510" s="90">
        <f t="shared" si="1689"/>
        <v>0</v>
      </c>
      <c r="AD510" s="90">
        <f t="shared" si="1689"/>
        <v>0</v>
      </c>
      <c r="AE510" s="90">
        <f t="shared" si="1505"/>
        <v>0</v>
      </c>
      <c r="AF510" s="351"/>
      <c r="AH510" s="91">
        <f t="shared" si="1569"/>
        <v>452044</v>
      </c>
      <c r="AI510" s="92" t="s">
        <v>1156</v>
      </c>
      <c r="AJ510" s="91">
        <f t="shared" ref="AJ510:AL510" si="1690">AJ508-+AJ509</f>
        <v>0</v>
      </c>
      <c r="AK510" s="91">
        <f t="shared" si="1690"/>
        <v>0</v>
      </c>
      <c r="AL510" s="91">
        <f t="shared" si="1690"/>
        <v>452044</v>
      </c>
      <c r="AM510" s="60"/>
    </row>
    <row r="511" spans="1:39" s="58" customFormat="1" ht="16.5" hidden="1" customHeight="1" x14ac:dyDescent="0.15">
      <c r="A511" s="61" t="s">
        <v>1663</v>
      </c>
      <c r="B511" t="s">
        <v>653</v>
      </c>
      <c r="C511" t="s">
        <v>96</v>
      </c>
      <c r="D511" s="62" t="s">
        <v>654</v>
      </c>
      <c r="E511" s="63" t="s">
        <v>1663</v>
      </c>
      <c r="F511" s="346" t="s">
        <v>1449</v>
      </c>
      <c r="G511" s="63" t="s">
        <v>497</v>
      </c>
      <c r="H511" s="63" t="s">
        <v>791</v>
      </c>
      <c r="I511" s="63" t="s">
        <v>513</v>
      </c>
      <c r="J511" s="346" t="s">
        <v>1787</v>
      </c>
      <c r="K511" s="346" t="s">
        <v>1783</v>
      </c>
      <c r="L511" s="346" t="s">
        <v>1785</v>
      </c>
      <c r="M511" s="346" t="s">
        <v>1711</v>
      </c>
      <c r="N511" s="65" t="s">
        <v>1712</v>
      </c>
      <c r="O511" s="66" t="s">
        <v>78</v>
      </c>
      <c r="P511" s="67">
        <v>38395552</v>
      </c>
      <c r="Q511" s="67">
        <v>0</v>
      </c>
      <c r="R511" s="67">
        <f t="shared" ref="R511" si="1691">P511-Q511</f>
        <v>38395552</v>
      </c>
      <c r="S511" s="67">
        <v>0</v>
      </c>
      <c r="T511" s="67">
        <v>18672786</v>
      </c>
      <c r="U511" s="68">
        <v>111186968</v>
      </c>
      <c r="V511" s="69">
        <f t="shared" ref="V511:V512" si="1692">P511-U511</f>
        <v>-72791416</v>
      </c>
      <c r="W511" s="70" t="s">
        <v>79</v>
      </c>
      <c r="X511" s="69">
        <f t="shared" ref="X511" si="1693">X512</f>
        <v>19722766</v>
      </c>
      <c r="Y511" s="71"/>
      <c r="Z511" s="71"/>
      <c r="AA511" s="71"/>
      <c r="AB511" s="71"/>
      <c r="AC511" s="71"/>
      <c r="AD511" s="72"/>
      <c r="AE511" s="69">
        <f t="shared" si="1505"/>
        <v>19722766</v>
      </c>
      <c r="AF511" s="349">
        <v>0</v>
      </c>
      <c r="AH511" s="73">
        <v>15988507</v>
      </c>
      <c r="AI511" s="74" t="s">
        <v>849</v>
      </c>
      <c r="AJ511" s="73">
        <v>19920248</v>
      </c>
      <c r="AK511" s="73">
        <f t="shared" ref="AK511:AK512" si="1694">AL511-+AH511</f>
        <v>22407045</v>
      </c>
      <c r="AL511" s="73">
        <f t="shared" ref="AL511:AL512" si="1695">Q511+R511</f>
        <v>38395552</v>
      </c>
      <c r="AM511" s="75"/>
    </row>
    <row r="512" spans="1:39" s="58" customFormat="1" ht="16.5" hidden="1" customHeight="1" x14ac:dyDescent="0.15">
      <c r="A512" s="61"/>
      <c r="B512" s="77" t="s">
        <v>653</v>
      </c>
      <c r="C512" s="77" t="s">
        <v>96</v>
      </c>
      <c r="D512" s="78" t="s">
        <v>654</v>
      </c>
      <c r="E512" s="79" t="s">
        <v>1663</v>
      </c>
      <c r="F512" s="347"/>
      <c r="G512" s="79" t="s">
        <v>497</v>
      </c>
      <c r="H512" s="79" t="s">
        <v>791</v>
      </c>
      <c r="I512" s="79" t="s">
        <v>513</v>
      </c>
      <c r="J512" s="347"/>
      <c r="K512" s="347"/>
      <c r="L512" s="347"/>
      <c r="M512" s="347"/>
      <c r="N512" s="81"/>
      <c r="O512" s="82" t="s">
        <v>81</v>
      </c>
      <c r="P512" s="67">
        <v>18672786</v>
      </c>
      <c r="Q512" s="67">
        <v>0</v>
      </c>
      <c r="R512" s="67">
        <v>18672786</v>
      </c>
      <c r="S512" s="67">
        <f t="shared" ref="S512" si="1696">P512-Q512-R512</f>
        <v>0</v>
      </c>
      <c r="T512" s="67">
        <v>18672786</v>
      </c>
      <c r="U512" s="83">
        <v>103670853</v>
      </c>
      <c r="V512" s="69">
        <f t="shared" si="1692"/>
        <v>-84998067</v>
      </c>
      <c r="W512" s="70" t="s">
        <v>82</v>
      </c>
      <c r="X512" s="69">
        <v>19722766</v>
      </c>
      <c r="Y512" s="69">
        <v>0</v>
      </c>
      <c r="Z512" s="69">
        <v>0</v>
      </c>
      <c r="AA512" s="69">
        <v>0</v>
      </c>
      <c r="AB512" s="69">
        <v>0</v>
      </c>
      <c r="AC512" s="69">
        <v>0</v>
      </c>
      <c r="AD512" s="69">
        <v>0</v>
      </c>
      <c r="AE512" s="69">
        <f t="shared" si="1505"/>
        <v>19722766</v>
      </c>
      <c r="AF512" s="350"/>
      <c r="AH512" s="73">
        <v>7405927</v>
      </c>
      <c r="AI512" s="74" t="s">
        <v>849</v>
      </c>
      <c r="AJ512" s="73">
        <v>10202733</v>
      </c>
      <c r="AK512" s="73">
        <f t="shared" si="1694"/>
        <v>11266859</v>
      </c>
      <c r="AL512" s="73">
        <f t="shared" si="1695"/>
        <v>18672786</v>
      </c>
      <c r="AM512" s="75"/>
    </row>
    <row r="513" spans="1:39" s="58" customFormat="1" ht="16.5" hidden="1" customHeight="1" x14ac:dyDescent="0.15">
      <c r="A513" s="61"/>
      <c r="B513" s="77" t="s">
        <v>653</v>
      </c>
      <c r="C513" s="77" t="s">
        <v>96</v>
      </c>
      <c r="D513" s="84" t="s">
        <v>654</v>
      </c>
      <c r="E513" s="85" t="s">
        <v>1663</v>
      </c>
      <c r="F513" s="348"/>
      <c r="G513" s="85" t="s">
        <v>497</v>
      </c>
      <c r="H513" s="85" t="s">
        <v>791</v>
      </c>
      <c r="I513" s="85" t="s">
        <v>513</v>
      </c>
      <c r="J513" s="348"/>
      <c r="K513" s="348"/>
      <c r="L513" s="348"/>
      <c r="M513" s="348"/>
      <c r="N513" s="87"/>
      <c r="O513" s="88" t="s">
        <v>83</v>
      </c>
      <c r="P513" s="67">
        <f t="shared" ref="P513:R513" si="1697">P511-+P512</f>
        <v>19722766</v>
      </c>
      <c r="Q513" s="67">
        <f t="shared" si="1697"/>
        <v>0</v>
      </c>
      <c r="R513" s="89">
        <f t="shared" si="1697"/>
        <v>19722766</v>
      </c>
      <c r="S513" s="89"/>
      <c r="T513" s="89">
        <f t="shared" ref="T513:V513" si="1698">T511-+T512</f>
        <v>0</v>
      </c>
      <c r="U513" s="90">
        <f t="shared" si="1698"/>
        <v>7516115</v>
      </c>
      <c r="V513" s="90">
        <f t="shared" si="1698"/>
        <v>12206651</v>
      </c>
      <c r="W513" s="88" t="s">
        <v>83</v>
      </c>
      <c r="X513" s="90">
        <f t="shared" ref="X513:AD513" si="1699">X511-+X512</f>
        <v>0</v>
      </c>
      <c r="Y513" s="90">
        <f t="shared" si="1699"/>
        <v>0</v>
      </c>
      <c r="Z513" s="90">
        <f t="shared" si="1699"/>
        <v>0</v>
      </c>
      <c r="AA513" s="90">
        <f t="shared" si="1699"/>
        <v>0</v>
      </c>
      <c r="AB513" s="90">
        <f t="shared" si="1699"/>
        <v>0</v>
      </c>
      <c r="AC513" s="90">
        <f t="shared" si="1699"/>
        <v>0</v>
      </c>
      <c r="AD513" s="90">
        <f t="shared" si="1699"/>
        <v>0</v>
      </c>
      <c r="AE513" s="90">
        <f t="shared" si="1505"/>
        <v>0</v>
      </c>
      <c r="AF513" s="351"/>
      <c r="AH513" s="91">
        <f t="shared" si="1569"/>
        <v>8582580</v>
      </c>
      <c r="AI513" s="92">
        <v>7405927</v>
      </c>
      <c r="AJ513" s="91">
        <f t="shared" ref="AJ513:AL513" si="1700">AJ511-+AJ512</f>
        <v>9717515</v>
      </c>
      <c r="AK513" s="91">
        <f t="shared" si="1700"/>
        <v>11140186</v>
      </c>
      <c r="AL513" s="91">
        <f t="shared" si="1700"/>
        <v>19722766</v>
      </c>
      <c r="AM513" s="60"/>
    </row>
    <row r="514" spans="1:39" s="58" customFormat="1" ht="16.5" hidden="1" customHeight="1" x14ac:dyDescent="0.15">
      <c r="A514" s="61" t="s">
        <v>1664</v>
      </c>
      <c r="B514" t="s">
        <v>653</v>
      </c>
      <c r="C514" t="s">
        <v>96</v>
      </c>
      <c r="D514" s="62" t="s">
        <v>654</v>
      </c>
      <c r="E514" s="63" t="s">
        <v>1664</v>
      </c>
      <c r="F514" s="346" t="s">
        <v>1450</v>
      </c>
      <c r="G514" s="63" t="s">
        <v>502</v>
      </c>
      <c r="H514" s="63" t="s">
        <v>791</v>
      </c>
      <c r="I514" s="63" t="s">
        <v>513</v>
      </c>
      <c r="J514" s="346"/>
      <c r="K514" s="346"/>
      <c r="L514" s="346"/>
      <c r="M514" s="346" t="s">
        <v>1714</v>
      </c>
      <c r="N514" s="65" t="s">
        <v>1720</v>
      </c>
      <c r="O514" s="66" t="s">
        <v>78</v>
      </c>
      <c r="P514" s="67">
        <v>31870800</v>
      </c>
      <c r="Q514" s="67">
        <v>0</v>
      </c>
      <c r="R514" s="67">
        <f t="shared" ref="R514" si="1701">P514-Q514</f>
        <v>31870800</v>
      </c>
      <c r="S514" s="67">
        <v>0</v>
      </c>
      <c r="T514" s="67">
        <v>31870800</v>
      </c>
      <c r="U514" s="68">
        <v>0</v>
      </c>
      <c r="V514" s="69">
        <f t="shared" ref="V514:V515" si="1702">P514-U514</f>
        <v>31870800</v>
      </c>
      <c r="W514" s="70" t="s">
        <v>79</v>
      </c>
      <c r="X514" s="69">
        <f t="shared" ref="X514" si="1703">X515</f>
        <v>0</v>
      </c>
      <c r="Y514" s="71"/>
      <c r="Z514" s="71"/>
      <c r="AA514" s="71"/>
      <c r="AB514" s="71"/>
      <c r="AC514" s="71"/>
      <c r="AD514" s="72"/>
      <c r="AE514" s="69">
        <f t="shared" si="1505"/>
        <v>0</v>
      </c>
      <c r="AF514" s="349">
        <v>0</v>
      </c>
      <c r="AH514" s="73">
        <v>31870800</v>
      </c>
      <c r="AI514" s="74" t="s">
        <v>1156</v>
      </c>
      <c r="AJ514" s="73">
        <v>0</v>
      </c>
      <c r="AK514" s="73">
        <f t="shared" ref="AK514:AK515" si="1704">AL514-+AH514</f>
        <v>0</v>
      </c>
      <c r="AL514" s="73">
        <f t="shared" ref="AL514:AL515" si="1705">Q514+R514</f>
        <v>31870800</v>
      </c>
      <c r="AM514" s="75"/>
    </row>
    <row r="515" spans="1:39" s="58" customFormat="1" ht="16.5" hidden="1" customHeight="1" x14ac:dyDescent="0.15">
      <c r="A515" s="61"/>
      <c r="B515" s="77" t="s">
        <v>653</v>
      </c>
      <c r="C515" s="77" t="s">
        <v>96</v>
      </c>
      <c r="D515" s="78" t="s">
        <v>654</v>
      </c>
      <c r="E515" s="79" t="s">
        <v>1664</v>
      </c>
      <c r="F515" s="347"/>
      <c r="G515" s="79" t="s">
        <v>502</v>
      </c>
      <c r="H515" s="79" t="s">
        <v>791</v>
      </c>
      <c r="I515" s="79" t="s">
        <v>513</v>
      </c>
      <c r="J515" s="347"/>
      <c r="K515" s="347"/>
      <c r="L515" s="347"/>
      <c r="M515" s="347"/>
      <c r="N515" s="81"/>
      <c r="O515" s="82" t="s">
        <v>81</v>
      </c>
      <c r="P515" s="67">
        <v>31870800</v>
      </c>
      <c r="Q515" s="67">
        <v>0</v>
      </c>
      <c r="R515" s="67">
        <v>31870800</v>
      </c>
      <c r="S515" s="67">
        <f t="shared" ref="S515" si="1706">P515-Q515-R515</f>
        <v>0</v>
      </c>
      <c r="T515" s="265">
        <v>31870800</v>
      </c>
      <c r="U515" s="83">
        <v>0</v>
      </c>
      <c r="V515" s="69">
        <f t="shared" si="1702"/>
        <v>31870800</v>
      </c>
      <c r="W515" s="70" t="s">
        <v>82</v>
      </c>
      <c r="X515" s="69">
        <v>0</v>
      </c>
      <c r="Y515" s="69">
        <v>0</v>
      </c>
      <c r="Z515" s="69">
        <v>0</v>
      </c>
      <c r="AA515" s="69">
        <v>0</v>
      </c>
      <c r="AB515" s="69">
        <v>0</v>
      </c>
      <c r="AC515" s="69">
        <v>0</v>
      </c>
      <c r="AD515" s="69">
        <v>0</v>
      </c>
      <c r="AE515" s="69">
        <f t="shared" si="1505"/>
        <v>0</v>
      </c>
      <c r="AF515" s="350"/>
      <c r="AH515" s="73">
        <v>31870800</v>
      </c>
      <c r="AI515" s="74" t="s">
        <v>1156</v>
      </c>
      <c r="AJ515" s="73">
        <v>0</v>
      </c>
      <c r="AK515" s="73">
        <f t="shared" si="1704"/>
        <v>0</v>
      </c>
      <c r="AL515" s="73">
        <f t="shared" si="1705"/>
        <v>31870800</v>
      </c>
      <c r="AM515" s="75"/>
    </row>
    <row r="516" spans="1:39" s="58" customFormat="1" ht="16.5" hidden="1" customHeight="1" x14ac:dyDescent="0.15">
      <c r="A516" s="61"/>
      <c r="B516" s="77" t="s">
        <v>653</v>
      </c>
      <c r="C516" s="77" t="s">
        <v>96</v>
      </c>
      <c r="D516" s="84" t="s">
        <v>654</v>
      </c>
      <c r="E516" s="85" t="s">
        <v>1664</v>
      </c>
      <c r="F516" s="348"/>
      <c r="G516" s="85" t="s">
        <v>502</v>
      </c>
      <c r="H516" s="85" t="s">
        <v>791</v>
      </c>
      <c r="I516" s="85" t="s">
        <v>513</v>
      </c>
      <c r="J516" s="348"/>
      <c r="K516" s="348"/>
      <c r="L516" s="348"/>
      <c r="M516" s="348"/>
      <c r="N516" s="87"/>
      <c r="O516" s="88" t="s">
        <v>83</v>
      </c>
      <c r="P516" s="67">
        <f t="shared" ref="P516:R516" si="1707">P514-+P515</f>
        <v>0</v>
      </c>
      <c r="Q516" s="67">
        <f t="shared" si="1707"/>
        <v>0</v>
      </c>
      <c r="R516" s="89">
        <f t="shared" si="1707"/>
        <v>0</v>
      </c>
      <c r="S516" s="89"/>
      <c r="T516" s="89">
        <f t="shared" ref="T516:V516" si="1708">T514-+T515</f>
        <v>0</v>
      </c>
      <c r="U516" s="90">
        <f t="shared" si="1708"/>
        <v>0</v>
      </c>
      <c r="V516" s="90">
        <f t="shared" si="1708"/>
        <v>0</v>
      </c>
      <c r="W516" s="88" t="s">
        <v>83</v>
      </c>
      <c r="X516" s="90">
        <f t="shared" ref="X516:AD516" si="1709">X514-+X515</f>
        <v>0</v>
      </c>
      <c r="Y516" s="90">
        <f t="shared" si="1709"/>
        <v>0</v>
      </c>
      <c r="Z516" s="90">
        <f t="shared" si="1709"/>
        <v>0</v>
      </c>
      <c r="AA516" s="90">
        <f t="shared" si="1709"/>
        <v>0</v>
      </c>
      <c r="AB516" s="90">
        <f t="shared" si="1709"/>
        <v>0</v>
      </c>
      <c r="AC516" s="90">
        <f t="shared" si="1709"/>
        <v>0</v>
      </c>
      <c r="AD516" s="90">
        <f t="shared" si="1709"/>
        <v>0</v>
      </c>
      <c r="AE516" s="90">
        <f t="shared" si="1505"/>
        <v>0</v>
      </c>
      <c r="AF516" s="351"/>
      <c r="AH516" s="91">
        <f t="shared" si="1569"/>
        <v>0</v>
      </c>
      <c r="AI516" s="92" t="s">
        <v>1156</v>
      </c>
      <c r="AJ516" s="91">
        <f t="shared" ref="AJ516:AL516" si="1710">AJ514-+AJ515</f>
        <v>0</v>
      </c>
      <c r="AK516" s="91">
        <f t="shared" si="1710"/>
        <v>0</v>
      </c>
      <c r="AL516" s="91">
        <f t="shared" si="1710"/>
        <v>0</v>
      </c>
      <c r="AM516" s="60"/>
    </row>
    <row r="517" spans="1:39" s="58" customFormat="1" ht="16.5" customHeight="1" x14ac:dyDescent="0.15">
      <c r="A517" s="61" t="s">
        <v>1665</v>
      </c>
      <c r="B517" t="s">
        <v>653</v>
      </c>
      <c r="C517" t="s">
        <v>96</v>
      </c>
      <c r="D517" s="62" t="s">
        <v>654</v>
      </c>
      <c r="E517" s="63" t="s">
        <v>1665</v>
      </c>
      <c r="F517" s="346" t="s">
        <v>1451</v>
      </c>
      <c r="G517" s="63" t="s">
        <v>502</v>
      </c>
      <c r="H517" s="63" t="s">
        <v>918</v>
      </c>
      <c r="I517" s="63" t="s">
        <v>919</v>
      </c>
      <c r="J517" s="346"/>
      <c r="K517" s="346"/>
      <c r="L517" s="346"/>
      <c r="M517" s="346" t="s">
        <v>1711</v>
      </c>
      <c r="N517" s="65" t="s">
        <v>1712</v>
      </c>
      <c r="O517" s="66" t="s">
        <v>78</v>
      </c>
      <c r="P517" s="67">
        <v>18862092</v>
      </c>
      <c r="Q517" s="67">
        <v>0</v>
      </c>
      <c r="R517" s="67">
        <f t="shared" ref="R517" si="1711">P517-Q517</f>
        <v>18862092</v>
      </c>
      <c r="S517" s="67">
        <v>0</v>
      </c>
      <c r="T517" s="67">
        <v>0</v>
      </c>
      <c r="U517" s="68">
        <v>101072900</v>
      </c>
      <c r="V517" s="69">
        <f t="shared" ref="V517:V518" si="1712">P517-U517</f>
        <v>-82210808</v>
      </c>
      <c r="W517" s="70" t="s">
        <v>79</v>
      </c>
      <c r="X517" s="69">
        <f t="shared" ref="X517" si="1713">X518</f>
        <v>0</v>
      </c>
      <c r="Y517" s="71"/>
      <c r="Z517" s="71"/>
      <c r="AA517" s="71"/>
      <c r="AB517" s="71"/>
      <c r="AC517" s="71"/>
      <c r="AD517" s="72"/>
      <c r="AE517" s="69">
        <f t="shared" si="1505"/>
        <v>0</v>
      </c>
      <c r="AF517" s="349" t="s">
        <v>1791</v>
      </c>
      <c r="AH517" s="73">
        <v>18862092</v>
      </c>
      <c r="AI517" s="74" t="s">
        <v>1156</v>
      </c>
      <c r="AJ517" s="73">
        <v>0</v>
      </c>
      <c r="AK517" s="73">
        <f t="shared" ref="AK517:AK518" si="1714">AL517-+AH517</f>
        <v>0</v>
      </c>
      <c r="AL517" s="73">
        <f t="shared" ref="AL517:AL518" si="1715">Q517+R517</f>
        <v>18862092</v>
      </c>
      <c r="AM517" s="75"/>
    </row>
    <row r="518" spans="1:39" s="58" customFormat="1" ht="16.5" customHeight="1" x14ac:dyDescent="0.15">
      <c r="A518" s="61"/>
      <c r="B518" s="77" t="s">
        <v>653</v>
      </c>
      <c r="C518" s="77" t="s">
        <v>96</v>
      </c>
      <c r="D518" s="78" t="s">
        <v>654</v>
      </c>
      <c r="E518" s="79" t="s">
        <v>1665</v>
      </c>
      <c r="F518" s="347"/>
      <c r="G518" s="79" t="s">
        <v>502</v>
      </c>
      <c r="H518" s="79" t="s">
        <v>918</v>
      </c>
      <c r="I518" s="79" t="s">
        <v>919</v>
      </c>
      <c r="J518" s="347"/>
      <c r="K518" s="347"/>
      <c r="L518" s="347"/>
      <c r="M518" s="347"/>
      <c r="N518" s="81"/>
      <c r="O518" s="82" t="s">
        <v>81</v>
      </c>
      <c r="P518" s="67">
        <v>18862092</v>
      </c>
      <c r="Q518" s="67">
        <v>0</v>
      </c>
      <c r="R518" s="67">
        <v>18862092</v>
      </c>
      <c r="S518" s="67">
        <f t="shared" ref="S518" si="1716">P518-Q518-R518</f>
        <v>0</v>
      </c>
      <c r="T518" s="67">
        <v>0</v>
      </c>
      <c r="U518" s="83">
        <v>101072900</v>
      </c>
      <c r="V518" s="69">
        <f t="shared" si="1712"/>
        <v>-82210808</v>
      </c>
      <c r="W518" s="70" t="s">
        <v>82</v>
      </c>
      <c r="X518" s="69">
        <v>0</v>
      </c>
      <c r="Y518" s="69">
        <v>0</v>
      </c>
      <c r="Z518" s="69">
        <v>0</v>
      </c>
      <c r="AA518" s="69">
        <v>0</v>
      </c>
      <c r="AB518" s="69">
        <v>0</v>
      </c>
      <c r="AC518" s="69">
        <v>0</v>
      </c>
      <c r="AD518" s="69">
        <v>0</v>
      </c>
      <c r="AE518" s="69">
        <f t="shared" si="1505"/>
        <v>0</v>
      </c>
      <c r="AF518" s="350"/>
      <c r="AH518" s="73">
        <v>18862092</v>
      </c>
      <c r="AI518" s="74" t="s">
        <v>1156</v>
      </c>
      <c r="AJ518" s="73">
        <v>0</v>
      </c>
      <c r="AK518" s="73">
        <f t="shared" si="1714"/>
        <v>0</v>
      </c>
      <c r="AL518" s="73">
        <f t="shared" si="1715"/>
        <v>18862092</v>
      </c>
      <c r="AM518" s="75"/>
    </row>
    <row r="519" spans="1:39" s="58" customFormat="1" ht="16.5" customHeight="1" x14ac:dyDescent="0.15">
      <c r="A519" s="61"/>
      <c r="B519" s="77" t="s">
        <v>653</v>
      </c>
      <c r="C519" s="77" t="s">
        <v>96</v>
      </c>
      <c r="D519" s="84" t="s">
        <v>654</v>
      </c>
      <c r="E519" s="85" t="s">
        <v>1665</v>
      </c>
      <c r="F519" s="348"/>
      <c r="G519" s="85" t="s">
        <v>502</v>
      </c>
      <c r="H519" s="85" t="s">
        <v>918</v>
      </c>
      <c r="I519" s="85" t="s">
        <v>919</v>
      </c>
      <c r="J519" s="348"/>
      <c r="K519" s="348"/>
      <c r="L519" s="348"/>
      <c r="M519" s="348"/>
      <c r="N519" s="87"/>
      <c r="O519" s="88" t="s">
        <v>83</v>
      </c>
      <c r="P519" s="67">
        <f t="shared" ref="P519:R519" si="1717">P517-+P518</f>
        <v>0</v>
      </c>
      <c r="Q519" s="67">
        <f t="shared" si="1717"/>
        <v>0</v>
      </c>
      <c r="R519" s="89">
        <f t="shared" si="1717"/>
        <v>0</v>
      </c>
      <c r="S519" s="89"/>
      <c r="T519" s="89">
        <f t="shared" ref="T519:V519" si="1718">T517-+T518</f>
        <v>0</v>
      </c>
      <c r="U519" s="90">
        <f t="shared" si="1718"/>
        <v>0</v>
      </c>
      <c r="V519" s="90">
        <f t="shared" si="1718"/>
        <v>0</v>
      </c>
      <c r="W519" s="88" t="s">
        <v>83</v>
      </c>
      <c r="X519" s="90">
        <f t="shared" ref="X519:AD519" si="1719">X517-+X518</f>
        <v>0</v>
      </c>
      <c r="Y519" s="90">
        <f t="shared" si="1719"/>
        <v>0</v>
      </c>
      <c r="Z519" s="90">
        <f t="shared" si="1719"/>
        <v>0</v>
      </c>
      <c r="AA519" s="90">
        <f t="shared" si="1719"/>
        <v>0</v>
      </c>
      <c r="AB519" s="90">
        <f t="shared" si="1719"/>
        <v>0</v>
      </c>
      <c r="AC519" s="90">
        <f t="shared" si="1719"/>
        <v>0</v>
      </c>
      <c r="AD519" s="90">
        <f t="shared" si="1719"/>
        <v>0</v>
      </c>
      <c r="AE519" s="90">
        <f t="shared" ref="AE519:AE582" si="1720">SUM(X519:AD519)</f>
        <v>0</v>
      </c>
      <c r="AF519" s="351"/>
      <c r="AH519" s="91">
        <f t="shared" si="1569"/>
        <v>0</v>
      </c>
      <c r="AI519" s="92" t="s">
        <v>1156</v>
      </c>
      <c r="AJ519" s="91">
        <f t="shared" ref="AJ519:AL519" si="1721">AJ517-+AJ518</f>
        <v>0</v>
      </c>
      <c r="AK519" s="91">
        <f t="shared" si="1721"/>
        <v>0</v>
      </c>
      <c r="AL519" s="91">
        <f t="shared" si="1721"/>
        <v>0</v>
      </c>
      <c r="AM519" s="60"/>
    </row>
    <row r="520" spans="1:39" s="58" customFormat="1" ht="16.5" hidden="1" customHeight="1" x14ac:dyDescent="0.15">
      <c r="A520" s="61" t="s">
        <v>1666</v>
      </c>
      <c r="B520" t="s">
        <v>657</v>
      </c>
      <c r="C520" t="s">
        <v>656</v>
      </c>
      <c r="D520" s="62" t="s">
        <v>658</v>
      </c>
      <c r="E520" s="63" t="s">
        <v>1666</v>
      </c>
      <c r="F520" s="346" t="s">
        <v>1452</v>
      </c>
      <c r="G520" s="63" t="s">
        <v>497</v>
      </c>
      <c r="H520" s="63" t="s">
        <v>918</v>
      </c>
      <c r="I520" s="63" t="s">
        <v>956</v>
      </c>
      <c r="J520" s="346" t="s">
        <v>1743</v>
      </c>
      <c r="K520" s="346" t="s">
        <v>1769</v>
      </c>
      <c r="L520" s="346" t="s">
        <v>1780</v>
      </c>
      <c r="M520" s="346" t="s">
        <v>1716</v>
      </c>
      <c r="N520" s="65" t="s">
        <v>1712</v>
      </c>
      <c r="O520" s="66" t="s">
        <v>78</v>
      </c>
      <c r="P520" s="67">
        <v>39876205</v>
      </c>
      <c r="Q520" s="67">
        <v>23334917</v>
      </c>
      <c r="R520" s="67">
        <f t="shared" ref="R520" si="1722">P520-Q520</f>
        <v>16541288</v>
      </c>
      <c r="S520" s="67">
        <v>0</v>
      </c>
      <c r="T520" s="67">
        <v>16541288</v>
      </c>
      <c r="U520" s="68">
        <v>5612834</v>
      </c>
      <c r="V520" s="69">
        <f t="shared" ref="V520:V521" si="1723">P520-U520</f>
        <v>34263371</v>
      </c>
      <c r="W520" s="70" t="s">
        <v>79</v>
      </c>
      <c r="X520" s="69">
        <f t="shared" ref="X520" si="1724">X521</f>
        <v>6136650</v>
      </c>
      <c r="Y520" s="71"/>
      <c r="Z520" s="71"/>
      <c r="AA520" s="71"/>
      <c r="AB520" s="71"/>
      <c r="AC520" s="71"/>
      <c r="AD520" s="72"/>
      <c r="AE520" s="69">
        <f t="shared" si="1720"/>
        <v>6136650</v>
      </c>
      <c r="AF520" s="349">
        <v>0</v>
      </c>
      <c r="AH520" s="73">
        <v>18532683</v>
      </c>
      <c r="AI520" s="74" t="s">
        <v>963</v>
      </c>
      <c r="AJ520" s="73">
        <v>1732377.33</v>
      </c>
      <c r="AK520" s="73">
        <f t="shared" ref="AK520:AK521" si="1725">AL520-+AH520</f>
        <v>21343522</v>
      </c>
      <c r="AL520" s="73">
        <f t="shared" ref="AL520:AL521" si="1726">Q520+R520</f>
        <v>39876205</v>
      </c>
      <c r="AM520" s="75"/>
    </row>
    <row r="521" spans="1:39" s="58" customFormat="1" ht="16.5" hidden="1" customHeight="1" x14ac:dyDescent="0.15">
      <c r="A521" s="61"/>
      <c r="B521" s="77" t="s">
        <v>657</v>
      </c>
      <c r="C521" s="77" t="s">
        <v>656</v>
      </c>
      <c r="D521" s="78" t="s">
        <v>658</v>
      </c>
      <c r="E521" s="79" t="s">
        <v>1666</v>
      </c>
      <c r="F521" s="347"/>
      <c r="G521" s="79" t="s">
        <v>497</v>
      </c>
      <c r="H521" s="79" t="s">
        <v>918</v>
      </c>
      <c r="I521" s="79" t="s">
        <v>956</v>
      </c>
      <c r="J521" s="347"/>
      <c r="K521" s="347"/>
      <c r="L521" s="347"/>
      <c r="M521" s="347"/>
      <c r="N521" s="81"/>
      <c r="O521" s="82" t="s">
        <v>81</v>
      </c>
      <c r="P521" s="67">
        <v>33739555</v>
      </c>
      <c r="Q521" s="67">
        <v>17198267</v>
      </c>
      <c r="R521" s="67">
        <v>16541288</v>
      </c>
      <c r="S521" s="67">
        <f t="shared" ref="S521" si="1727">P521-Q521-R521</f>
        <v>0</v>
      </c>
      <c r="T521" s="67">
        <v>16541288</v>
      </c>
      <c r="U521" s="83">
        <v>5612834</v>
      </c>
      <c r="V521" s="69">
        <f t="shared" si="1723"/>
        <v>28126721</v>
      </c>
      <c r="W521" s="70" t="s">
        <v>82</v>
      </c>
      <c r="X521" s="69">
        <v>6136650</v>
      </c>
      <c r="Y521" s="69">
        <v>0</v>
      </c>
      <c r="Z521" s="69">
        <v>0</v>
      </c>
      <c r="AA521" s="69">
        <v>0</v>
      </c>
      <c r="AB521" s="69">
        <v>0</v>
      </c>
      <c r="AC521" s="69">
        <v>0</v>
      </c>
      <c r="AD521" s="69">
        <v>0</v>
      </c>
      <c r="AE521" s="69">
        <f t="shared" si="1720"/>
        <v>6136650</v>
      </c>
      <c r="AF521" s="350"/>
      <c r="AH521" s="73">
        <v>12396033</v>
      </c>
      <c r="AI521" s="74" t="s">
        <v>963</v>
      </c>
      <c r="AJ521" s="73">
        <v>1732377.33</v>
      </c>
      <c r="AK521" s="73">
        <f t="shared" si="1725"/>
        <v>21343522</v>
      </c>
      <c r="AL521" s="73">
        <f t="shared" si="1726"/>
        <v>33739555</v>
      </c>
      <c r="AM521" s="75"/>
    </row>
    <row r="522" spans="1:39" s="58" customFormat="1" ht="16.5" hidden="1" customHeight="1" x14ac:dyDescent="0.15">
      <c r="A522" s="61"/>
      <c r="B522" s="77" t="s">
        <v>657</v>
      </c>
      <c r="C522" s="77" t="s">
        <v>656</v>
      </c>
      <c r="D522" s="84" t="s">
        <v>658</v>
      </c>
      <c r="E522" s="85" t="s">
        <v>1666</v>
      </c>
      <c r="F522" s="348"/>
      <c r="G522" s="85" t="s">
        <v>497</v>
      </c>
      <c r="H522" s="85" t="s">
        <v>918</v>
      </c>
      <c r="I522" s="85" t="s">
        <v>956</v>
      </c>
      <c r="J522" s="348"/>
      <c r="K522" s="348"/>
      <c r="L522" s="348"/>
      <c r="M522" s="348"/>
      <c r="N522" s="87"/>
      <c r="O522" s="88" t="s">
        <v>83</v>
      </c>
      <c r="P522" s="67">
        <f t="shared" ref="P522:R522" si="1728">P520-+P521</f>
        <v>6136650</v>
      </c>
      <c r="Q522" s="67">
        <f t="shared" si="1728"/>
        <v>6136650</v>
      </c>
      <c r="R522" s="89">
        <f t="shared" si="1728"/>
        <v>0</v>
      </c>
      <c r="S522" s="89"/>
      <c r="T522" s="89">
        <f t="shared" ref="T522:V522" si="1729">T520-+T521</f>
        <v>0</v>
      </c>
      <c r="U522" s="90">
        <f t="shared" si="1729"/>
        <v>0</v>
      </c>
      <c r="V522" s="90">
        <f t="shared" si="1729"/>
        <v>6136650</v>
      </c>
      <c r="W522" s="88" t="s">
        <v>83</v>
      </c>
      <c r="X522" s="90">
        <f t="shared" ref="X522:AD522" si="1730">X520-+X521</f>
        <v>0</v>
      </c>
      <c r="Y522" s="90">
        <f t="shared" si="1730"/>
        <v>0</v>
      </c>
      <c r="Z522" s="90">
        <f t="shared" si="1730"/>
        <v>0</v>
      </c>
      <c r="AA522" s="90">
        <f t="shared" si="1730"/>
        <v>0</v>
      </c>
      <c r="AB522" s="90">
        <f t="shared" si="1730"/>
        <v>0</v>
      </c>
      <c r="AC522" s="90">
        <f t="shared" si="1730"/>
        <v>0</v>
      </c>
      <c r="AD522" s="90">
        <f t="shared" si="1730"/>
        <v>0</v>
      </c>
      <c r="AE522" s="90">
        <f t="shared" si="1720"/>
        <v>0</v>
      </c>
      <c r="AF522" s="351"/>
      <c r="AH522" s="91">
        <f t="shared" si="1569"/>
        <v>6136650</v>
      </c>
      <c r="AI522" s="92" t="s">
        <v>1156</v>
      </c>
      <c r="AJ522" s="91">
        <f t="shared" ref="AJ522:AL522" si="1731">AJ520-+AJ521</f>
        <v>0</v>
      </c>
      <c r="AK522" s="91">
        <f t="shared" si="1731"/>
        <v>0</v>
      </c>
      <c r="AL522" s="91">
        <f t="shared" si="1731"/>
        <v>6136650</v>
      </c>
      <c r="AM522" s="60"/>
    </row>
    <row r="523" spans="1:39" s="58" customFormat="1" ht="16.5" hidden="1" customHeight="1" x14ac:dyDescent="0.15">
      <c r="A523" s="61" t="s">
        <v>1667</v>
      </c>
      <c r="B523" t="s">
        <v>657</v>
      </c>
      <c r="C523" t="s">
        <v>656</v>
      </c>
      <c r="D523" s="62" t="s">
        <v>658</v>
      </c>
      <c r="E523" s="63" t="s">
        <v>1667</v>
      </c>
      <c r="F523" s="346" t="s">
        <v>1453</v>
      </c>
      <c r="G523" s="63" t="s">
        <v>497</v>
      </c>
      <c r="H523" s="63" t="s">
        <v>918</v>
      </c>
      <c r="I523" s="63" t="s">
        <v>1002</v>
      </c>
      <c r="J523" s="346" t="s">
        <v>1788</v>
      </c>
      <c r="K523" s="346" t="s">
        <v>1769</v>
      </c>
      <c r="L523" s="346" t="s">
        <v>1780</v>
      </c>
      <c r="M523" s="346" t="s">
        <v>1714</v>
      </c>
      <c r="N523" s="65" t="s">
        <v>1736</v>
      </c>
      <c r="O523" s="66" t="s">
        <v>78</v>
      </c>
      <c r="P523" s="67">
        <v>6514904</v>
      </c>
      <c r="Q523" s="67">
        <v>6514904</v>
      </c>
      <c r="R523" s="67">
        <f t="shared" ref="R523" si="1732">P523-Q523</f>
        <v>0</v>
      </c>
      <c r="S523" s="67">
        <v>0</v>
      </c>
      <c r="T523" s="67">
        <v>6514904</v>
      </c>
      <c r="U523" s="68">
        <v>0</v>
      </c>
      <c r="V523" s="69">
        <f t="shared" ref="V523:V524" si="1733">P523-U523</f>
        <v>6514904</v>
      </c>
      <c r="W523" s="70" t="s">
        <v>79</v>
      </c>
      <c r="X523" s="69">
        <f t="shared" ref="X523" si="1734">X524</f>
        <v>0</v>
      </c>
      <c r="Y523" s="71"/>
      <c r="Z523" s="71"/>
      <c r="AA523" s="71"/>
      <c r="AB523" s="71"/>
      <c r="AC523" s="71"/>
      <c r="AD523" s="72"/>
      <c r="AE523" s="69">
        <f t="shared" si="1720"/>
        <v>0</v>
      </c>
      <c r="AF523" s="349">
        <v>0</v>
      </c>
      <c r="AH523" s="73">
        <v>2648545</v>
      </c>
      <c r="AI523" s="74" t="s">
        <v>963</v>
      </c>
      <c r="AJ523" s="73">
        <v>321774</v>
      </c>
      <c r="AK523" s="73">
        <f t="shared" ref="AK523:AK524" si="1735">AL523-+AH523</f>
        <v>3866359</v>
      </c>
      <c r="AL523" s="73">
        <f t="shared" ref="AL523:AL524" si="1736">Q523+R523</f>
        <v>6514904</v>
      </c>
      <c r="AM523" s="75"/>
    </row>
    <row r="524" spans="1:39" s="58" customFormat="1" ht="16.5" hidden="1" customHeight="1" x14ac:dyDescent="0.15">
      <c r="A524" s="61"/>
      <c r="B524" s="77" t="s">
        <v>657</v>
      </c>
      <c r="C524" s="77" t="s">
        <v>656</v>
      </c>
      <c r="D524" s="78" t="s">
        <v>658</v>
      </c>
      <c r="E524" s="79" t="s">
        <v>1667</v>
      </c>
      <c r="F524" s="347"/>
      <c r="G524" s="79" t="s">
        <v>497</v>
      </c>
      <c r="H524" s="79" t="s">
        <v>918</v>
      </c>
      <c r="I524" s="79" t="s">
        <v>1002</v>
      </c>
      <c r="J524" s="347"/>
      <c r="K524" s="347"/>
      <c r="L524" s="347"/>
      <c r="M524" s="347"/>
      <c r="N524" s="81"/>
      <c r="O524" s="82" t="s">
        <v>81</v>
      </c>
      <c r="P524" s="67">
        <v>6514904</v>
      </c>
      <c r="Q524" s="67">
        <v>6514904</v>
      </c>
      <c r="R524" s="67">
        <v>0</v>
      </c>
      <c r="S524" s="67">
        <f t="shared" ref="S524" si="1737">P524-Q524-R524</f>
        <v>0</v>
      </c>
      <c r="T524" s="265">
        <v>6514904</v>
      </c>
      <c r="U524" s="83">
        <v>0</v>
      </c>
      <c r="V524" s="69">
        <f t="shared" si="1733"/>
        <v>6514904</v>
      </c>
      <c r="W524" s="70" t="s">
        <v>82</v>
      </c>
      <c r="X524" s="69">
        <v>0</v>
      </c>
      <c r="Y524" s="69">
        <v>0</v>
      </c>
      <c r="Z524" s="69">
        <v>0</v>
      </c>
      <c r="AA524" s="69">
        <v>0</v>
      </c>
      <c r="AB524" s="69">
        <v>0</v>
      </c>
      <c r="AC524" s="69">
        <v>0</v>
      </c>
      <c r="AD524" s="69">
        <v>0</v>
      </c>
      <c r="AE524" s="69">
        <f t="shared" si="1720"/>
        <v>0</v>
      </c>
      <c r="AF524" s="350"/>
      <c r="AH524" s="73">
        <v>2648545</v>
      </c>
      <c r="AI524" s="74" t="s">
        <v>963</v>
      </c>
      <c r="AJ524" s="73">
        <v>321774</v>
      </c>
      <c r="AK524" s="73">
        <f t="shared" si="1735"/>
        <v>3866359</v>
      </c>
      <c r="AL524" s="73">
        <f t="shared" si="1736"/>
        <v>6514904</v>
      </c>
      <c r="AM524" s="75"/>
    </row>
    <row r="525" spans="1:39" s="58" customFormat="1" ht="16.5" hidden="1" customHeight="1" x14ac:dyDescent="0.15">
      <c r="A525" s="61"/>
      <c r="B525" s="77" t="s">
        <v>657</v>
      </c>
      <c r="C525" s="77" t="s">
        <v>656</v>
      </c>
      <c r="D525" s="84" t="s">
        <v>658</v>
      </c>
      <c r="E525" s="85" t="s">
        <v>1667</v>
      </c>
      <c r="F525" s="348"/>
      <c r="G525" s="85" t="s">
        <v>497</v>
      </c>
      <c r="H525" s="85" t="s">
        <v>918</v>
      </c>
      <c r="I525" s="85" t="s">
        <v>1002</v>
      </c>
      <c r="J525" s="348"/>
      <c r="K525" s="348"/>
      <c r="L525" s="348"/>
      <c r="M525" s="348"/>
      <c r="N525" s="87"/>
      <c r="O525" s="88" t="s">
        <v>83</v>
      </c>
      <c r="P525" s="67">
        <f t="shared" ref="P525:R525" si="1738">P523-+P524</f>
        <v>0</v>
      </c>
      <c r="Q525" s="67">
        <f t="shared" si="1738"/>
        <v>0</v>
      </c>
      <c r="R525" s="89">
        <f t="shared" si="1738"/>
        <v>0</v>
      </c>
      <c r="S525" s="89"/>
      <c r="T525" s="89">
        <f t="shared" ref="T525:V525" si="1739">T523-+T524</f>
        <v>0</v>
      </c>
      <c r="U525" s="90">
        <f t="shared" si="1739"/>
        <v>0</v>
      </c>
      <c r="V525" s="90">
        <f t="shared" si="1739"/>
        <v>0</v>
      </c>
      <c r="W525" s="88" t="s">
        <v>83</v>
      </c>
      <c r="X525" s="90">
        <f t="shared" ref="X525:AD525" si="1740">X523-+X524</f>
        <v>0</v>
      </c>
      <c r="Y525" s="90">
        <f t="shared" si="1740"/>
        <v>0</v>
      </c>
      <c r="Z525" s="90">
        <f t="shared" si="1740"/>
        <v>0</v>
      </c>
      <c r="AA525" s="90">
        <f t="shared" si="1740"/>
        <v>0</v>
      </c>
      <c r="AB525" s="90">
        <f t="shared" si="1740"/>
        <v>0</v>
      </c>
      <c r="AC525" s="90">
        <f t="shared" si="1740"/>
        <v>0</v>
      </c>
      <c r="AD525" s="90">
        <f t="shared" si="1740"/>
        <v>0</v>
      </c>
      <c r="AE525" s="90">
        <f t="shared" si="1720"/>
        <v>0</v>
      </c>
      <c r="AF525" s="351"/>
      <c r="AH525" s="91">
        <f t="shared" si="1569"/>
        <v>0</v>
      </c>
      <c r="AI525" s="92" t="s">
        <v>1156</v>
      </c>
      <c r="AJ525" s="91">
        <f t="shared" ref="AJ525:AL525" si="1741">AJ523-+AJ524</f>
        <v>0</v>
      </c>
      <c r="AK525" s="91">
        <f t="shared" si="1741"/>
        <v>0</v>
      </c>
      <c r="AL525" s="91">
        <f t="shared" si="1741"/>
        <v>0</v>
      </c>
      <c r="AM525" s="60"/>
    </row>
    <row r="526" spans="1:39" s="58" customFormat="1" ht="16.5" hidden="1" customHeight="1" x14ac:dyDescent="0.15">
      <c r="A526" s="61" t="s">
        <v>1668</v>
      </c>
      <c r="B526" t="s">
        <v>657</v>
      </c>
      <c r="C526" t="s">
        <v>656</v>
      </c>
      <c r="D526" s="62" t="s">
        <v>658</v>
      </c>
      <c r="E526" s="63" t="s">
        <v>1668</v>
      </c>
      <c r="F526" s="346" t="s">
        <v>1454</v>
      </c>
      <c r="G526" s="63" t="s">
        <v>497</v>
      </c>
      <c r="H526" s="63" t="s">
        <v>918</v>
      </c>
      <c r="I526" s="63" t="s">
        <v>956</v>
      </c>
      <c r="J526" s="346" t="s">
        <v>1743</v>
      </c>
      <c r="K526" s="346" t="s">
        <v>1769</v>
      </c>
      <c r="L526" s="346" t="s">
        <v>1780</v>
      </c>
      <c r="M526" s="346" t="s">
        <v>1716</v>
      </c>
      <c r="N526" s="65" t="s">
        <v>1712</v>
      </c>
      <c r="O526" s="66" t="s">
        <v>78</v>
      </c>
      <c r="P526" s="67">
        <v>44479832</v>
      </c>
      <c r="Q526" s="67">
        <v>14629580</v>
      </c>
      <c r="R526" s="67">
        <f t="shared" ref="R526" si="1742">P526-Q526</f>
        <v>29850252</v>
      </c>
      <c r="S526" s="67">
        <v>0</v>
      </c>
      <c r="T526" s="67">
        <v>29850252</v>
      </c>
      <c r="U526" s="68">
        <v>0</v>
      </c>
      <c r="V526" s="69">
        <f t="shared" ref="V526:V527" si="1743">P526-U526</f>
        <v>44479832</v>
      </c>
      <c r="W526" s="70" t="s">
        <v>79</v>
      </c>
      <c r="X526" s="69">
        <f t="shared" ref="X526" si="1744">X527</f>
        <v>20832000</v>
      </c>
      <c r="Y526" s="71"/>
      <c r="Z526" s="71"/>
      <c r="AA526" s="71"/>
      <c r="AB526" s="71"/>
      <c r="AC526" s="71"/>
      <c r="AD526" s="72"/>
      <c r="AE526" s="69">
        <f t="shared" si="1720"/>
        <v>20832000</v>
      </c>
      <c r="AF526" s="349">
        <v>0</v>
      </c>
      <c r="AH526" s="73">
        <v>31752000</v>
      </c>
      <c r="AI526" s="74" t="s">
        <v>963</v>
      </c>
      <c r="AJ526" s="73">
        <v>1086342.1499999999</v>
      </c>
      <c r="AK526" s="73">
        <f t="shared" ref="AK526:AK527" si="1745">AL526-+AH526</f>
        <v>12727832</v>
      </c>
      <c r="AL526" s="73">
        <f t="shared" ref="AL526:AL527" si="1746">Q526+R526</f>
        <v>44479832</v>
      </c>
      <c r="AM526" s="75"/>
    </row>
    <row r="527" spans="1:39" s="58" customFormat="1" ht="16.5" hidden="1" customHeight="1" x14ac:dyDescent="0.15">
      <c r="A527" s="61"/>
      <c r="B527" s="77" t="s">
        <v>657</v>
      </c>
      <c r="C527" s="77" t="s">
        <v>656</v>
      </c>
      <c r="D527" s="78" t="s">
        <v>658</v>
      </c>
      <c r="E527" s="79" t="s">
        <v>1668</v>
      </c>
      <c r="F527" s="347"/>
      <c r="G527" s="79" t="s">
        <v>497</v>
      </c>
      <c r="H527" s="79" t="s">
        <v>918</v>
      </c>
      <c r="I527" s="79" t="s">
        <v>956</v>
      </c>
      <c r="J527" s="347"/>
      <c r="K527" s="347"/>
      <c r="L527" s="347"/>
      <c r="M527" s="347"/>
      <c r="N527" s="81"/>
      <c r="O527" s="82" t="s">
        <v>81</v>
      </c>
      <c r="P527" s="67">
        <v>23647832</v>
      </c>
      <c r="Q527" s="67">
        <v>4381580</v>
      </c>
      <c r="R527" s="67">
        <v>19266252</v>
      </c>
      <c r="S527" s="67">
        <f t="shared" ref="S527" si="1747">P527-Q527-R527</f>
        <v>0</v>
      </c>
      <c r="T527" s="67">
        <v>19266252</v>
      </c>
      <c r="U527" s="83">
        <v>0</v>
      </c>
      <c r="V527" s="69">
        <f t="shared" si="1743"/>
        <v>23647832</v>
      </c>
      <c r="W527" s="70" t="s">
        <v>82</v>
      </c>
      <c r="X527" s="69">
        <v>20832000</v>
      </c>
      <c r="Y527" s="69">
        <v>0</v>
      </c>
      <c r="Z527" s="69">
        <v>0</v>
      </c>
      <c r="AA527" s="69">
        <v>0</v>
      </c>
      <c r="AB527" s="69">
        <v>0</v>
      </c>
      <c r="AC527" s="69">
        <v>0</v>
      </c>
      <c r="AD527" s="69">
        <v>0</v>
      </c>
      <c r="AE527" s="69">
        <f t="shared" si="1720"/>
        <v>20832000</v>
      </c>
      <c r="AF527" s="350"/>
      <c r="AH527" s="73">
        <v>10920000</v>
      </c>
      <c r="AI527" s="74" t="s">
        <v>963</v>
      </c>
      <c r="AJ527" s="73">
        <v>1086342.1499999999</v>
      </c>
      <c r="AK527" s="73">
        <f t="shared" si="1745"/>
        <v>12727832</v>
      </c>
      <c r="AL527" s="73">
        <f t="shared" si="1746"/>
        <v>23647832</v>
      </c>
      <c r="AM527" s="75"/>
    </row>
    <row r="528" spans="1:39" s="58" customFormat="1" ht="16.5" hidden="1" customHeight="1" x14ac:dyDescent="0.15">
      <c r="A528" s="61"/>
      <c r="B528" s="77" t="s">
        <v>657</v>
      </c>
      <c r="C528" s="77" t="s">
        <v>656</v>
      </c>
      <c r="D528" s="84" t="s">
        <v>658</v>
      </c>
      <c r="E528" s="85" t="s">
        <v>1668</v>
      </c>
      <c r="F528" s="348"/>
      <c r="G528" s="85" t="s">
        <v>497</v>
      </c>
      <c r="H528" s="85" t="s">
        <v>918</v>
      </c>
      <c r="I528" s="85" t="s">
        <v>956</v>
      </c>
      <c r="J528" s="348"/>
      <c r="K528" s="348"/>
      <c r="L528" s="348"/>
      <c r="M528" s="348"/>
      <c r="N528" s="87"/>
      <c r="O528" s="88" t="s">
        <v>83</v>
      </c>
      <c r="P528" s="67">
        <f t="shared" ref="P528:R528" si="1748">P526-+P527</f>
        <v>20832000</v>
      </c>
      <c r="Q528" s="67">
        <f t="shared" si="1748"/>
        <v>10248000</v>
      </c>
      <c r="R528" s="89">
        <f t="shared" si="1748"/>
        <v>10584000</v>
      </c>
      <c r="S528" s="89"/>
      <c r="T528" s="89">
        <f t="shared" ref="T528:V528" si="1749">T526-+T527</f>
        <v>10584000</v>
      </c>
      <c r="U528" s="90">
        <f t="shared" si="1749"/>
        <v>0</v>
      </c>
      <c r="V528" s="90">
        <f t="shared" si="1749"/>
        <v>20832000</v>
      </c>
      <c r="W528" s="88" t="s">
        <v>83</v>
      </c>
      <c r="X528" s="90">
        <f t="shared" ref="X528:AD528" si="1750">X526-+X527</f>
        <v>0</v>
      </c>
      <c r="Y528" s="90">
        <f t="shared" si="1750"/>
        <v>0</v>
      </c>
      <c r="Z528" s="90">
        <f t="shared" si="1750"/>
        <v>0</v>
      </c>
      <c r="AA528" s="90">
        <f t="shared" si="1750"/>
        <v>0</v>
      </c>
      <c r="AB528" s="90">
        <f t="shared" si="1750"/>
        <v>0</v>
      </c>
      <c r="AC528" s="90">
        <f t="shared" si="1750"/>
        <v>0</v>
      </c>
      <c r="AD528" s="90">
        <f t="shared" si="1750"/>
        <v>0</v>
      </c>
      <c r="AE528" s="90">
        <f t="shared" si="1720"/>
        <v>0</v>
      </c>
      <c r="AF528" s="351"/>
      <c r="AH528" s="91">
        <f t="shared" si="1569"/>
        <v>20832000</v>
      </c>
      <c r="AI528" s="92" t="s">
        <v>1156</v>
      </c>
      <c r="AJ528" s="91">
        <f t="shared" ref="AJ528:AL528" si="1751">AJ526-+AJ527</f>
        <v>0</v>
      </c>
      <c r="AK528" s="91">
        <f t="shared" si="1751"/>
        <v>0</v>
      </c>
      <c r="AL528" s="91">
        <f t="shared" si="1751"/>
        <v>20832000</v>
      </c>
      <c r="AM528" s="60"/>
    </row>
    <row r="529" spans="1:39" s="58" customFormat="1" ht="16.5" hidden="1" customHeight="1" x14ac:dyDescent="0.15">
      <c r="A529" s="61" t="s">
        <v>1669</v>
      </c>
      <c r="B529" t="s">
        <v>657</v>
      </c>
      <c r="C529" t="s">
        <v>656</v>
      </c>
      <c r="D529" s="62" t="s">
        <v>658</v>
      </c>
      <c r="E529" s="63" t="s">
        <v>1669</v>
      </c>
      <c r="F529" s="346" t="s">
        <v>1455</v>
      </c>
      <c r="G529" s="63" t="s">
        <v>497</v>
      </c>
      <c r="H529" s="63" t="s">
        <v>918</v>
      </c>
      <c r="I529" s="63" t="s">
        <v>956</v>
      </c>
      <c r="J529" s="346" t="s">
        <v>1743</v>
      </c>
      <c r="K529" s="346" t="s">
        <v>1769</v>
      </c>
      <c r="L529" s="346" t="s">
        <v>1780</v>
      </c>
      <c r="M529" s="346" t="s">
        <v>1716</v>
      </c>
      <c r="N529" s="65" t="s">
        <v>1712</v>
      </c>
      <c r="O529" s="66" t="s">
        <v>78</v>
      </c>
      <c r="P529" s="67">
        <v>16593755</v>
      </c>
      <c r="Q529" s="67">
        <v>3246714</v>
      </c>
      <c r="R529" s="67">
        <f t="shared" ref="R529" si="1752">P529-Q529</f>
        <v>13347041</v>
      </c>
      <c r="S529" s="67">
        <v>0</v>
      </c>
      <c r="T529" s="67">
        <v>13347041</v>
      </c>
      <c r="U529" s="68">
        <v>0</v>
      </c>
      <c r="V529" s="69">
        <f t="shared" ref="V529:V530" si="1753">P529-U529</f>
        <v>16593755</v>
      </c>
      <c r="W529" s="70" t="s">
        <v>79</v>
      </c>
      <c r="X529" s="69">
        <f t="shared" ref="X529" si="1754">X530</f>
        <v>6211434</v>
      </c>
      <c r="Y529" s="71"/>
      <c r="Z529" s="71"/>
      <c r="AA529" s="71"/>
      <c r="AB529" s="71"/>
      <c r="AC529" s="71"/>
      <c r="AD529" s="72"/>
      <c r="AE529" s="69">
        <f t="shared" si="1720"/>
        <v>6211434</v>
      </c>
      <c r="AF529" s="349">
        <v>0</v>
      </c>
      <c r="AH529" s="73">
        <v>0</v>
      </c>
      <c r="AI529" s="74" t="s">
        <v>1792</v>
      </c>
      <c r="AJ529" s="73">
        <v>593372.5</v>
      </c>
      <c r="AK529" s="73">
        <f t="shared" ref="AK529:AK530" si="1755">AL529-+AH529</f>
        <v>16593755</v>
      </c>
      <c r="AL529" s="73">
        <f t="shared" ref="AL529:AL530" si="1756">Q529+R529</f>
        <v>16593755</v>
      </c>
      <c r="AM529" s="75" t="s">
        <v>93</v>
      </c>
    </row>
    <row r="530" spans="1:39" s="58" customFormat="1" ht="16.5" hidden="1" customHeight="1" x14ac:dyDescent="0.15">
      <c r="A530" s="61"/>
      <c r="B530" s="77" t="s">
        <v>657</v>
      </c>
      <c r="C530" s="77" t="s">
        <v>656</v>
      </c>
      <c r="D530" s="78" t="s">
        <v>658</v>
      </c>
      <c r="E530" s="79" t="s">
        <v>1669</v>
      </c>
      <c r="F530" s="347"/>
      <c r="G530" s="79" t="s">
        <v>497</v>
      </c>
      <c r="H530" s="79" t="s">
        <v>918</v>
      </c>
      <c r="I530" s="79" t="s">
        <v>956</v>
      </c>
      <c r="J530" s="347"/>
      <c r="K530" s="347"/>
      <c r="L530" s="347"/>
      <c r="M530" s="347"/>
      <c r="N530" s="81"/>
      <c r="O530" s="82" t="s">
        <v>81</v>
      </c>
      <c r="P530" s="67">
        <v>10382321</v>
      </c>
      <c r="Q530" s="67">
        <v>3246714</v>
      </c>
      <c r="R530" s="67">
        <v>7135607</v>
      </c>
      <c r="S530" s="67">
        <f t="shared" ref="S530" si="1757">P530-Q530-R530</f>
        <v>0</v>
      </c>
      <c r="T530" s="67">
        <v>7135607</v>
      </c>
      <c r="U530" s="83">
        <v>0</v>
      </c>
      <c r="V530" s="69">
        <f t="shared" si="1753"/>
        <v>10382321</v>
      </c>
      <c r="W530" s="70" t="s">
        <v>82</v>
      </c>
      <c r="X530" s="69">
        <v>6211434</v>
      </c>
      <c r="Y530" s="69">
        <v>0</v>
      </c>
      <c r="Z530" s="69">
        <v>0</v>
      </c>
      <c r="AA530" s="69">
        <v>0</v>
      </c>
      <c r="AB530" s="69">
        <v>0</v>
      </c>
      <c r="AC530" s="69">
        <v>0</v>
      </c>
      <c r="AD530" s="69">
        <v>0</v>
      </c>
      <c r="AE530" s="69">
        <f t="shared" si="1720"/>
        <v>6211434</v>
      </c>
      <c r="AF530" s="350"/>
      <c r="AH530" s="73">
        <v>0</v>
      </c>
      <c r="AI530" s="74" t="s">
        <v>1792</v>
      </c>
      <c r="AJ530" s="73">
        <v>543539.5</v>
      </c>
      <c r="AK530" s="73">
        <f t="shared" si="1755"/>
        <v>10382321</v>
      </c>
      <c r="AL530" s="73">
        <f t="shared" si="1756"/>
        <v>10382321</v>
      </c>
      <c r="AM530" s="75" t="s">
        <v>94</v>
      </c>
    </row>
    <row r="531" spans="1:39" s="58" customFormat="1" ht="16.5" hidden="1" customHeight="1" x14ac:dyDescent="0.15">
      <c r="A531" s="61"/>
      <c r="B531" s="77" t="s">
        <v>657</v>
      </c>
      <c r="C531" s="77" t="s">
        <v>656</v>
      </c>
      <c r="D531" s="84" t="s">
        <v>658</v>
      </c>
      <c r="E531" s="85" t="s">
        <v>1669</v>
      </c>
      <c r="F531" s="348"/>
      <c r="G531" s="85" t="s">
        <v>497</v>
      </c>
      <c r="H531" s="85" t="s">
        <v>918</v>
      </c>
      <c r="I531" s="85" t="s">
        <v>956</v>
      </c>
      <c r="J531" s="348"/>
      <c r="K531" s="348"/>
      <c r="L531" s="348"/>
      <c r="M531" s="348"/>
      <c r="N531" s="87"/>
      <c r="O531" s="88" t="s">
        <v>83</v>
      </c>
      <c r="P531" s="67">
        <f t="shared" ref="P531:R531" si="1758">P529-+P530</f>
        <v>6211434</v>
      </c>
      <c r="Q531" s="67">
        <f t="shared" si="1758"/>
        <v>0</v>
      </c>
      <c r="R531" s="89">
        <f t="shared" si="1758"/>
        <v>6211434</v>
      </c>
      <c r="S531" s="89"/>
      <c r="T531" s="89">
        <f t="shared" ref="T531:V531" si="1759">T529-+T530</f>
        <v>6211434</v>
      </c>
      <c r="U531" s="90">
        <f t="shared" si="1759"/>
        <v>0</v>
      </c>
      <c r="V531" s="90">
        <f t="shared" si="1759"/>
        <v>6211434</v>
      </c>
      <c r="W531" s="88" t="s">
        <v>83</v>
      </c>
      <c r="X531" s="90">
        <f t="shared" ref="X531:AD531" si="1760">X529-+X530</f>
        <v>0</v>
      </c>
      <c r="Y531" s="90">
        <f t="shared" si="1760"/>
        <v>0</v>
      </c>
      <c r="Z531" s="90">
        <f t="shared" si="1760"/>
        <v>0</v>
      </c>
      <c r="AA531" s="90">
        <f t="shared" si="1760"/>
        <v>0</v>
      </c>
      <c r="AB531" s="90">
        <f t="shared" si="1760"/>
        <v>0</v>
      </c>
      <c r="AC531" s="90">
        <f t="shared" si="1760"/>
        <v>0</v>
      </c>
      <c r="AD531" s="90">
        <f t="shared" si="1760"/>
        <v>0</v>
      </c>
      <c r="AE531" s="90">
        <f t="shared" si="1720"/>
        <v>0</v>
      </c>
      <c r="AF531" s="351"/>
      <c r="AH531" s="91">
        <f t="shared" si="1569"/>
        <v>0</v>
      </c>
      <c r="AI531" s="92">
        <v>0</v>
      </c>
      <c r="AJ531" s="91">
        <f t="shared" ref="AJ531:AL531" si="1761">AJ529-+AJ530</f>
        <v>49833</v>
      </c>
      <c r="AK531" s="91">
        <f t="shared" si="1761"/>
        <v>6211434</v>
      </c>
      <c r="AL531" s="91">
        <f t="shared" si="1761"/>
        <v>6211434</v>
      </c>
      <c r="AM531" s="60"/>
    </row>
    <row r="532" spans="1:39" s="58" customFormat="1" ht="16.5" hidden="1" customHeight="1" x14ac:dyDescent="0.15">
      <c r="A532" s="61" t="s">
        <v>1670</v>
      </c>
      <c r="B532" t="s">
        <v>657</v>
      </c>
      <c r="C532" t="s">
        <v>656</v>
      </c>
      <c r="D532" s="62" t="s">
        <v>658</v>
      </c>
      <c r="E532" s="63" t="s">
        <v>1670</v>
      </c>
      <c r="F532" s="346" t="s">
        <v>1456</v>
      </c>
      <c r="G532" s="63" t="s">
        <v>497</v>
      </c>
      <c r="H532" s="63" t="s">
        <v>918</v>
      </c>
      <c r="I532" s="63" t="s">
        <v>956</v>
      </c>
      <c r="J532" s="346"/>
      <c r="K532" s="346"/>
      <c r="L532" s="346"/>
      <c r="M532" s="346" t="s">
        <v>1716</v>
      </c>
      <c r="N532" s="65" t="s">
        <v>1751</v>
      </c>
      <c r="O532" s="66" t="s">
        <v>78</v>
      </c>
      <c r="P532" s="67">
        <v>2577402</v>
      </c>
      <c r="Q532" s="67">
        <v>2577402</v>
      </c>
      <c r="R532" s="67">
        <f t="shared" ref="R532" si="1762">P532-Q532</f>
        <v>0</v>
      </c>
      <c r="S532" s="67">
        <v>0</v>
      </c>
      <c r="T532" s="67">
        <v>0</v>
      </c>
      <c r="U532" s="68">
        <v>0</v>
      </c>
      <c r="V532" s="69">
        <f t="shared" ref="V532:V533" si="1763">P532-U532</f>
        <v>2577402</v>
      </c>
      <c r="W532" s="70" t="s">
        <v>79</v>
      </c>
      <c r="X532" s="69">
        <f t="shared" ref="X532" si="1764">X533</f>
        <v>0</v>
      </c>
      <c r="Y532" s="71"/>
      <c r="Z532" s="71"/>
      <c r="AA532" s="71"/>
      <c r="AB532" s="71"/>
      <c r="AC532" s="71"/>
      <c r="AD532" s="72"/>
      <c r="AE532" s="69">
        <f t="shared" si="1720"/>
        <v>0</v>
      </c>
      <c r="AF532" s="349">
        <v>0</v>
      </c>
      <c r="AH532" s="73">
        <v>0</v>
      </c>
      <c r="AI532" s="74" t="s">
        <v>963</v>
      </c>
      <c r="AJ532" s="73">
        <v>269641.56</v>
      </c>
      <c r="AK532" s="73">
        <f t="shared" ref="AK532:AK533" si="1765">AL532-+AH532</f>
        <v>2577402</v>
      </c>
      <c r="AL532" s="73">
        <f t="shared" ref="AL532:AL533" si="1766">Q532+R532</f>
        <v>2577402</v>
      </c>
      <c r="AM532" s="75"/>
    </row>
    <row r="533" spans="1:39" s="58" customFormat="1" ht="16.5" hidden="1" customHeight="1" x14ac:dyDescent="0.15">
      <c r="A533" s="61"/>
      <c r="B533" s="77" t="s">
        <v>657</v>
      </c>
      <c r="C533" s="77" t="s">
        <v>656</v>
      </c>
      <c r="D533" s="78" t="s">
        <v>658</v>
      </c>
      <c r="E533" s="79" t="s">
        <v>1670</v>
      </c>
      <c r="F533" s="347"/>
      <c r="G533" s="79" t="s">
        <v>497</v>
      </c>
      <c r="H533" s="79" t="s">
        <v>918</v>
      </c>
      <c r="I533" s="79" t="s">
        <v>956</v>
      </c>
      <c r="J533" s="347"/>
      <c r="K533" s="347"/>
      <c r="L533" s="347"/>
      <c r="M533" s="347"/>
      <c r="N533" s="81"/>
      <c r="O533" s="82" t="s">
        <v>81</v>
      </c>
      <c r="P533" s="67">
        <v>2577402</v>
      </c>
      <c r="Q533" s="67">
        <v>2577402</v>
      </c>
      <c r="R533" s="67">
        <v>0</v>
      </c>
      <c r="S533" s="67">
        <f t="shared" ref="S533" si="1767">P533-Q533-R533</f>
        <v>0</v>
      </c>
      <c r="T533" s="67">
        <v>0</v>
      </c>
      <c r="U533" s="83">
        <v>0</v>
      </c>
      <c r="V533" s="69">
        <f t="shared" si="1763"/>
        <v>2577402</v>
      </c>
      <c r="W533" s="70" t="s">
        <v>82</v>
      </c>
      <c r="X533" s="69">
        <v>0</v>
      </c>
      <c r="Y533" s="69">
        <v>0</v>
      </c>
      <c r="Z533" s="69">
        <v>0</v>
      </c>
      <c r="AA533" s="69">
        <v>0</v>
      </c>
      <c r="AB533" s="69">
        <v>0</v>
      </c>
      <c r="AC533" s="69">
        <v>0</v>
      </c>
      <c r="AD533" s="69">
        <v>0</v>
      </c>
      <c r="AE533" s="69">
        <f t="shared" si="1720"/>
        <v>0</v>
      </c>
      <c r="AF533" s="350"/>
      <c r="AH533" s="73">
        <v>0</v>
      </c>
      <c r="AI533" s="74" t="s">
        <v>963</v>
      </c>
      <c r="AJ533" s="73">
        <v>269641.56</v>
      </c>
      <c r="AK533" s="73">
        <f t="shared" si="1765"/>
        <v>2577402</v>
      </c>
      <c r="AL533" s="73">
        <f t="shared" si="1766"/>
        <v>2577402</v>
      </c>
      <c r="AM533" s="75"/>
    </row>
    <row r="534" spans="1:39" s="58" customFormat="1" ht="16.5" hidden="1" customHeight="1" x14ac:dyDescent="0.15">
      <c r="A534" s="61"/>
      <c r="B534" s="77" t="s">
        <v>657</v>
      </c>
      <c r="C534" s="77" t="s">
        <v>656</v>
      </c>
      <c r="D534" s="84" t="s">
        <v>658</v>
      </c>
      <c r="E534" s="85" t="s">
        <v>1670</v>
      </c>
      <c r="F534" s="348"/>
      <c r="G534" s="85" t="s">
        <v>497</v>
      </c>
      <c r="H534" s="85" t="s">
        <v>918</v>
      </c>
      <c r="I534" s="85" t="s">
        <v>956</v>
      </c>
      <c r="J534" s="348"/>
      <c r="K534" s="348"/>
      <c r="L534" s="348"/>
      <c r="M534" s="348"/>
      <c r="N534" s="87"/>
      <c r="O534" s="88" t="s">
        <v>83</v>
      </c>
      <c r="P534" s="67">
        <f t="shared" ref="P534:R534" si="1768">P532-+P533</f>
        <v>0</v>
      </c>
      <c r="Q534" s="67">
        <f t="shared" si="1768"/>
        <v>0</v>
      </c>
      <c r="R534" s="89">
        <f t="shared" si="1768"/>
        <v>0</v>
      </c>
      <c r="S534" s="89"/>
      <c r="T534" s="89">
        <f t="shared" ref="T534:V534" si="1769">T532-+T533</f>
        <v>0</v>
      </c>
      <c r="U534" s="90">
        <f t="shared" si="1769"/>
        <v>0</v>
      </c>
      <c r="V534" s="90">
        <f t="shared" si="1769"/>
        <v>0</v>
      </c>
      <c r="W534" s="88" t="s">
        <v>83</v>
      </c>
      <c r="X534" s="90">
        <f t="shared" ref="X534:AD534" si="1770">X532-+X533</f>
        <v>0</v>
      </c>
      <c r="Y534" s="90">
        <f t="shared" si="1770"/>
        <v>0</v>
      </c>
      <c r="Z534" s="90">
        <f t="shared" si="1770"/>
        <v>0</v>
      </c>
      <c r="AA534" s="90">
        <f t="shared" si="1770"/>
        <v>0</v>
      </c>
      <c r="AB534" s="90">
        <f t="shared" si="1770"/>
        <v>0</v>
      </c>
      <c r="AC534" s="90">
        <f t="shared" si="1770"/>
        <v>0</v>
      </c>
      <c r="AD534" s="90">
        <f t="shared" si="1770"/>
        <v>0</v>
      </c>
      <c r="AE534" s="90">
        <f t="shared" si="1720"/>
        <v>0</v>
      </c>
      <c r="AF534" s="351"/>
      <c r="AH534" s="91">
        <f t="shared" si="1569"/>
        <v>0</v>
      </c>
      <c r="AI534" s="92" t="s">
        <v>1156</v>
      </c>
      <c r="AJ534" s="91">
        <f t="shared" ref="AJ534:AL534" si="1771">AJ532-+AJ533</f>
        <v>0</v>
      </c>
      <c r="AK534" s="91">
        <f t="shared" si="1771"/>
        <v>0</v>
      </c>
      <c r="AL534" s="91">
        <f t="shared" si="1771"/>
        <v>0</v>
      </c>
      <c r="AM534" s="60"/>
    </row>
    <row r="535" spans="1:39" s="58" customFormat="1" ht="16.5" hidden="1" customHeight="1" x14ac:dyDescent="0.15">
      <c r="A535" s="61" t="s">
        <v>1671</v>
      </c>
      <c r="B535" t="s">
        <v>657</v>
      </c>
      <c r="C535" t="s">
        <v>656</v>
      </c>
      <c r="D535" s="62" t="s">
        <v>658</v>
      </c>
      <c r="E535" s="63" t="s">
        <v>1671</v>
      </c>
      <c r="F535" s="346" t="s">
        <v>1457</v>
      </c>
      <c r="G535" s="63" t="s">
        <v>497</v>
      </c>
      <c r="H535" s="63" t="s">
        <v>918</v>
      </c>
      <c r="I535" s="63" t="s">
        <v>956</v>
      </c>
      <c r="J535" s="346" t="s">
        <v>1743</v>
      </c>
      <c r="K535" s="346" t="s">
        <v>1769</v>
      </c>
      <c r="L535" s="346" t="s">
        <v>1780</v>
      </c>
      <c r="M535" s="346" t="s">
        <v>1716</v>
      </c>
      <c r="N535" s="65" t="s">
        <v>1720</v>
      </c>
      <c r="O535" s="66" t="s">
        <v>78</v>
      </c>
      <c r="P535" s="67">
        <v>3676671</v>
      </c>
      <c r="Q535" s="67">
        <v>600002</v>
      </c>
      <c r="R535" s="67">
        <f t="shared" ref="R535" si="1772">P535-Q535</f>
        <v>3076669</v>
      </c>
      <c r="S535" s="67">
        <v>0</v>
      </c>
      <c r="T535" s="67">
        <v>2254112</v>
      </c>
      <c r="U535" s="68">
        <v>0</v>
      </c>
      <c r="V535" s="69">
        <f t="shared" ref="V535:V536" si="1773">P535-U535</f>
        <v>3676671</v>
      </c>
      <c r="W535" s="70" t="s">
        <v>79</v>
      </c>
      <c r="X535" s="69">
        <f t="shared" ref="X535" si="1774">X536</f>
        <v>0</v>
      </c>
      <c r="Y535" s="71"/>
      <c r="Z535" s="71"/>
      <c r="AA535" s="71"/>
      <c r="AB535" s="71"/>
      <c r="AC535" s="71"/>
      <c r="AD535" s="72"/>
      <c r="AE535" s="69">
        <f t="shared" si="1720"/>
        <v>0</v>
      </c>
      <c r="AF535" s="349">
        <v>0</v>
      </c>
      <c r="AH535" s="73">
        <v>0</v>
      </c>
      <c r="AI535" s="74" t="s">
        <v>963</v>
      </c>
      <c r="AJ535" s="73">
        <v>308044.25</v>
      </c>
      <c r="AK535" s="73">
        <f t="shared" ref="AK535:AK536" si="1775">AL535-+AH535</f>
        <v>3676671</v>
      </c>
      <c r="AL535" s="73">
        <f t="shared" ref="AL535:AL536" si="1776">Q535+R535</f>
        <v>3676671</v>
      </c>
      <c r="AM535" s="75"/>
    </row>
    <row r="536" spans="1:39" s="58" customFormat="1" ht="16.5" hidden="1" customHeight="1" x14ac:dyDescent="0.15">
      <c r="A536" s="61"/>
      <c r="B536" s="77" t="s">
        <v>657</v>
      </c>
      <c r="C536" s="77" t="s">
        <v>656</v>
      </c>
      <c r="D536" s="78" t="s">
        <v>658</v>
      </c>
      <c r="E536" s="79" t="s">
        <v>1671</v>
      </c>
      <c r="F536" s="347"/>
      <c r="G536" s="79" t="s">
        <v>497</v>
      </c>
      <c r="H536" s="79" t="s">
        <v>918</v>
      </c>
      <c r="I536" s="79" t="s">
        <v>956</v>
      </c>
      <c r="J536" s="347"/>
      <c r="K536" s="347"/>
      <c r="L536" s="347"/>
      <c r="M536" s="347"/>
      <c r="N536" s="81"/>
      <c r="O536" s="82" t="s">
        <v>81</v>
      </c>
      <c r="P536" s="67">
        <v>3676671</v>
      </c>
      <c r="Q536" s="67">
        <v>600002</v>
      </c>
      <c r="R536" s="67">
        <v>3076669</v>
      </c>
      <c r="S536" s="67">
        <f t="shared" ref="S536" si="1777">P536-Q536-R536</f>
        <v>0</v>
      </c>
      <c r="T536" s="265">
        <v>2254112</v>
      </c>
      <c r="U536" s="83">
        <v>0</v>
      </c>
      <c r="V536" s="69">
        <f t="shared" si="1773"/>
        <v>3676671</v>
      </c>
      <c r="W536" s="70" t="s">
        <v>82</v>
      </c>
      <c r="X536" s="69">
        <v>0</v>
      </c>
      <c r="Y536" s="69">
        <v>0</v>
      </c>
      <c r="Z536" s="69">
        <v>0</v>
      </c>
      <c r="AA536" s="69">
        <v>0</v>
      </c>
      <c r="AB536" s="69">
        <v>0</v>
      </c>
      <c r="AC536" s="69">
        <v>0</v>
      </c>
      <c r="AD536" s="69">
        <v>0</v>
      </c>
      <c r="AE536" s="69">
        <f t="shared" si="1720"/>
        <v>0</v>
      </c>
      <c r="AF536" s="350"/>
      <c r="AH536" s="73">
        <v>0</v>
      </c>
      <c r="AI536" s="74" t="s">
        <v>963</v>
      </c>
      <c r="AJ536" s="73">
        <v>308044.25</v>
      </c>
      <c r="AK536" s="73">
        <f t="shared" si="1775"/>
        <v>3676671</v>
      </c>
      <c r="AL536" s="73">
        <f t="shared" si="1776"/>
        <v>3676671</v>
      </c>
      <c r="AM536" s="75"/>
    </row>
    <row r="537" spans="1:39" s="58" customFormat="1" ht="16.5" hidden="1" customHeight="1" x14ac:dyDescent="0.15">
      <c r="A537" s="61"/>
      <c r="B537" s="77" t="s">
        <v>657</v>
      </c>
      <c r="C537" s="77" t="s">
        <v>656</v>
      </c>
      <c r="D537" s="84" t="s">
        <v>658</v>
      </c>
      <c r="E537" s="85" t="s">
        <v>1671</v>
      </c>
      <c r="F537" s="348"/>
      <c r="G537" s="85" t="s">
        <v>497</v>
      </c>
      <c r="H537" s="85" t="s">
        <v>918</v>
      </c>
      <c r="I537" s="85" t="s">
        <v>956</v>
      </c>
      <c r="J537" s="348"/>
      <c r="K537" s="348"/>
      <c r="L537" s="348"/>
      <c r="M537" s="348"/>
      <c r="N537" s="87"/>
      <c r="O537" s="88" t="s">
        <v>83</v>
      </c>
      <c r="P537" s="67">
        <f t="shared" ref="P537:R537" si="1778">P535-+P536</f>
        <v>0</v>
      </c>
      <c r="Q537" s="67">
        <f t="shared" si="1778"/>
        <v>0</v>
      </c>
      <c r="R537" s="89">
        <f t="shared" si="1778"/>
        <v>0</v>
      </c>
      <c r="S537" s="89"/>
      <c r="T537" s="89">
        <f t="shared" ref="T537:V537" si="1779">T535-+T536</f>
        <v>0</v>
      </c>
      <c r="U537" s="90">
        <f t="shared" si="1779"/>
        <v>0</v>
      </c>
      <c r="V537" s="90">
        <f t="shared" si="1779"/>
        <v>0</v>
      </c>
      <c r="W537" s="88" t="s">
        <v>83</v>
      </c>
      <c r="X537" s="90">
        <f t="shared" ref="X537:AD537" si="1780">X535-+X536</f>
        <v>0</v>
      </c>
      <c r="Y537" s="90">
        <f t="shared" si="1780"/>
        <v>0</v>
      </c>
      <c r="Z537" s="90">
        <f t="shared" si="1780"/>
        <v>0</v>
      </c>
      <c r="AA537" s="90">
        <f t="shared" si="1780"/>
        <v>0</v>
      </c>
      <c r="AB537" s="90">
        <f t="shared" si="1780"/>
        <v>0</v>
      </c>
      <c r="AC537" s="90">
        <f t="shared" si="1780"/>
        <v>0</v>
      </c>
      <c r="AD537" s="90">
        <f t="shared" si="1780"/>
        <v>0</v>
      </c>
      <c r="AE537" s="90">
        <f t="shared" si="1720"/>
        <v>0</v>
      </c>
      <c r="AF537" s="351"/>
      <c r="AH537" s="91">
        <f t="shared" si="1569"/>
        <v>0</v>
      </c>
      <c r="AI537" s="92" t="s">
        <v>1156</v>
      </c>
      <c r="AJ537" s="91">
        <f t="shared" ref="AJ537:AL537" si="1781">AJ535-+AJ536</f>
        <v>0</v>
      </c>
      <c r="AK537" s="91">
        <f t="shared" si="1781"/>
        <v>0</v>
      </c>
      <c r="AL537" s="91">
        <f t="shared" si="1781"/>
        <v>0</v>
      </c>
      <c r="AM537" s="60"/>
    </row>
    <row r="538" spans="1:39" s="58" customFormat="1" ht="16.5" hidden="1" customHeight="1" x14ac:dyDescent="0.15">
      <c r="A538" s="61" t="s">
        <v>1672</v>
      </c>
      <c r="B538" t="s">
        <v>657</v>
      </c>
      <c r="C538" t="s">
        <v>656</v>
      </c>
      <c r="D538" s="62" t="s">
        <v>658</v>
      </c>
      <c r="E538" s="63" t="s">
        <v>1672</v>
      </c>
      <c r="F538" s="346" t="s">
        <v>1458</v>
      </c>
      <c r="G538" s="63" t="s">
        <v>497</v>
      </c>
      <c r="H538" s="63" t="s">
        <v>918</v>
      </c>
      <c r="I538" s="63" t="s">
        <v>956</v>
      </c>
      <c r="J538" s="346"/>
      <c r="K538" s="346"/>
      <c r="L538" s="346"/>
      <c r="M538" s="346" t="s">
        <v>1716</v>
      </c>
      <c r="N538" s="65" t="s">
        <v>1766</v>
      </c>
      <c r="O538" s="66" t="s">
        <v>78</v>
      </c>
      <c r="P538" s="67">
        <v>57927</v>
      </c>
      <c r="Q538" s="67">
        <v>57927</v>
      </c>
      <c r="R538" s="67">
        <f t="shared" ref="R538" si="1782">P538-Q538</f>
        <v>0</v>
      </c>
      <c r="S538" s="67">
        <v>0</v>
      </c>
      <c r="T538" s="67">
        <v>53387</v>
      </c>
      <c r="U538" s="68">
        <v>1769208</v>
      </c>
      <c r="V538" s="69">
        <f t="shared" ref="V538:V539" si="1783">P538-U538</f>
        <v>-1711281</v>
      </c>
      <c r="W538" s="70" t="s">
        <v>79</v>
      </c>
      <c r="X538" s="69">
        <f t="shared" ref="X538" si="1784">X539</f>
        <v>0</v>
      </c>
      <c r="Y538" s="71"/>
      <c r="Z538" s="71"/>
      <c r="AA538" s="71"/>
      <c r="AB538" s="71"/>
      <c r="AC538" s="71"/>
      <c r="AD538" s="72"/>
      <c r="AE538" s="69">
        <f t="shared" si="1720"/>
        <v>0</v>
      </c>
      <c r="AF538" s="349">
        <v>0</v>
      </c>
      <c r="AH538" s="73">
        <v>0</v>
      </c>
      <c r="AI538" s="74" t="s">
        <v>963</v>
      </c>
      <c r="AJ538" s="73">
        <v>5126.79</v>
      </c>
      <c r="AK538" s="73">
        <f t="shared" ref="AK538:AK539" si="1785">AL538-+AH538</f>
        <v>57927</v>
      </c>
      <c r="AL538" s="73">
        <f t="shared" ref="AL538:AL539" si="1786">Q538+R538</f>
        <v>57927</v>
      </c>
      <c r="AM538" s="75"/>
    </row>
    <row r="539" spans="1:39" s="58" customFormat="1" ht="16.5" hidden="1" customHeight="1" x14ac:dyDescent="0.15">
      <c r="A539" s="61"/>
      <c r="B539" s="77" t="s">
        <v>657</v>
      </c>
      <c r="C539" s="77" t="s">
        <v>656</v>
      </c>
      <c r="D539" s="78" t="s">
        <v>658</v>
      </c>
      <c r="E539" s="79" t="s">
        <v>1672</v>
      </c>
      <c r="F539" s="347"/>
      <c r="G539" s="79" t="s">
        <v>497</v>
      </c>
      <c r="H539" s="79" t="s">
        <v>918</v>
      </c>
      <c r="I539" s="79" t="s">
        <v>956</v>
      </c>
      <c r="J539" s="347"/>
      <c r="K539" s="347"/>
      <c r="L539" s="347"/>
      <c r="M539" s="347"/>
      <c r="N539" s="81"/>
      <c r="O539" s="82" t="s">
        <v>81</v>
      </c>
      <c r="P539" s="67">
        <v>57927</v>
      </c>
      <c r="Q539" s="67">
        <v>57927</v>
      </c>
      <c r="R539" s="67">
        <v>0</v>
      </c>
      <c r="S539" s="67">
        <f t="shared" ref="S539" si="1787">P539-Q539-R539</f>
        <v>0</v>
      </c>
      <c r="T539" s="265">
        <v>53387</v>
      </c>
      <c r="U539" s="83">
        <v>1769208</v>
      </c>
      <c r="V539" s="69">
        <f t="shared" si="1783"/>
        <v>-1711281</v>
      </c>
      <c r="W539" s="70" t="s">
        <v>82</v>
      </c>
      <c r="X539" s="69">
        <v>0</v>
      </c>
      <c r="Y539" s="69">
        <v>0</v>
      </c>
      <c r="Z539" s="69">
        <v>0</v>
      </c>
      <c r="AA539" s="69">
        <v>0</v>
      </c>
      <c r="AB539" s="69">
        <v>0</v>
      </c>
      <c r="AC539" s="69">
        <v>0</v>
      </c>
      <c r="AD539" s="69">
        <v>0</v>
      </c>
      <c r="AE539" s="69">
        <f t="shared" si="1720"/>
        <v>0</v>
      </c>
      <c r="AF539" s="350"/>
      <c r="AH539" s="73">
        <v>0</v>
      </c>
      <c r="AI539" s="74" t="s">
        <v>963</v>
      </c>
      <c r="AJ539" s="73">
        <v>5126.79</v>
      </c>
      <c r="AK539" s="73">
        <f t="shared" si="1785"/>
        <v>57927</v>
      </c>
      <c r="AL539" s="73">
        <f t="shared" si="1786"/>
        <v>57927</v>
      </c>
      <c r="AM539" s="75"/>
    </row>
    <row r="540" spans="1:39" s="58" customFormat="1" ht="16.5" hidden="1" customHeight="1" x14ac:dyDescent="0.15">
      <c r="A540" s="61"/>
      <c r="B540" s="77" t="s">
        <v>657</v>
      </c>
      <c r="C540" s="77" t="s">
        <v>656</v>
      </c>
      <c r="D540" s="84" t="s">
        <v>658</v>
      </c>
      <c r="E540" s="85" t="s">
        <v>1672</v>
      </c>
      <c r="F540" s="348"/>
      <c r="G540" s="85" t="s">
        <v>497</v>
      </c>
      <c r="H540" s="85" t="s">
        <v>918</v>
      </c>
      <c r="I540" s="85" t="s">
        <v>956</v>
      </c>
      <c r="J540" s="348"/>
      <c r="K540" s="348"/>
      <c r="L540" s="348"/>
      <c r="M540" s="348"/>
      <c r="N540" s="87"/>
      <c r="O540" s="88" t="s">
        <v>83</v>
      </c>
      <c r="P540" s="67">
        <f t="shared" ref="P540:R540" si="1788">P538-+P539</f>
        <v>0</v>
      </c>
      <c r="Q540" s="67">
        <f t="shared" si="1788"/>
        <v>0</v>
      </c>
      <c r="R540" s="89">
        <f t="shared" si="1788"/>
        <v>0</v>
      </c>
      <c r="S540" s="89"/>
      <c r="T540" s="89">
        <f t="shared" ref="T540:V540" si="1789">T538-+T539</f>
        <v>0</v>
      </c>
      <c r="U540" s="90">
        <f t="shared" si="1789"/>
        <v>0</v>
      </c>
      <c r="V540" s="90">
        <f t="shared" si="1789"/>
        <v>0</v>
      </c>
      <c r="W540" s="88" t="s">
        <v>83</v>
      </c>
      <c r="X540" s="90">
        <f t="shared" ref="X540:AD540" si="1790">X538-+X539</f>
        <v>0</v>
      </c>
      <c r="Y540" s="90">
        <f t="shared" si="1790"/>
        <v>0</v>
      </c>
      <c r="Z540" s="90">
        <f t="shared" si="1790"/>
        <v>0</v>
      </c>
      <c r="AA540" s="90">
        <f t="shared" si="1790"/>
        <v>0</v>
      </c>
      <c r="AB540" s="90">
        <f t="shared" si="1790"/>
        <v>0</v>
      </c>
      <c r="AC540" s="90">
        <f t="shared" si="1790"/>
        <v>0</v>
      </c>
      <c r="AD540" s="90">
        <f t="shared" si="1790"/>
        <v>0</v>
      </c>
      <c r="AE540" s="90">
        <f t="shared" si="1720"/>
        <v>0</v>
      </c>
      <c r="AF540" s="351"/>
      <c r="AH540" s="91">
        <f t="shared" ref="AH540:AH603" si="1791">AH538-+AH539</f>
        <v>0</v>
      </c>
      <c r="AI540" s="92" t="s">
        <v>1156</v>
      </c>
      <c r="AJ540" s="91">
        <f t="shared" ref="AJ540:AL540" si="1792">AJ538-+AJ539</f>
        <v>0</v>
      </c>
      <c r="AK540" s="91">
        <f t="shared" si="1792"/>
        <v>0</v>
      </c>
      <c r="AL540" s="91">
        <f t="shared" si="1792"/>
        <v>0</v>
      </c>
      <c r="AM540" s="60"/>
    </row>
    <row r="541" spans="1:39" s="58" customFormat="1" ht="16.5" hidden="1" customHeight="1" x14ac:dyDescent="0.15">
      <c r="A541" s="61" t="s">
        <v>1673</v>
      </c>
      <c r="B541" t="s">
        <v>661</v>
      </c>
      <c r="C541" t="s">
        <v>1187</v>
      </c>
      <c r="D541" s="62" t="s">
        <v>1818</v>
      </c>
      <c r="E541" s="63" t="s">
        <v>1673</v>
      </c>
      <c r="F541" s="346" t="s">
        <v>1459</v>
      </c>
      <c r="G541" s="63" t="s">
        <v>502</v>
      </c>
      <c r="H541" s="63" t="s">
        <v>791</v>
      </c>
      <c r="I541" s="63" t="s">
        <v>513</v>
      </c>
      <c r="J541" s="346"/>
      <c r="K541" s="346"/>
      <c r="L541" s="346"/>
      <c r="M541" s="346" t="s">
        <v>1719</v>
      </c>
      <c r="N541" s="65" t="s">
        <v>1720</v>
      </c>
      <c r="O541" s="66" t="s">
        <v>78</v>
      </c>
      <c r="P541" s="67">
        <v>13044240</v>
      </c>
      <c r="Q541" s="67">
        <v>0</v>
      </c>
      <c r="R541" s="67">
        <f t="shared" ref="R541" si="1793">P541-Q541</f>
        <v>13044240</v>
      </c>
      <c r="S541" s="67">
        <v>0</v>
      </c>
      <c r="T541" s="67">
        <v>13044240</v>
      </c>
      <c r="U541" s="68">
        <v>9029000</v>
      </c>
      <c r="V541" s="69">
        <f t="shared" ref="V541:V542" si="1794">P541-U541</f>
        <v>4015240</v>
      </c>
      <c r="W541" s="70" t="s">
        <v>79</v>
      </c>
      <c r="X541" s="69">
        <f t="shared" ref="X541" si="1795">X542</f>
        <v>0</v>
      </c>
      <c r="Y541" s="71"/>
      <c r="Z541" s="71"/>
      <c r="AA541" s="71"/>
      <c r="AB541" s="71"/>
      <c r="AC541" s="71"/>
      <c r="AD541" s="72"/>
      <c r="AE541" s="69">
        <f t="shared" si="1720"/>
        <v>0</v>
      </c>
      <c r="AF541" s="349">
        <v>0</v>
      </c>
      <c r="AH541" s="73">
        <v>13044240</v>
      </c>
      <c r="AI541" s="74" t="s">
        <v>1156</v>
      </c>
      <c r="AJ541" s="73">
        <v>0</v>
      </c>
      <c r="AK541" s="73">
        <f t="shared" ref="AK541:AK542" si="1796">AL541-+AH541</f>
        <v>0</v>
      </c>
      <c r="AL541" s="73">
        <f t="shared" ref="AL541:AL542" si="1797">Q541+R541</f>
        <v>13044240</v>
      </c>
      <c r="AM541" s="75"/>
    </row>
    <row r="542" spans="1:39" s="58" customFormat="1" ht="16.5" hidden="1" customHeight="1" x14ac:dyDescent="0.15">
      <c r="A542" s="61"/>
      <c r="B542" s="77" t="s">
        <v>661</v>
      </c>
      <c r="C542" s="77" t="s">
        <v>1187</v>
      </c>
      <c r="D542" s="78" t="s">
        <v>1818</v>
      </c>
      <c r="E542" s="79" t="s">
        <v>1673</v>
      </c>
      <c r="F542" s="347"/>
      <c r="G542" s="79" t="s">
        <v>502</v>
      </c>
      <c r="H542" s="79" t="s">
        <v>791</v>
      </c>
      <c r="I542" s="79" t="s">
        <v>513</v>
      </c>
      <c r="J542" s="347"/>
      <c r="K542" s="347"/>
      <c r="L542" s="347"/>
      <c r="M542" s="347"/>
      <c r="N542" s="81"/>
      <c r="O542" s="82" t="s">
        <v>81</v>
      </c>
      <c r="P542" s="67">
        <v>13044240</v>
      </c>
      <c r="Q542" s="67">
        <v>0</v>
      </c>
      <c r="R542" s="67">
        <v>13044240</v>
      </c>
      <c r="S542" s="67">
        <f t="shared" ref="S542" si="1798">P542-Q542-R542</f>
        <v>0</v>
      </c>
      <c r="T542" s="265">
        <v>13044240</v>
      </c>
      <c r="U542" s="83">
        <v>9029000</v>
      </c>
      <c r="V542" s="69">
        <f t="shared" si="1794"/>
        <v>4015240</v>
      </c>
      <c r="W542" s="70" t="s">
        <v>82</v>
      </c>
      <c r="X542" s="69">
        <v>0</v>
      </c>
      <c r="Y542" s="69">
        <v>0</v>
      </c>
      <c r="Z542" s="69">
        <v>0</v>
      </c>
      <c r="AA542" s="69">
        <v>0</v>
      </c>
      <c r="AB542" s="69">
        <v>0</v>
      </c>
      <c r="AC542" s="69">
        <v>0</v>
      </c>
      <c r="AD542" s="69">
        <v>0</v>
      </c>
      <c r="AE542" s="69">
        <f t="shared" si="1720"/>
        <v>0</v>
      </c>
      <c r="AF542" s="350"/>
      <c r="AH542" s="73">
        <v>13044240</v>
      </c>
      <c r="AI542" s="74" t="s">
        <v>1156</v>
      </c>
      <c r="AJ542" s="73">
        <v>0</v>
      </c>
      <c r="AK542" s="73">
        <f t="shared" si="1796"/>
        <v>0</v>
      </c>
      <c r="AL542" s="73">
        <f t="shared" si="1797"/>
        <v>13044240</v>
      </c>
      <c r="AM542" s="75"/>
    </row>
    <row r="543" spans="1:39" s="58" customFormat="1" ht="16.5" hidden="1" customHeight="1" x14ac:dyDescent="0.15">
      <c r="A543" s="61"/>
      <c r="B543" s="77" t="s">
        <v>661</v>
      </c>
      <c r="C543" s="77" t="s">
        <v>1187</v>
      </c>
      <c r="D543" s="84" t="s">
        <v>1818</v>
      </c>
      <c r="E543" s="85" t="s">
        <v>1673</v>
      </c>
      <c r="F543" s="348"/>
      <c r="G543" s="85" t="s">
        <v>502</v>
      </c>
      <c r="H543" s="85" t="s">
        <v>791</v>
      </c>
      <c r="I543" s="85" t="s">
        <v>513</v>
      </c>
      <c r="J543" s="348"/>
      <c r="K543" s="348"/>
      <c r="L543" s="348"/>
      <c r="M543" s="348"/>
      <c r="N543" s="87"/>
      <c r="O543" s="88" t="s">
        <v>83</v>
      </c>
      <c r="P543" s="67">
        <f t="shared" ref="P543:R543" si="1799">P541-+P542</f>
        <v>0</v>
      </c>
      <c r="Q543" s="67">
        <f t="shared" si="1799"/>
        <v>0</v>
      </c>
      <c r="R543" s="89">
        <f t="shared" si="1799"/>
        <v>0</v>
      </c>
      <c r="S543" s="89"/>
      <c r="T543" s="89">
        <f t="shared" ref="T543:V543" si="1800">T541-+T542</f>
        <v>0</v>
      </c>
      <c r="U543" s="90">
        <f t="shared" si="1800"/>
        <v>0</v>
      </c>
      <c r="V543" s="90">
        <f t="shared" si="1800"/>
        <v>0</v>
      </c>
      <c r="W543" s="88" t="s">
        <v>83</v>
      </c>
      <c r="X543" s="90">
        <f t="shared" ref="X543:AD543" si="1801">X541-+X542</f>
        <v>0</v>
      </c>
      <c r="Y543" s="90">
        <f t="shared" si="1801"/>
        <v>0</v>
      </c>
      <c r="Z543" s="90">
        <f t="shared" si="1801"/>
        <v>0</v>
      </c>
      <c r="AA543" s="90">
        <f t="shared" si="1801"/>
        <v>0</v>
      </c>
      <c r="AB543" s="90">
        <f t="shared" si="1801"/>
        <v>0</v>
      </c>
      <c r="AC543" s="90">
        <f t="shared" si="1801"/>
        <v>0</v>
      </c>
      <c r="AD543" s="90">
        <f t="shared" si="1801"/>
        <v>0</v>
      </c>
      <c r="AE543" s="90">
        <f t="shared" si="1720"/>
        <v>0</v>
      </c>
      <c r="AF543" s="351"/>
      <c r="AH543" s="91">
        <f t="shared" si="1791"/>
        <v>0</v>
      </c>
      <c r="AI543" s="92" t="s">
        <v>1156</v>
      </c>
      <c r="AJ543" s="91">
        <f t="shared" ref="AJ543:AL543" si="1802">AJ541-+AJ542</f>
        <v>0</v>
      </c>
      <c r="AK543" s="91">
        <f t="shared" si="1802"/>
        <v>0</v>
      </c>
      <c r="AL543" s="91">
        <f t="shared" si="1802"/>
        <v>0</v>
      </c>
      <c r="AM543" s="60"/>
    </row>
    <row r="544" spans="1:39" s="58" customFormat="1" ht="16.5" customHeight="1" x14ac:dyDescent="0.15">
      <c r="A544" s="61" t="s">
        <v>1674</v>
      </c>
      <c r="B544" t="s">
        <v>661</v>
      </c>
      <c r="C544" t="s">
        <v>1187</v>
      </c>
      <c r="D544" s="62" t="s">
        <v>1818</v>
      </c>
      <c r="E544" s="63" t="s">
        <v>1674</v>
      </c>
      <c r="F544" s="346" t="s">
        <v>1460</v>
      </c>
      <c r="G544" s="63" t="s">
        <v>502</v>
      </c>
      <c r="H544" s="63" t="s">
        <v>918</v>
      </c>
      <c r="I544" s="63" t="s">
        <v>919</v>
      </c>
      <c r="J544" s="346"/>
      <c r="K544" s="346"/>
      <c r="L544" s="346"/>
      <c r="M544" s="346" t="s">
        <v>1719</v>
      </c>
      <c r="N544" s="65" t="s">
        <v>1720</v>
      </c>
      <c r="O544" s="66" t="s">
        <v>78</v>
      </c>
      <c r="P544" s="67">
        <v>2754000</v>
      </c>
      <c r="Q544" s="67">
        <v>0</v>
      </c>
      <c r="R544" s="67">
        <f t="shared" ref="R544" si="1803">P544-Q544</f>
        <v>2754000</v>
      </c>
      <c r="S544" s="67">
        <v>0</v>
      </c>
      <c r="T544" s="67">
        <v>0</v>
      </c>
      <c r="U544" s="68">
        <v>0</v>
      </c>
      <c r="V544" s="69">
        <f t="shared" ref="V544:V545" si="1804">P544-U544</f>
        <v>2754000</v>
      </c>
      <c r="W544" s="70" t="s">
        <v>79</v>
      </c>
      <c r="X544" s="69">
        <f t="shared" ref="X544" si="1805">X545</f>
        <v>2754000</v>
      </c>
      <c r="Y544" s="71"/>
      <c r="Z544" s="71"/>
      <c r="AA544" s="71"/>
      <c r="AB544" s="71"/>
      <c r="AC544" s="71"/>
      <c r="AD544" s="72"/>
      <c r="AE544" s="69">
        <f t="shared" si="1720"/>
        <v>2754000</v>
      </c>
      <c r="AF544" s="349" t="s">
        <v>1793</v>
      </c>
      <c r="AH544" s="73">
        <v>2754000</v>
      </c>
      <c r="AI544" s="74" t="s">
        <v>1156</v>
      </c>
      <c r="AJ544" s="73">
        <v>0</v>
      </c>
      <c r="AK544" s="73">
        <f t="shared" ref="AK544:AK545" si="1806">AL544-+AH544</f>
        <v>0</v>
      </c>
      <c r="AL544" s="73">
        <f t="shared" ref="AL544:AL545" si="1807">Q544+R544</f>
        <v>2754000</v>
      </c>
      <c r="AM544" s="75"/>
    </row>
    <row r="545" spans="1:39" s="58" customFormat="1" ht="16.5" customHeight="1" x14ac:dyDescent="0.15">
      <c r="A545" s="61"/>
      <c r="B545" s="77" t="s">
        <v>661</v>
      </c>
      <c r="C545" s="77" t="s">
        <v>1187</v>
      </c>
      <c r="D545" s="78" t="s">
        <v>1818</v>
      </c>
      <c r="E545" s="79" t="s">
        <v>1674</v>
      </c>
      <c r="F545" s="347"/>
      <c r="G545" s="79" t="s">
        <v>502</v>
      </c>
      <c r="H545" s="79" t="s">
        <v>918</v>
      </c>
      <c r="I545" s="79" t="s">
        <v>919</v>
      </c>
      <c r="J545" s="347"/>
      <c r="K545" s="347"/>
      <c r="L545" s="347"/>
      <c r="M545" s="347"/>
      <c r="N545" s="81"/>
      <c r="O545" s="82" t="s">
        <v>81</v>
      </c>
      <c r="P545" s="67">
        <v>0</v>
      </c>
      <c r="Q545" s="67">
        <v>0</v>
      </c>
      <c r="R545" s="67">
        <v>0</v>
      </c>
      <c r="S545" s="67">
        <f t="shared" ref="S545" si="1808">P545-Q545-R545</f>
        <v>0</v>
      </c>
      <c r="T545" s="67">
        <v>0</v>
      </c>
      <c r="U545" s="83">
        <v>0</v>
      </c>
      <c r="V545" s="69">
        <f t="shared" si="1804"/>
        <v>0</v>
      </c>
      <c r="W545" s="70" t="s">
        <v>82</v>
      </c>
      <c r="X545" s="69">
        <v>2754000</v>
      </c>
      <c r="Y545" s="69">
        <v>0</v>
      </c>
      <c r="Z545" s="69">
        <v>0</v>
      </c>
      <c r="AA545" s="69">
        <v>0</v>
      </c>
      <c r="AB545" s="69">
        <v>0</v>
      </c>
      <c r="AC545" s="69">
        <v>0</v>
      </c>
      <c r="AD545" s="69">
        <v>0</v>
      </c>
      <c r="AE545" s="69">
        <f t="shared" si="1720"/>
        <v>2754000</v>
      </c>
      <c r="AF545" s="350"/>
      <c r="AH545" s="73">
        <v>0</v>
      </c>
      <c r="AI545" s="74" t="s">
        <v>1156</v>
      </c>
      <c r="AJ545" s="73">
        <v>0</v>
      </c>
      <c r="AK545" s="73">
        <f t="shared" si="1806"/>
        <v>0</v>
      </c>
      <c r="AL545" s="73">
        <f t="shared" si="1807"/>
        <v>0</v>
      </c>
      <c r="AM545" s="75"/>
    </row>
    <row r="546" spans="1:39" s="58" customFormat="1" ht="16.5" customHeight="1" x14ac:dyDescent="0.15">
      <c r="A546" s="61"/>
      <c r="B546" s="77" t="s">
        <v>661</v>
      </c>
      <c r="C546" s="77" t="s">
        <v>1187</v>
      </c>
      <c r="D546" s="84" t="s">
        <v>1818</v>
      </c>
      <c r="E546" s="85" t="s">
        <v>1674</v>
      </c>
      <c r="F546" s="348"/>
      <c r="G546" s="85" t="s">
        <v>502</v>
      </c>
      <c r="H546" s="85" t="s">
        <v>918</v>
      </c>
      <c r="I546" s="85" t="s">
        <v>919</v>
      </c>
      <c r="J546" s="348"/>
      <c r="K546" s="348"/>
      <c r="L546" s="348"/>
      <c r="M546" s="348"/>
      <c r="N546" s="87"/>
      <c r="O546" s="88" t="s">
        <v>83</v>
      </c>
      <c r="P546" s="67">
        <f t="shared" ref="P546:R546" si="1809">P544-+P545</f>
        <v>2754000</v>
      </c>
      <c r="Q546" s="67">
        <f t="shared" si="1809"/>
        <v>0</v>
      </c>
      <c r="R546" s="89">
        <f t="shared" si="1809"/>
        <v>2754000</v>
      </c>
      <c r="S546" s="89"/>
      <c r="T546" s="89">
        <f t="shared" ref="T546:V546" si="1810">T544-+T545</f>
        <v>0</v>
      </c>
      <c r="U546" s="90">
        <f t="shared" si="1810"/>
        <v>0</v>
      </c>
      <c r="V546" s="90">
        <f t="shared" si="1810"/>
        <v>2754000</v>
      </c>
      <c r="W546" s="88" t="s">
        <v>83</v>
      </c>
      <c r="X546" s="90">
        <f t="shared" ref="X546:AD546" si="1811">X544-+X545</f>
        <v>0</v>
      </c>
      <c r="Y546" s="90">
        <f t="shared" si="1811"/>
        <v>0</v>
      </c>
      <c r="Z546" s="90">
        <f t="shared" si="1811"/>
        <v>0</v>
      </c>
      <c r="AA546" s="90">
        <f t="shared" si="1811"/>
        <v>0</v>
      </c>
      <c r="AB546" s="90">
        <f t="shared" si="1811"/>
        <v>0</v>
      </c>
      <c r="AC546" s="90">
        <f t="shared" si="1811"/>
        <v>0</v>
      </c>
      <c r="AD546" s="90">
        <f t="shared" si="1811"/>
        <v>0</v>
      </c>
      <c r="AE546" s="90">
        <f t="shared" si="1720"/>
        <v>0</v>
      </c>
      <c r="AF546" s="351"/>
      <c r="AH546" s="91">
        <f t="shared" si="1791"/>
        <v>2754000</v>
      </c>
      <c r="AI546" s="92" t="s">
        <v>1156</v>
      </c>
      <c r="AJ546" s="91">
        <f t="shared" ref="AJ546:AL546" si="1812">AJ544-+AJ545</f>
        <v>0</v>
      </c>
      <c r="AK546" s="91">
        <f t="shared" si="1812"/>
        <v>0</v>
      </c>
      <c r="AL546" s="91">
        <f t="shared" si="1812"/>
        <v>2754000</v>
      </c>
      <c r="AM546" s="60"/>
    </row>
    <row r="547" spans="1:39" s="58" customFormat="1" ht="16.5" hidden="1" customHeight="1" x14ac:dyDescent="0.15">
      <c r="A547" s="61" t="s">
        <v>1675</v>
      </c>
      <c r="B547" t="s">
        <v>673</v>
      </c>
      <c r="C547" t="s">
        <v>672</v>
      </c>
      <c r="D547" s="62" t="s">
        <v>674</v>
      </c>
      <c r="E547" s="63" t="s">
        <v>1675</v>
      </c>
      <c r="F547" s="346" t="s">
        <v>1461</v>
      </c>
      <c r="G547" s="63" t="s">
        <v>502</v>
      </c>
      <c r="H547" s="63" t="s">
        <v>791</v>
      </c>
      <c r="I547" s="63" t="s">
        <v>513</v>
      </c>
      <c r="J547" s="346"/>
      <c r="K547" s="346"/>
      <c r="L547" s="346"/>
      <c r="M547" s="346" t="s">
        <v>1716</v>
      </c>
      <c r="N547" s="65" t="s">
        <v>1712</v>
      </c>
      <c r="O547" s="66" t="s">
        <v>78</v>
      </c>
      <c r="P547" s="67">
        <v>9418572</v>
      </c>
      <c r="Q547" s="67">
        <v>0</v>
      </c>
      <c r="R547" s="67">
        <f t="shared" ref="R547" si="1813">P547-Q547</f>
        <v>9418572</v>
      </c>
      <c r="S547" s="67">
        <v>0</v>
      </c>
      <c r="T547" s="67">
        <v>0</v>
      </c>
      <c r="U547" s="68">
        <v>58282900</v>
      </c>
      <c r="V547" s="69">
        <f t="shared" ref="V547:V548" si="1814">P547-U547</f>
        <v>-48864328</v>
      </c>
      <c r="W547" s="70" t="s">
        <v>79</v>
      </c>
      <c r="X547" s="69">
        <f t="shared" ref="X547" si="1815">X548</f>
        <v>0</v>
      </c>
      <c r="Y547" s="71"/>
      <c r="Z547" s="71"/>
      <c r="AA547" s="71"/>
      <c r="AB547" s="71"/>
      <c r="AC547" s="71"/>
      <c r="AD547" s="72"/>
      <c r="AE547" s="69">
        <f t="shared" si="1720"/>
        <v>0</v>
      </c>
      <c r="AF547" s="349" t="s">
        <v>1791</v>
      </c>
      <c r="AH547" s="73">
        <v>9418572</v>
      </c>
      <c r="AI547" s="74" t="s">
        <v>1156</v>
      </c>
      <c r="AJ547" s="73">
        <v>0</v>
      </c>
      <c r="AK547" s="73">
        <f t="shared" ref="AK547:AK548" si="1816">AL547-+AH547</f>
        <v>0</v>
      </c>
      <c r="AL547" s="73">
        <f t="shared" ref="AL547:AL548" si="1817">Q547+R547</f>
        <v>9418572</v>
      </c>
      <c r="AM547" s="75"/>
    </row>
    <row r="548" spans="1:39" s="58" customFormat="1" ht="16.5" hidden="1" customHeight="1" x14ac:dyDescent="0.15">
      <c r="A548" s="61"/>
      <c r="B548" s="77" t="s">
        <v>673</v>
      </c>
      <c r="C548" s="77" t="s">
        <v>672</v>
      </c>
      <c r="D548" s="78" t="s">
        <v>674</v>
      </c>
      <c r="E548" s="79" t="s">
        <v>1675</v>
      </c>
      <c r="F548" s="347"/>
      <c r="G548" s="79" t="s">
        <v>502</v>
      </c>
      <c r="H548" s="79" t="s">
        <v>791</v>
      </c>
      <c r="I548" s="79" t="s">
        <v>513</v>
      </c>
      <c r="J548" s="347"/>
      <c r="K548" s="347"/>
      <c r="L548" s="347"/>
      <c r="M548" s="347"/>
      <c r="N548" s="81"/>
      <c r="O548" s="82" t="s">
        <v>81</v>
      </c>
      <c r="P548" s="67">
        <v>9418572</v>
      </c>
      <c r="Q548" s="67">
        <v>0</v>
      </c>
      <c r="R548" s="67">
        <v>9418572</v>
      </c>
      <c r="S548" s="67">
        <f t="shared" ref="S548" si="1818">P548-Q548-R548</f>
        <v>0</v>
      </c>
      <c r="T548" s="67">
        <v>0</v>
      </c>
      <c r="U548" s="83">
        <v>58282900</v>
      </c>
      <c r="V548" s="69">
        <f t="shared" si="1814"/>
        <v>-48864328</v>
      </c>
      <c r="W548" s="70" t="s">
        <v>82</v>
      </c>
      <c r="X548" s="69">
        <v>0</v>
      </c>
      <c r="Y548" s="69">
        <v>0</v>
      </c>
      <c r="Z548" s="69">
        <v>0</v>
      </c>
      <c r="AA548" s="69">
        <v>0</v>
      </c>
      <c r="AB548" s="69">
        <v>0</v>
      </c>
      <c r="AC548" s="69">
        <v>0</v>
      </c>
      <c r="AD548" s="69">
        <v>0</v>
      </c>
      <c r="AE548" s="69">
        <f t="shared" si="1720"/>
        <v>0</v>
      </c>
      <c r="AF548" s="350"/>
      <c r="AH548" s="73">
        <v>9418572</v>
      </c>
      <c r="AI548" s="74" t="s">
        <v>1156</v>
      </c>
      <c r="AJ548" s="73">
        <v>0</v>
      </c>
      <c r="AK548" s="73">
        <f t="shared" si="1816"/>
        <v>0</v>
      </c>
      <c r="AL548" s="73">
        <f t="shared" si="1817"/>
        <v>9418572</v>
      </c>
      <c r="AM548" s="75"/>
    </row>
    <row r="549" spans="1:39" s="58" customFormat="1" ht="16.5" hidden="1" customHeight="1" x14ac:dyDescent="0.15">
      <c r="A549" s="61"/>
      <c r="B549" s="77" t="s">
        <v>673</v>
      </c>
      <c r="C549" s="77" t="s">
        <v>672</v>
      </c>
      <c r="D549" s="84" t="s">
        <v>674</v>
      </c>
      <c r="E549" s="85" t="s">
        <v>1675</v>
      </c>
      <c r="F549" s="348"/>
      <c r="G549" s="85" t="s">
        <v>502</v>
      </c>
      <c r="H549" s="85" t="s">
        <v>791</v>
      </c>
      <c r="I549" s="85" t="s">
        <v>513</v>
      </c>
      <c r="J549" s="348"/>
      <c r="K549" s="348"/>
      <c r="L549" s="348"/>
      <c r="M549" s="348"/>
      <c r="N549" s="87"/>
      <c r="O549" s="88" t="s">
        <v>83</v>
      </c>
      <c r="P549" s="67">
        <f t="shared" ref="P549:R549" si="1819">P547-+P548</f>
        <v>0</v>
      </c>
      <c r="Q549" s="67">
        <f t="shared" si="1819"/>
        <v>0</v>
      </c>
      <c r="R549" s="89">
        <f t="shared" si="1819"/>
        <v>0</v>
      </c>
      <c r="S549" s="89"/>
      <c r="T549" s="89">
        <f t="shared" ref="T549:V549" si="1820">T547-+T548</f>
        <v>0</v>
      </c>
      <c r="U549" s="90">
        <f t="shared" si="1820"/>
        <v>0</v>
      </c>
      <c r="V549" s="90">
        <f t="shared" si="1820"/>
        <v>0</v>
      </c>
      <c r="W549" s="88" t="s">
        <v>83</v>
      </c>
      <c r="X549" s="90">
        <f t="shared" ref="X549:AD549" si="1821">X547-+X548</f>
        <v>0</v>
      </c>
      <c r="Y549" s="90">
        <f t="shared" si="1821"/>
        <v>0</v>
      </c>
      <c r="Z549" s="90">
        <f t="shared" si="1821"/>
        <v>0</v>
      </c>
      <c r="AA549" s="90">
        <f t="shared" si="1821"/>
        <v>0</v>
      </c>
      <c r="AB549" s="90">
        <f t="shared" si="1821"/>
        <v>0</v>
      </c>
      <c r="AC549" s="90">
        <f t="shared" si="1821"/>
        <v>0</v>
      </c>
      <c r="AD549" s="90">
        <f t="shared" si="1821"/>
        <v>0</v>
      </c>
      <c r="AE549" s="90">
        <f t="shared" si="1720"/>
        <v>0</v>
      </c>
      <c r="AF549" s="351"/>
      <c r="AH549" s="91">
        <f t="shared" si="1791"/>
        <v>0</v>
      </c>
      <c r="AI549" s="92" t="s">
        <v>1156</v>
      </c>
      <c r="AJ549" s="91">
        <f t="shared" ref="AJ549:AL549" si="1822">AJ547-+AJ548</f>
        <v>0</v>
      </c>
      <c r="AK549" s="91">
        <f t="shared" si="1822"/>
        <v>0</v>
      </c>
      <c r="AL549" s="91">
        <f t="shared" si="1822"/>
        <v>0</v>
      </c>
      <c r="AM549" s="60"/>
    </row>
    <row r="550" spans="1:39" s="58" customFormat="1" ht="16.5" hidden="1" customHeight="1" x14ac:dyDescent="0.15">
      <c r="A550" s="61" t="s">
        <v>1676</v>
      </c>
      <c r="B550" t="s">
        <v>673</v>
      </c>
      <c r="C550" t="s">
        <v>672</v>
      </c>
      <c r="D550" s="62" t="s">
        <v>674</v>
      </c>
      <c r="E550" s="63" t="s">
        <v>1676</v>
      </c>
      <c r="F550" s="346" t="s">
        <v>1462</v>
      </c>
      <c r="G550" s="63" t="s">
        <v>1794</v>
      </c>
      <c r="H550" s="63" t="s">
        <v>918</v>
      </c>
      <c r="I550" s="63" t="s">
        <v>1002</v>
      </c>
      <c r="J550" s="346"/>
      <c r="K550" s="346"/>
      <c r="L550" s="346"/>
      <c r="M550" s="346" t="s">
        <v>1716</v>
      </c>
      <c r="N550" s="65" t="s">
        <v>1712</v>
      </c>
      <c r="O550" s="66" t="s">
        <v>78</v>
      </c>
      <c r="P550" s="67">
        <v>8567467</v>
      </c>
      <c r="Q550" s="67">
        <v>0</v>
      </c>
      <c r="R550" s="67">
        <f t="shared" ref="R550" si="1823">P550-Q550</f>
        <v>8567467</v>
      </c>
      <c r="S550" s="67">
        <v>0</v>
      </c>
      <c r="T550" s="67">
        <v>0</v>
      </c>
      <c r="U550" s="68">
        <v>0</v>
      </c>
      <c r="V550" s="69">
        <f t="shared" ref="V550:V551" si="1824">P550-U550</f>
        <v>8567467</v>
      </c>
      <c r="W550" s="70" t="s">
        <v>79</v>
      </c>
      <c r="X550" s="69">
        <f t="shared" ref="X550" si="1825">X551</f>
        <v>0</v>
      </c>
      <c r="Y550" s="71"/>
      <c r="Z550" s="71"/>
      <c r="AA550" s="71"/>
      <c r="AB550" s="71"/>
      <c r="AC550" s="71"/>
      <c r="AD550" s="72"/>
      <c r="AE550" s="69">
        <f t="shared" si="1720"/>
        <v>0</v>
      </c>
      <c r="AF550" s="349">
        <v>0</v>
      </c>
      <c r="AH550" s="73">
        <v>0</v>
      </c>
      <c r="AI550" s="74" t="s">
        <v>819</v>
      </c>
      <c r="AJ550" s="73">
        <v>77094.100000000006</v>
      </c>
      <c r="AK550" s="73">
        <f t="shared" ref="AK550:AK551" si="1826">AL550-+AH550</f>
        <v>8567467</v>
      </c>
      <c r="AL550" s="73">
        <f t="shared" ref="AL550:AL551" si="1827">Q550+R550</f>
        <v>8567467</v>
      </c>
      <c r="AM550" s="75"/>
    </row>
    <row r="551" spans="1:39" s="58" customFormat="1" ht="16.5" hidden="1" customHeight="1" x14ac:dyDescent="0.15">
      <c r="A551" s="61"/>
      <c r="B551" s="77" t="s">
        <v>673</v>
      </c>
      <c r="C551" s="77" t="s">
        <v>672</v>
      </c>
      <c r="D551" s="78" t="s">
        <v>674</v>
      </c>
      <c r="E551" s="79" t="s">
        <v>1676</v>
      </c>
      <c r="F551" s="347"/>
      <c r="G551" s="79" t="s">
        <v>1794</v>
      </c>
      <c r="H551" s="79" t="s">
        <v>918</v>
      </c>
      <c r="I551" s="79" t="s">
        <v>1002</v>
      </c>
      <c r="J551" s="347"/>
      <c r="K551" s="347"/>
      <c r="L551" s="347"/>
      <c r="M551" s="347"/>
      <c r="N551" s="81"/>
      <c r="O551" s="82" t="s">
        <v>81</v>
      </c>
      <c r="P551" s="67">
        <v>8567467</v>
      </c>
      <c r="Q551" s="67">
        <v>0</v>
      </c>
      <c r="R551" s="67">
        <v>8567467</v>
      </c>
      <c r="S551" s="67">
        <f t="shared" ref="S551" si="1828">P551-Q551-R551</f>
        <v>0</v>
      </c>
      <c r="T551" s="67">
        <v>0</v>
      </c>
      <c r="U551" s="83">
        <v>0</v>
      </c>
      <c r="V551" s="69">
        <f t="shared" si="1824"/>
        <v>8567467</v>
      </c>
      <c r="W551" s="70" t="s">
        <v>82</v>
      </c>
      <c r="X551" s="69">
        <v>0</v>
      </c>
      <c r="Y551" s="69">
        <v>0</v>
      </c>
      <c r="Z551" s="69">
        <v>0</v>
      </c>
      <c r="AA551" s="69">
        <v>0</v>
      </c>
      <c r="AB551" s="69">
        <v>0</v>
      </c>
      <c r="AC551" s="69">
        <v>0</v>
      </c>
      <c r="AD551" s="69">
        <v>0</v>
      </c>
      <c r="AE551" s="69">
        <f t="shared" si="1720"/>
        <v>0</v>
      </c>
      <c r="AF551" s="350"/>
      <c r="AH551" s="73">
        <v>0</v>
      </c>
      <c r="AI551" s="74" t="s">
        <v>819</v>
      </c>
      <c r="AJ551" s="73">
        <v>77094.100000000006</v>
      </c>
      <c r="AK551" s="73">
        <f t="shared" si="1826"/>
        <v>8567467</v>
      </c>
      <c r="AL551" s="73">
        <f t="shared" si="1827"/>
        <v>8567467</v>
      </c>
      <c r="AM551" s="75"/>
    </row>
    <row r="552" spans="1:39" s="58" customFormat="1" ht="16.5" hidden="1" customHeight="1" x14ac:dyDescent="0.15">
      <c r="A552" s="61"/>
      <c r="B552" s="77" t="s">
        <v>673</v>
      </c>
      <c r="C552" s="77" t="s">
        <v>672</v>
      </c>
      <c r="D552" s="84" t="s">
        <v>674</v>
      </c>
      <c r="E552" s="85" t="s">
        <v>1676</v>
      </c>
      <c r="F552" s="348"/>
      <c r="G552" s="85" t="s">
        <v>1794</v>
      </c>
      <c r="H552" s="85" t="s">
        <v>918</v>
      </c>
      <c r="I552" s="85" t="s">
        <v>1002</v>
      </c>
      <c r="J552" s="348"/>
      <c r="K552" s="348"/>
      <c r="L552" s="348"/>
      <c r="M552" s="348"/>
      <c r="N552" s="87"/>
      <c r="O552" s="88" t="s">
        <v>83</v>
      </c>
      <c r="P552" s="67">
        <f t="shared" ref="P552:R552" si="1829">P550-+P551</f>
        <v>0</v>
      </c>
      <c r="Q552" s="67">
        <f t="shared" si="1829"/>
        <v>0</v>
      </c>
      <c r="R552" s="89">
        <f t="shared" si="1829"/>
        <v>0</v>
      </c>
      <c r="S552" s="89"/>
      <c r="T552" s="89">
        <f t="shared" ref="T552:V552" si="1830">T550-+T551</f>
        <v>0</v>
      </c>
      <c r="U552" s="90">
        <f t="shared" si="1830"/>
        <v>0</v>
      </c>
      <c r="V552" s="90">
        <f t="shared" si="1830"/>
        <v>0</v>
      </c>
      <c r="W552" s="88" t="s">
        <v>83</v>
      </c>
      <c r="X552" s="90">
        <f t="shared" ref="X552:AD552" si="1831">X550-+X551</f>
        <v>0</v>
      </c>
      <c r="Y552" s="90">
        <f t="shared" si="1831"/>
        <v>0</v>
      </c>
      <c r="Z552" s="90">
        <f t="shared" si="1831"/>
        <v>0</v>
      </c>
      <c r="AA552" s="90">
        <f t="shared" si="1831"/>
        <v>0</v>
      </c>
      <c r="AB552" s="90">
        <f t="shared" si="1831"/>
        <v>0</v>
      </c>
      <c r="AC552" s="90">
        <f t="shared" si="1831"/>
        <v>0</v>
      </c>
      <c r="AD552" s="90">
        <f t="shared" si="1831"/>
        <v>0</v>
      </c>
      <c r="AE552" s="90">
        <f t="shared" si="1720"/>
        <v>0</v>
      </c>
      <c r="AF552" s="351"/>
      <c r="AH552" s="91">
        <f t="shared" si="1791"/>
        <v>0</v>
      </c>
      <c r="AI552" s="92" t="s">
        <v>1156</v>
      </c>
      <c r="AJ552" s="91">
        <f t="shared" ref="AJ552:AL552" si="1832">AJ550-+AJ551</f>
        <v>0</v>
      </c>
      <c r="AK552" s="91">
        <f t="shared" si="1832"/>
        <v>0</v>
      </c>
      <c r="AL552" s="91">
        <f t="shared" si="1832"/>
        <v>0</v>
      </c>
      <c r="AM552" s="60"/>
    </row>
    <row r="553" spans="1:39" s="58" customFormat="1" ht="16.5" hidden="1" customHeight="1" x14ac:dyDescent="0.15">
      <c r="A553" s="61" t="s">
        <v>1677</v>
      </c>
      <c r="B553" t="s">
        <v>677</v>
      </c>
      <c r="C553" t="s">
        <v>676</v>
      </c>
      <c r="D553" s="62" t="s">
        <v>678</v>
      </c>
      <c r="E553" s="63" t="s">
        <v>1677</v>
      </c>
      <c r="F553" s="346" t="s">
        <v>1463</v>
      </c>
      <c r="G553" s="63" t="s">
        <v>502</v>
      </c>
      <c r="H553" s="63" t="s">
        <v>791</v>
      </c>
      <c r="I553" s="63" t="s">
        <v>513</v>
      </c>
      <c r="J553" s="346"/>
      <c r="K553" s="346"/>
      <c r="L553" s="346"/>
      <c r="M553" s="346" t="s">
        <v>1719</v>
      </c>
      <c r="N553" s="65" t="s">
        <v>1720</v>
      </c>
      <c r="O553" s="66" t="s">
        <v>78</v>
      </c>
      <c r="P553" s="67">
        <v>98430120</v>
      </c>
      <c r="Q553" s="67">
        <v>0</v>
      </c>
      <c r="R553" s="67">
        <f t="shared" ref="R553" si="1833">P553-Q553</f>
        <v>98430120</v>
      </c>
      <c r="S553" s="67">
        <v>0</v>
      </c>
      <c r="T553" s="67">
        <v>98430120</v>
      </c>
      <c r="U553" s="68">
        <v>44678000</v>
      </c>
      <c r="V553" s="69">
        <f t="shared" ref="V553:V554" si="1834">P553-U553</f>
        <v>53752120</v>
      </c>
      <c r="W553" s="70" t="s">
        <v>79</v>
      </c>
      <c r="X553" s="69">
        <f t="shared" ref="X553" si="1835">X554</f>
        <v>0</v>
      </c>
      <c r="Y553" s="71"/>
      <c r="Z553" s="71"/>
      <c r="AA553" s="71"/>
      <c r="AB553" s="71"/>
      <c r="AC553" s="71"/>
      <c r="AD553" s="72"/>
      <c r="AE553" s="69">
        <f t="shared" si="1720"/>
        <v>0</v>
      </c>
      <c r="AF553" s="349">
        <v>0</v>
      </c>
      <c r="AH553" s="73">
        <v>98430120</v>
      </c>
      <c r="AI553" s="74" t="s">
        <v>1156</v>
      </c>
      <c r="AJ553" s="73">
        <v>0</v>
      </c>
      <c r="AK553" s="73">
        <f t="shared" ref="AK553:AK554" si="1836">AL553-+AH553</f>
        <v>0</v>
      </c>
      <c r="AL553" s="73">
        <f t="shared" ref="AL553:AL554" si="1837">Q553+R553</f>
        <v>98430120</v>
      </c>
      <c r="AM553" s="75"/>
    </row>
    <row r="554" spans="1:39" s="58" customFormat="1" ht="16.5" hidden="1" customHeight="1" x14ac:dyDescent="0.15">
      <c r="A554" s="61"/>
      <c r="B554" s="77" t="s">
        <v>677</v>
      </c>
      <c r="C554" s="77" t="s">
        <v>676</v>
      </c>
      <c r="D554" s="78" t="s">
        <v>678</v>
      </c>
      <c r="E554" s="79" t="s">
        <v>1677</v>
      </c>
      <c r="F554" s="347"/>
      <c r="G554" s="79" t="s">
        <v>502</v>
      </c>
      <c r="H554" s="79" t="s">
        <v>791</v>
      </c>
      <c r="I554" s="79" t="s">
        <v>513</v>
      </c>
      <c r="J554" s="347"/>
      <c r="K554" s="347"/>
      <c r="L554" s="347"/>
      <c r="M554" s="347"/>
      <c r="N554" s="81"/>
      <c r="O554" s="82" t="s">
        <v>81</v>
      </c>
      <c r="P554" s="67">
        <v>98430120</v>
      </c>
      <c r="Q554" s="67">
        <v>0</v>
      </c>
      <c r="R554" s="67">
        <v>98430120</v>
      </c>
      <c r="S554" s="67">
        <f t="shared" ref="S554" si="1838">P554-Q554-R554</f>
        <v>0</v>
      </c>
      <c r="T554" s="265">
        <v>98430120</v>
      </c>
      <c r="U554" s="83">
        <v>44678000</v>
      </c>
      <c r="V554" s="69">
        <f t="shared" si="1834"/>
        <v>53752120</v>
      </c>
      <c r="W554" s="70" t="s">
        <v>82</v>
      </c>
      <c r="X554" s="69">
        <v>0</v>
      </c>
      <c r="Y554" s="69">
        <v>0</v>
      </c>
      <c r="Z554" s="69">
        <v>0</v>
      </c>
      <c r="AA554" s="69">
        <v>0</v>
      </c>
      <c r="AB554" s="69">
        <v>0</v>
      </c>
      <c r="AC554" s="69">
        <v>0</v>
      </c>
      <c r="AD554" s="69">
        <v>0</v>
      </c>
      <c r="AE554" s="69">
        <f t="shared" si="1720"/>
        <v>0</v>
      </c>
      <c r="AF554" s="350"/>
      <c r="AH554" s="73">
        <v>98430120</v>
      </c>
      <c r="AI554" s="74" t="s">
        <v>1156</v>
      </c>
      <c r="AJ554" s="73">
        <v>0</v>
      </c>
      <c r="AK554" s="73">
        <f t="shared" si="1836"/>
        <v>0</v>
      </c>
      <c r="AL554" s="73">
        <f t="shared" si="1837"/>
        <v>98430120</v>
      </c>
      <c r="AM554" s="75"/>
    </row>
    <row r="555" spans="1:39" s="58" customFormat="1" ht="16.5" hidden="1" customHeight="1" x14ac:dyDescent="0.15">
      <c r="A555" s="61"/>
      <c r="B555" s="77" t="s">
        <v>677</v>
      </c>
      <c r="C555" s="77" t="s">
        <v>676</v>
      </c>
      <c r="D555" s="84" t="s">
        <v>678</v>
      </c>
      <c r="E555" s="85" t="s">
        <v>1677</v>
      </c>
      <c r="F555" s="348"/>
      <c r="G555" s="85" t="s">
        <v>502</v>
      </c>
      <c r="H555" s="85" t="s">
        <v>791</v>
      </c>
      <c r="I555" s="85" t="s">
        <v>513</v>
      </c>
      <c r="J555" s="348"/>
      <c r="K555" s="348"/>
      <c r="L555" s="348"/>
      <c r="M555" s="348"/>
      <c r="N555" s="87"/>
      <c r="O555" s="88" t="s">
        <v>83</v>
      </c>
      <c r="P555" s="67">
        <f t="shared" ref="P555:R555" si="1839">P553-+P554</f>
        <v>0</v>
      </c>
      <c r="Q555" s="67">
        <f t="shared" si="1839"/>
        <v>0</v>
      </c>
      <c r="R555" s="89">
        <f t="shared" si="1839"/>
        <v>0</v>
      </c>
      <c r="S555" s="89"/>
      <c r="T555" s="89">
        <f t="shared" ref="T555:V555" si="1840">T553-+T554</f>
        <v>0</v>
      </c>
      <c r="U555" s="90">
        <f t="shared" si="1840"/>
        <v>0</v>
      </c>
      <c r="V555" s="90">
        <f t="shared" si="1840"/>
        <v>0</v>
      </c>
      <c r="W555" s="88" t="s">
        <v>83</v>
      </c>
      <c r="X555" s="90">
        <f t="shared" ref="X555:AD555" si="1841">X553-+X554</f>
        <v>0</v>
      </c>
      <c r="Y555" s="90">
        <f t="shared" si="1841"/>
        <v>0</v>
      </c>
      <c r="Z555" s="90">
        <f t="shared" si="1841"/>
        <v>0</v>
      </c>
      <c r="AA555" s="90">
        <f t="shared" si="1841"/>
        <v>0</v>
      </c>
      <c r="AB555" s="90">
        <f t="shared" si="1841"/>
        <v>0</v>
      </c>
      <c r="AC555" s="90">
        <f t="shared" si="1841"/>
        <v>0</v>
      </c>
      <c r="AD555" s="90">
        <f t="shared" si="1841"/>
        <v>0</v>
      </c>
      <c r="AE555" s="90">
        <f t="shared" si="1720"/>
        <v>0</v>
      </c>
      <c r="AF555" s="351"/>
      <c r="AH555" s="91">
        <f t="shared" si="1791"/>
        <v>0</v>
      </c>
      <c r="AI555" s="92" t="s">
        <v>1156</v>
      </c>
      <c r="AJ555" s="91">
        <f t="shared" ref="AJ555:AL555" si="1842">AJ553-+AJ554</f>
        <v>0</v>
      </c>
      <c r="AK555" s="91">
        <f t="shared" si="1842"/>
        <v>0</v>
      </c>
      <c r="AL555" s="91">
        <f t="shared" si="1842"/>
        <v>0</v>
      </c>
      <c r="AM555" s="60"/>
    </row>
    <row r="556" spans="1:39" s="58" customFormat="1" ht="16.5" hidden="1" customHeight="1" x14ac:dyDescent="0.15">
      <c r="A556" s="61" t="s">
        <v>1678</v>
      </c>
      <c r="B556" t="s">
        <v>681</v>
      </c>
      <c r="C556" t="s">
        <v>1190</v>
      </c>
      <c r="D556" s="62" t="s">
        <v>1819</v>
      </c>
      <c r="E556" s="63" t="s">
        <v>1678</v>
      </c>
      <c r="F556" s="346" t="s">
        <v>1464</v>
      </c>
      <c r="G556" s="63" t="s">
        <v>502</v>
      </c>
      <c r="H556" s="63" t="s">
        <v>791</v>
      </c>
      <c r="I556" s="63" t="s">
        <v>513</v>
      </c>
      <c r="J556" s="346"/>
      <c r="K556" s="346"/>
      <c r="L556" s="346"/>
      <c r="M556" s="346" t="s">
        <v>1716</v>
      </c>
      <c r="N556" s="65" t="s">
        <v>1712</v>
      </c>
      <c r="O556" s="66" t="s">
        <v>78</v>
      </c>
      <c r="P556" s="67">
        <v>24516000</v>
      </c>
      <c r="Q556" s="67">
        <v>0</v>
      </c>
      <c r="R556" s="67">
        <f t="shared" ref="R556" si="1843">P556-Q556</f>
        <v>24516000</v>
      </c>
      <c r="S556" s="67">
        <v>0</v>
      </c>
      <c r="T556" s="67">
        <v>0</v>
      </c>
      <c r="U556" s="68">
        <v>22668000</v>
      </c>
      <c r="V556" s="69">
        <f t="shared" ref="V556:V557" si="1844">P556-U556</f>
        <v>1848000</v>
      </c>
      <c r="W556" s="70" t="s">
        <v>79</v>
      </c>
      <c r="X556" s="69">
        <f t="shared" ref="X556" si="1845">X557</f>
        <v>22064400</v>
      </c>
      <c r="Y556" s="71"/>
      <c r="Z556" s="71"/>
      <c r="AA556" s="71"/>
      <c r="AB556" s="71"/>
      <c r="AC556" s="71"/>
      <c r="AD556" s="72"/>
      <c r="AE556" s="69">
        <f t="shared" si="1720"/>
        <v>22064400</v>
      </c>
      <c r="AF556" s="349" t="s">
        <v>1791</v>
      </c>
      <c r="AH556" s="73">
        <v>24516000</v>
      </c>
      <c r="AI556" s="74" t="s">
        <v>1156</v>
      </c>
      <c r="AJ556" s="73">
        <v>0</v>
      </c>
      <c r="AK556" s="73">
        <f t="shared" ref="AK556:AK557" si="1846">AL556-+AH556</f>
        <v>0</v>
      </c>
      <c r="AL556" s="73">
        <f t="shared" ref="AL556:AL557" si="1847">Q556+R556</f>
        <v>24516000</v>
      </c>
      <c r="AM556" s="75"/>
    </row>
    <row r="557" spans="1:39" s="58" customFormat="1" ht="16.5" hidden="1" customHeight="1" x14ac:dyDescent="0.15">
      <c r="A557" s="61"/>
      <c r="B557" s="77" t="s">
        <v>681</v>
      </c>
      <c r="C557" s="77" t="s">
        <v>1190</v>
      </c>
      <c r="D557" s="78" t="s">
        <v>1819</v>
      </c>
      <c r="E557" s="79" t="s">
        <v>1678</v>
      </c>
      <c r="F557" s="347"/>
      <c r="G557" s="79" t="s">
        <v>502</v>
      </c>
      <c r="H557" s="79" t="s">
        <v>791</v>
      </c>
      <c r="I557" s="79" t="s">
        <v>513</v>
      </c>
      <c r="J557" s="347"/>
      <c r="K557" s="347"/>
      <c r="L557" s="347"/>
      <c r="M557" s="347"/>
      <c r="N557" s="81"/>
      <c r="O557" s="82" t="s">
        <v>81</v>
      </c>
      <c r="P557" s="67">
        <v>2451600</v>
      </c>
      <c r="Q557" s="67">
        <v>0</v>
      </c>
      <c r="R557" s="67">
        <v>2451600</v>
      </c>
      <c r="S557" s="67">
        <f t="shared" ref="S557" si="1848">P557-Q557-R557</f>
        <v>0</v>
      </c>
      <c r="T557" s="67">
        <v>0</v>
      </c>
      <c r="U557" s="83">
        <v>14191600</v>
      </c>
      <c r="V557" s="69">
        <f t="shared" si="1844"/>
        <v>-11740000</v>
      </c>
      <c r="W557" s="70" t="s">
        <v>82</v>
      </c>
      <c r="X557" s="69">
        <v>22064400</v>
      </c>
      <c r="Y557" s="69">
        <v>0</v>
      </c>
      <c r="Z557" s="69">
        <v>0</v>
      </c>
      <c r="AA557" s="69">
        <v>0</v>
      </c>
      <c r="AB557" s="69">
        <v>0</v>
      </c>
      <c r="AC557" s="69">
        <v>0</v>
      </c>
      <c r="AD557" s="69">
        <v>0</v>
      </c>
      <c r="AE557" s="69">
        <f t="shared" si="1720"/>
        <v>22064400</v>
      </c>
      <c r="AF557" s="350"/>
      <c r="AH557" s="73">
        <v>2451600</v>
      </c>
      <c r="AI557" s="74" t="s">
        <v>1156</v>
      </c>
      <c r="AJ557" s="73">
        <v>0</v>
      </c>
      <c r="AK557" s="73">
        <f t="shared" si="1846"/>
        <v>0</v>
      </c>
      <c r="AL557" s="73">
        <f t="shared" si="1847"/>
        <v>2451600</v>
      </c>
      <c r="AM557" s="75"/>
    </row>
    <row r="558" spans="1:39" s="58" customFormat="1" ht="16.5" hidden="1" customHeight="1" x14ac:dyDescent="0.15">
      <c r="A558" s="61"/>
      <c r="B558" s="77" t="s">
        <v>681</v>
      </c>
      <c r="C558" s="77" t="s">
        <v>1190</v>
      </c>
      <c r="D558" s="84" t="s">
        <v>1819</v>
      </c>
      <c r="E558" s="85" t="s">
        <v>1678</v>
      </c>
      <c r="F558" s="348"/>
      <c r="G558" s="85" t="s">
        <v>502</v>
      </c>
      <c r="H558" s="85" t="s">
        <v>791</v>
      </c>
      <c r="I558" s="85" t="s">
        <v>513</v>
      </c>
      <c r="J558" s="348"/>
      <c r="K558" s="348"/>
      <c r="L558" s="348"/>
      <c r="M558" s="348"/>
      <c r="N558" s="87"/>
      <c r="O558" s="88" t="s">
        <v>83</v>
      </c>
      <c r="P558" s="67">
        <f t="shared" ref="P558:R558" si="1849">P556-+P557</f>
        <v>22064400</v>
      </c>
      <c r="Q558" s="67">
        <f t="shared" si="1849"/>
        <v>0</v>
      </c>
      <c r="R558" s="89">
        <f t="shared" si="1849"/>
        <v>22064400</v>
      </c>
      <c r="S558" s="89"/>
      <c r="T558" s="89">
        <f t="shared" ref="T558:V558" si="1850">T556-+T557</f>
        <v>0</v>
      </c>
      <c r="U558" s="90">
        <f t="shared" si="1850"/>
        <v>8476400</v>
      </c>
      <c r="V558" s="90">
        <f t="shared" si="1850"/>
        <v>13588000</v>
      </c>
      <c r="W558" s="88" t="s">
        <v>83</v>
      </c>
      <c r="X558" s="90">
        <f t="shared" ref="X558:AD558" si="1851">X556-+X557</f>
        <v>0</v>
      </c>
      <c r="Y558" s="90">
        <f t="shared" si="1851"/>
        <v>0</v>
      </c>
      <c r="Z558" s="90">
        <f t="shared" si="1851"/>
        <v>0</v>
      </c>
      <c r="AA558" s="90">
        <f t="shared" si="1851"/>
        <v>0</v>
      </c>
      <c r="AB558" s="90">
        <f t="shared" si="1851"/>
        <v>0</v>
      </c>
      <c r="AC558" s="90">
        <f t="shared" si="1851"/>
        <v>0</v>
      </c>
      <c r="AD558" s="90">
        <f t="shared" si="1851"/>
        <v>0</v>
      </c>
      <c r="AE558" s="90">
        <f t="shared" si="1720"/>
        <v>0</v>
      </c>
      <c r="AF558" s="351"/>
      <c r="AH558" s="91">
        <f t="shared" si="1791"/>
        <v>22064400</v>
      </c>
      <c r="AI558" s="92" t="s">
        <v>1156</v>
      </c>
      <c r="AJ558" s="91">
        <f t="shared" ref="AJ558:AL558" si="1852">AJ556-+AJ557</f>
        <v>0</v>
      </c>
      <c r="AK558" s="91">
        <f t="shared" si="1852"/>
        <v>0</v>
      </c>
      <c r="AL558" s="91">
        <f t="shared" si="1852"/>
        <v>22064400</v>
      </c>
      <c r="AM558" s="60"/>
    </row>
    <row r="559" spans="1:39" s="58" customFormat="1" ht="16.5" hidden="1" customHeight="1" x14ac:dyDescent="0.15">
      <c r="A559" s="61" t="s">
        <v>1679</v>
      </c>
      <c r="B559" t="s">
        <v>685</v>
      </c>
      <c r="C559" t="s">
        <v>1184</v>
      </c>
      <c r="D559" s="62" t="s">
        <v>1820</v>
      </c>
      <c r="E559" s="63" t="s">
        <v>1679</v>
      </c>
      <c r="F559" s="346" t="s">
        <v>1465</v>
      </c>
      <c r="G559" s="63" t="s">
        <v>502</v>
      </c>
      <c r="H559" s="63" t="s">
        <v>791</v>
      </c>
      <c r="I559" s="63" t="s">
        <v>513</v>
      </c>
      <c r="J559" s="346"/>
      <c r="K559" s="346"/>
      <c r="L559" s="346"/>
      <c r="M559" s="346" t="s">
        <v>1719</v>
      </c>
      <c r="N559" s="65" t="s">
        <v>1720</v>
      </c>
      <c r="O559" s="66" t="s">
        <v>78</v>
      </c>
      <c r="P559" s="67">
        <v>32967000</v>
      </c>
      <c r="Q559" s="67">
        <v>0</v>
      </c>
      <c r="R559" s="67">
        <f t="shared" ref="R559" si="1853">P559-Q559</f>
        <v>32967000</v>
      </c>
      <c r="S559" s="67">
        <v>0</v>
      </c>
      <c r="T559" s="67">
        <v>0</v>
      </c>
      <c r="U559" s="68">
        <v>4803000</v>
      </c>
      <c r="V559" s="69">
        <f t="shared" ref="V559:V560" si="1854">P559-U559</f>
        <v>28164000</v>
      </c>
      <c r="W559" s="70" t="s">
        <v>79</v>
      </c>
      <c r="X559" s="69">
        <f t="shared" ref="X559" si="1855">X560</f>
        <v>0</v>
      </c>
      <c r="Y559" s="71"/>
      <c r="Z559" s="71"/>
      <c r="AA559" s="71"/>
      <c r="AB559" s="71"/>
      <c r="AC559" s="71"/>
      <c r="AD559" s="72"/>
      <c r="AE559" s="69">
        <f t="shared" si="1720"/>
        <v>0</v>
      </c>
      <c r="AF559" s="349">
        <v>0</v>
      </c>
      <c r="AH559" s="73">
        <v>32967000</v>
      </c>
      <c r="AI559" s="74" t="s">
        <v>1156</v>
      </c>
      <c r="AJ559" s="73">
        <v>0</v>
      </c>
      <c r="AK559" s="73">
        <f t="shared" ref="AK559:AK560" si="1856">AL559-+AH559</f>
        <v>0</v>
      </c>
      <c r="AL559" s="73">
        <f t="shared" ref="AL559:AL560" si="1857">Q559+R559</f>
        <v>32967000</v>
      </c>
      <c r="AM559" s="75"/>
    </row>
    <row r="560" spans="1:39" s="58" customFormat="1" ht="16.5" hidden="1" customHeight="1" x14ac:dyDescent="0.15">
      <c r="A560" s="61"/>
      <c r="B560" s="77" t="s">
        <v>685</v>
      </c>
      <c r="C560" s="77" t="s">
        <v>1184</v>
      </c>
      <c r="D560" s="78" t="s">
        <v>1820</v>
      </c>
      <c r="E560" s="79" t="s">
        <v>1679</v>
      </c>
      <c r="F560" s="347"/>
      <c r="G560" s="79" t="s">
        <v>502</v>
      </c>
      <c r="H560" s="79" t="s">
        <v>791</v>
      </c>
      <c r="I560" s="79" t="s">
        <v>513</v>
      </c>
      <c r="J560" s="347"/>
      <c r="K560" s="347"/>
      <c r="L560" s="347"/>
      <c r="M560" s="347"/>
      <c r="N560" s="81"/>
      <c r="O560" s="82" t="s">
        <v>81</v>
      </c>
      <c r="P560" s="67">
        <v>32967000</v>
      </c>
      <c r="Q560" s="67">
        <v>0</v>
      </c>
      <c r="R560" s="67">
        <v>32967000</v>
      </c>
      <c r="S560" s="67">
        <f t="shared" ref="S560" si="1858">P560-Q560-R560</f>
        <v>0</v>
      </c>
      <c r="T560" s="67">
        <v>0</v>
      </c>
      <c r="U560" s="83">
        <v>4803000</v>
      </c>
      <c r="V560" s="69">
        <f t="shared" si="1854"/>
        <v>28164000</v>
      </c>
      <c r="W560" s="70" t="s">
        <v>82</v>
      </c>
      <c r="X560" s="69">
        <v>0</v>
      </c>
      <c r="Y560" s="69">
        <v>0</v>
      </c>
      <c r="Z560" s="69">
        <v>0</v>
      </c>
      <c r="AA560" s="69">
        <v>0</v>
      </c>
      <c r="AB560" s="69">
        <v>0</v>
      </c>
      <c r="AC560" s="69">
        <v>0</v>
      </c>
      <c r="AD560" s="69">
        <v>0</v>
      </c>
      <c r="AE560" s="69">
        <f t="shared" si="1720"/>
        <v>0</v>
      </c>
      <c r="AF560" s="350"/>
      <c r="AH560" s="73">
        <v>32967000</v>
      </c>
      <c r="AI560" s="74" t="s">
        <v>1156</v>
      </c>
      <c r="AJ560" s="73">
        <v>0</v>
      </c>
      <c r="AK560" s="73">
        <f t="shared" si="1856"/>
        <v>0</v>
      </c>
      <c r="AL560" s="73">
        <f t="shared" si="1857"/>
        <v>32967000</v>
      </c>
      <c r="AM560" s="75"/>
    </row>
    <row r="561" spans="1:39" s="58" customFormat="1" ht="16.5" hidden="1" customHeight="1" x14ac:dyDescent="0.15">
      <c r="A561" s="61"/>
      <c r="B561" s="77" t="s">
        <v>685</v>
      </c>
      <c r="C561" s="77" t="s">
        <v>1184</v>
      </c>
      <c r="D561" s="84" t="s">
        <v>1820</v>
      </c>
      <c r="E561" s="85" t="s">
        <v>1679</v>
      </c>
      <c r="F561" s="348"/>
      <c r="G561" s="85" t="s">
        <v>502</v>
      </c>
      <c r="H561" s="85" t="s">
        <v>791</v>
      </c>
      <c r="I561" s="85" t="s">
        <v>513</v>
      </c>
      <c r="J561" s="348"/>
      <c r="K561" s="348"/>
      <c r="L561" s="348"/>
      <c r="M561" s="348"/>
      <c r="N561" s="87"/>
      <c r="O561" s="88" t="s">
        <v>83</v>
      </c>
      <c r="P561" s="67">
        <f t="shared" ref="P561:R561" si="1859">P559-+P560</f>
        <v>0</v>
      </c>
      <c r="Q561" s="67">
        <f t="shared" si="1859"/>
        <v>0</v>
      </c>
      <c r="R561" s="89">
        <f t="shared" si="1859"/>
        <v>0</v>
      </c>
      <c r="S561" s="89"/>
      <c r="T561" s="89">
        <f t="shared" ref="T561:V561" si="1860">T559-+T560</f>
        <v>0</v>
      </c>
      <c r="U561" s="90">
        <f t="shared" si="1860"/>
        <v>0</v>
      </c>
      <c r="V561" s="90">
        <f t="shared" si="1860"/>
        <v>0</v>
      </c>
      <c r="W561" s="88" t="s">
        <v>83</v>
      </c>
      <c r="X561" s="90">
        <f t="shared" ref="X561:AD561" si="1861">X559-+X560</f>
        <v>0</v>
      </c>
      <c r="Y561" s="90">
        <f t="shared" si="1861"/>
        <v>0</v>
      </c>
      <c r="Z561" s="90">
        <f t="shared" si="1861"/>
        <v>0</v>
      </c>
      <c r="AA561" s="90">
        <f t="shared" si="1861"/>
        <v>0</v>
      </c>
      <c r="AB561" s="90">
        <f t="shared" si="1861"/>
        <v>0</v>
      </c>
      <c r="AC561" s="90">
        <f t="shared" si="1861"/>
        <v>0</v>
      </c>
      <c r="AD561" s="90">
        <f t="shared" si="1861"/>
        <v>0</v>
      </c>
      <c r="AE561" s="90">
        <f t="shared" si="1720"/>
        <v>0</v>
      </c>
      <c r="AF561" s="351"/>
      <c r="AH561" s="91">
        <f t="shared" si="1791"/>
        <v>0</v>
      </c>
      <c r="AI561" s="92" t="s">
        <v>1156</v>
      </c>
      <c r="AJ561" s="91">
        <f t="shared" ref="AJ561:AL561" si="1862">AJ559-+AJ560</f>
        <v>0</v>
      </c>
      <c r="AK561" s="91">
        <f t="shared" si="1862"/>
        <v>0</v>
      </c>
      <c r="AL561" s="91">
        <f t="shared" si="1862"/>
        <v>0</v>
      </c>
      <c r="AM561" s="60"/>
    </row>
    <row r="562" spans="1:39" s="58" customFormat="1" ht="16.5" hidden="1" customHeight="1" x14ac:dyDescent="0.15">
      <c r="A562" s="61" t="s">
        <v>1680</v>
      </c>
      <c r="B562" t="s">
        <v>689</v>
      </c>
      <c r="C562" t="s">
        <v>688</v>
      </c>
      <c r="D562" s="62" t="s">
        <v>1821</v>
      </c>
      <c r="E562" s="63" t="s">
        <v>1680</v>
      </c>
      <c r="F562" s="346" t="s">
        <v>1466</v>
      </c>
      <c r="G562" s="63" t="s">
        <v>497</v>
      </c>
      <c r="H562" s="63" t="s">
        <v>1076</v>
      </c>
      <c r="I562" s="63" t="s">
        <v>1077</v>
      </c>
      <c r="J562" s="346"/>
      <c r="K562" s="346"/>
      <c r="L562" s="346"/>
      <c r="M562" s="346" t="s">
        <v>1711</v>
      </c>
      <c r="N562" s="65" t="s">
        <v>1720</v>
      </c>
      <c r="O562" s="66" t="s">
        <v>78</v>
      </c>
      <c r="P562" s="67">
        <v>62696797</v>
      </c>
      <c r="Q562" s="67">
        <v>62696797</v>
      </c>
      <c r="R562" s="67">
        <f t="shared" ref="R562" si="1863">P562-Q562</f>
        <v>0</v>
      </c>
      <c r="S562" s="67">
        <v>0</v>
      </c>
      <c r="T562" s="67">
        <v>0</v>
      </c>
      <c r="U562" s="68">
        <v>0</v>
      </c>
      <c r="V562" s="69">
        <f t="shared" ref="V562:V563" si="1864">P562-U562</f>
        <v>62696797</v>
      </c>
      <c r="W562" s="70" t="s">
        <v>79</v>
      </c>
      <c r="X562" s="69">
        <f t="shared" ref="X562" si="1865">X563</f>
        <v>0</v>
      </c>
      <c r="Y562" s="71"/>
      <c r="Z562" s="71"/>
      <c r="AA562" s="71"/>
      <c r="AB562" s="71"/>
      <c r="AC562" s="71"/>
      <c r="AD562" s="72"/>
      <c r="AE562" s="69">
        <f t="shared" si="1720"/>
        <v>0</v>
      </c>
      <c r="AF562" s="349">
        <v>0</v>
      </c>
      <c r="AH562" s="73">
        <v>55770391</v>
      </c>
      <c r="AI562" s="74" t="s">
        <v>1080</v>
      </c>
      <c r="AJ562" s="73">
        <v>109710.55</v>
      </c>
      <c r="AK562" s="73">
        <f t="shared" ref="AK562:AK563" si="1866">AL562-+AH562</f>
        <v>6926406</v>
      </c>
      <c r="AL562" s="73">
        <f t="shared" ref="AL562:AL563" si="1867">Q562+R562</f>
        <v>62696797</v>
      </c>
      <c r="AM562" s="75"/>
    </row>
    <row r="563" spans="1:39" s="58" customFormat="1" ht="16.5" hidden="1" customHeight="1" x14ac:dyDescent="0.15">
      <c r="A563" s="61"/>
      <c r="B563" s="77" t="s">
        <v>689</v>
      </c>
      <c r="C563" s="77" t="s">
        <v>688</v>
      </c>
      <c r="D563" s="78" t="s">
        <v>1821</v>
      </c>
      <c r="E563" s="79" t="s">
        <v>1680</v>
      </c>
      <c r="F563" s="347"/>
      <c r="G563" s="79" t="s">
        <v>497</v>
      </c>
      <c r="H563" s="79" t="s">
        <v>1076</v>
      </c>
      <c r="I563" s="79" t="s">
        <v>1077</v>
      </c>
      <c r="J563" s="347"/>
      <c r="K563" s="347"/>
      <c r="L563" s="347"/>
      <c r="M563" s="347"/>
      <c r="N563" s="81"/>
      <c r="O563" s="82" t="s">
        <v>81</v>
      </c>
      <c r="P563" s="67">
        <v>62696797</v>
      </c>
      <c r="Q563" s="67">
        <v>62696797</v>
      </c>
      <c r="R563" s="67">
        <v>0</v>
      </c>
      <c r="S563" s="67">
        <f t="shared" ref="S563" si="1868">P563-Q563-R563</f>
        <v>0</v>
      </c>
      <c r="T563" s="67">
        <v>0</v>
      </c>
      <c r="U563" s="83">
        <v>0</v>
      </c>
      <c r="V563" s="69">
        <f t="shared" si="1864"/>
        <v>62696797</v>
      </c>
      <c r="W563" s="70" t="s">
        <v>82</v>
      </c>
      <c r="X563" s="69">
        <v>0</v>
      </c>
      <c r="Y563" s="69">
        <v>0</v>
      </c>
      <c r="Z563" s="69">
        <v>0</v>
      </c>
      <c r="AA563" s="69">
        <v>0</v>
      </c>
      <c r="AB563" s="69">
        <v>0</v>
      </c>
      <c r="AC563" s="69">
        <v>0</v>
      </c>
      <c r="AD563" s="69">
        <v>0</v>
      </c>
      <c r="AE563" s="69">
        <f t="shared" si="1720"/>
        <v>0</v>
      </c>
      <c r="AF563" s="350"/>
      <c r="AH563" s="73">
        <v>55770391</v>
      </c>
      <c r="AI563" s="74" t="s">
        <v>1080</v>
      </c>
      <c r="AJ563" s="73">
        <v>109710.55</v>
      </c>
      <c r="AK563" s="73">
        <f t="shared" si="1866"/>
        <v>6926406</v>
      </c>
      <c r="AL563" s="73">
        <f t="shared" si="1867"/>
        <v>62696797</v>
      </c>
      <c r="AM563" s="75"/>
    </row>
    <row r="564" spans="1:39" s="58" customFormat="1" ht="16.5" hidden="1" customHeight="1" x14ac:dyDescent="0.15">
      <c r="A564" s="61"/>
      <c r="B564" s="77" t="s">
        <v>689</v>
      </c>
      <c r="C564" s="77" t="s">
        <v>688</v>
      </c>
      <c r="D564" s="84" t="s">
        <v>1821</v>
      </c>
      <c r="E564" s="85" t="s">
        <v>1680</v>
      </c>
      <c r="F564" s="348"/>
      <c r="G564" s="85" t="s">
        <v>497</v>
      </c>
      <c r="H564" s="85" t="s">
        <v>1076</v>
      </c>
      <c r="I564" s="85" t="s">
        <v>1077</v>
      </c>
      <c r="J564" s="348"/>
      <c r="K564" s="348"/>
      <c r="L564" s="348"/>
      <c r="M564" s="348"/>
      <c r="N564" s="87"/>
      <c r="O564" s="88" t="s">
        <v>83</v>
      </c>
      <c r="P564" s="67">
        <f t="shared" ref="P564:R564" si="1869">P562-+P563</f>
        <v>0</v>
      </c>
      <c r="Q564" s="67">
        <f t="shared" si="1869"/>
        <v>0</v>
      </c>
      <c r="R564" s="89">
        <f t="shared" si="1869"/>
        <v>0</v>
      </c>
      <c r="S564" s="89"/>
      <c r="T564" s="89">
        <f t="shared" ref="T564:V564" si="1870">T562-+T563</f>
        <v>0</v>
      </c>
      <c r="U564" s="90">
        <f t="shared" si="1870"/>
        <v>0</v>
      </c>
      <c r="V564" s="90">
        <f t="shared" si="1870"/>
        <v>0</v>
      </c>
      <c r="W564" s="88" t="s">
        <v>83</v>
      </c>
      <c r="X564" s="90">
        <f t="shared" ref="X564:AD564" si="1871">X562-+X563</f>
        <v>0</v>
      </c>
      <c r="Y564" s="90">
        <f t="shared" si="1871"/>
        <v>0</v>
      </c>
      <c r="Z564" s="90">
        <f t="shared" si="1871"/>
        <v>0</v>
      </c>
      <c r="AA564" s="90">
        <f t="shared" si="1871"/>
        <v>0</v>
      </c>
      <c r="AB564" s="90">
        <f t="shared" si="1871"/>
        <v>0</v>
      </c>
      <c r="AC564" s="90">
        <f t="shared" si="1871"/>
        <v>0</v>
      </c>
      <c r="AD564" s="90">
        <f t="shared" si="1871"/>
        <v>0</v>
      </c>
      <c r="AE564" s="90">
        <f t="shared" si="1720"/>
        <v>0</v>
      </c>
      <c r="AF564" s="351"/>
      <c r="AH564" s="91">
        <f t="shared" si="1791"/>
        <v>0</v>
      </c>
      <c r="AI564" s="92" t="s">
        <v>1156</v>
      </c>
      <c r="AJ564" s="91">
        <f t="shared" ref="AJ564:AL564" si="1872">AJ562-+AJ563</f>
        <v>0</v>
      </c>
      <c r="AK564" s="91">
        <f t="shared" si="1872"/>
        <v>0</v>
      </c>
      <c r="AL564" s="91">
        <f t="shared" si="1872"/>
        <v>0</v>
      </c>
      <c r="AM564" s="60"/>
    </row>
    <row r="565" spans="1:39" s="58" customFormat="1" ht="16.5" hidden="1" customHeight="1" x14ac:dyDescent="0.15">
      <c r="A565" s="61" t="s">
        <v>1681</v>
      </c>
      <c r="B565" t="s">
        <v>693</v>
      </c>
      <c r="C565" t="s">
        <v>692</v>
      </c>
      <c r="D565" s="62" t="s">
        <v>694</v>
      </c>
      <c r="E565" s="63" t="s">
        <v>1681</v>
      </c>
      <c r="F565" s="346" t="s">
        <v>1467</v>
      </c>
      <c r="G565" s="63" t="s">
        <v>502</v>
      </c>
      <c r="H565" s="63" t="s">
        <v>791</v>
      </c>
      <c r="I565" s="63" t="s">
        <v>881</v>
      </c>
      <c r="J565" s="346" t="s">
        <v>1789</v>
      </c>
      <c r="K565" s="346" t="s">
        <v>1783</v>
      </c>
      <c r="L565" s="346" t="s">
        <v>1785</v>
      </c>
      <c r="M565" s="346" t="s">
        <v>1716</v>
      </c>
      <c r="N565" s="65" t="s">
        <v>1712</v>
      </c>
      <c r="O565" s="66" t="s">
        <v>78</v>
      </c>
      <c r="P565" s="67">
        <v>23868394</v>
      </c>
      <c r="Q565" s="67">
        <v>18233902</v>
      </c>
      <c r="R565" s="67">
        <f t="shared" ref="R565" si="1873">P565-Q565</f>
        <v>5634492</v>
      </c>
      <c r="S565" s="67">
        <v>0</v>
      </c>
      <c r="T565" s="67">
        <v>0</v>
      </c>
      <c r="U565" s="68">
        <v>0</v>
      </c>
      <c r="V565" s="69">
        <f t="shared" ref="V565:V566" si="1874">P565-U565</f>
        <v>23868394</v>
      </c>
      <c r="W565" s="70" t="s">
        <v>79</v>
      </c>
      <c r="X565" s="69">
        <f t="shared" ref="X565" si="1875">X566</f>
        <v>0</v>
      </c>
      <c r="Y565" s="71"/>
      <c r="Z565" s="71"/>
      <c r="AA565" s="71"/>
      <c r="AB565" s="71"/>
      <c r="AC565" s="71"/>
      <c r="AD565" s="72"/>
      <c r="AE565" s="69">
        <f t="shared" si="1720"/>
        <v>0</v>
      </c>
      <c r="AF565" s="349" t="s">
        <v>1791</v>
      </c>
      <c r="AH565" s="73">
        <v>23868394</v>
      </c>
      <c r="AI565" s="74" t="s">
        <v>1156</v>
      </c>
      <c r="AJ565" s="73">
        <v>0</v>
      </c>
      <c r="AK565" s="73">
        <f t="shared" ref="AK565:AK566" si="1876">AL565-+AH565</f>
        <v>0</v>
      </c>
      <c r="AL565" s="73">
        <f t="shared" ref="AL565:AL566" si="1877">Q565+R565</f>
        <v>23868394</v>
      </c>
      <c r="AM565" s="75"/>
    </row>
    <row r="566" spans="1:39" s="58" customFormat="1" ht="16.5" hidden="1" customHeight="1" x14ac:dyDescent="0.15">
      <c r="A566" s="61"/>
      <c r="B566" s="77" t="s">
        <v>693</v>
      </c>
      <c r="C566" s="77" t="s">
        <v>692</v>
      </c>
      <c r="D566" s="78" t="s">
        <v>694</v>
      </c>
      <c r="E566" s="79" t="s">
        <v>1681</v>
      </c>
      <c r="F566" s="347"/>
      <c r="G566" s="79" t="s">
        <v>502</v>
      </c>
      <c r="H566" s="79" t="s">
        <v>791</v>
      </c>
      <c r="I566" s="79" t="s">
        <v>881</v>
      </c>
      <c r="J566" s="347"/>
      <c r="K566" s="347"/>
      <c r="L566" s="347"/>
      <c r="M566" s="347"/>
      <c r="N566" s="81"/>
      <c r="O566" s="82" t="s">
        <v>81</v>
      </c>
      <c r="P566" s="67">
        <v>23868394</v>
      </c>
      <c r="Q566" s="67">
        <v>18233902</v>
      </c>
      <c r="R566" s="67">
        <v>5634492</v>
      </c>
      <c r="S566" s="67">
        <f t="shared" ref="S566" si="1878">P566-Q566-R566</f>
        <v>0</v>
      </c>
      <c r="T566" s="67">
        <v>0</v>
      </c>
      <c r="U566" s="83">
        <v>0</v>
      </c>
      <c r="V566" s="69">
        <f t="shared" si="1874"/>
        <v>23868394</v>
      </c>
      <c r="W566" s="70" t="s">
        <v>82</v>
      </c>
      <c r="X566" s="69">
        <v>0</v>
      </c>
      <c r="Y566" s="69">
        <v>0</v>
      </c>
      <c r="Z566" s="69">
        <v>0</v>
      </c>
      <c r="AA566" s="69">
        <v>0</v>
      </c>
      <c r="AB566" s="69">
        <v>0</v>
      </c>
      <c r="AC566" s="69">
        <v>0</v>
      </c>
      <c r="AD566" s="69">
        <v>0</v>
      </c>
      <c r="AE566" s="69">
        <f t="shared" si="1720"/>
        <v>0</v>
      </c>
      <c r="AF566" s="350"/>
      <c r="AH566" s="73">
        <v>23868394</v>
      </c>
      <c r="AI566" s="74" t="s">
        <v>1156</v>
      </c>
      <c r="AJ566" s="73">
        <v>0</v>
      </c>
      <c r="AK566" s="73">
        <f t="shared" si="1876"/>
        <v>0</v>
      </c>
      <c r="AL566" s="73">
        <f t="shared" si="1877"/>
        <v>23868394</v>
      </c>
      <c r="AM566" s="75"/>
    </row>
    <row r="567" spans="1:39" s="58" customFormat="1" ht="16.5" hidden="1" customHeight="1" x14ac:dyDescent="0.15">
      <c r="A567" s="61"/>
      <c r="B567" s="77" t="s">
        <v>693</v>
      </c>
      <c r="C567" s="77" t="s">
        <v>692</v>
      </c>
      <c r="D567" s="84" t="s">
        <v>694</v>
      </c>
      <c r="E567" s="85" t="s">
        <v>1681</v>
      </c>
      <c r="F567" s="348"/>
      <c r="G567" s="85" t="s">
        <v>502</v>
      </c>
      <c r="H567" s="85" t="s">
        <v>791</v>
      </c>
      <c r="I567" s="85" t="s">
        <v>881</v>
      </c>
      <c r="J567" s="348"/>
      <c r="K567" s="348"/>
      <c r="L567" s="348"/>
      <c r="M567" s="348"/>
      <c r="N567" s="87"/>
      <c r="O567" s="88" t="s">
        <v>83</v>
      </c>
      <c r="P567" s="67">
        <f t="shared" ref="P567:R567" si="1879">P565-+P566</f>
        <v>0</v>
      </c>
      <c r="Q567" s="67">
        <f t="shared" si="1879"/>
        <v>0</v>
      </c>
      <c r="R567" s="89">
        <f t="shared" si="1879"/>
        <v>0</v>
      </c>
      <c r="S567" s="89"/>
      <c r="T567" s="89">
        <f t="shared" ref="T567:V567" si="1880">T565-+T566</f>
        <v>0</v>
      </c>
      <c r="U567" s="90">
        <f t="shared" si="1880"/>
        <v>0</v>
      </c>
      <c r="V567" s="90">
        <f t="shared" si="1880"/>
        <v>0</v>
      </c>
      <c r="W567" s="88" t="s">
        <v>83</v>
      </c>
      <c r="X567" s="90">
        <f t="shared" ref="X567:AD567" si="1881">X565-+X566</f>
        <v>0</v>
      </c>
      <c r="Y567" s="90">
        <f t="shared" si="1881"/>
        <v>0</v>
      </c>
      <c r="Z567" s="90">
        <f t="shared" si="1881"/>
        <v>0</v>
      </c>
      <c r="AA567" s="90">
        <f t="shared" si="1881"/>
        <v>0</v>
      </c>
      <c r="AB567" s="90">
        <f t="shared" si="1881"/>
        <v>0</v>
      </c>
      <c r="AC567" s="90">
        <f t="shared" si="1881"/>
        <v>0</v>
      </c>
      <c r="AD567" s="90">
        <f t="shared" si="1881"/>
        <v>0</v>
      </c>
      <c r="AE567" s="90">
        <f t="shared" si="1720"/>
        <v>0</v>
      </c>
      <c r="AF567" s="351"/>
      <c r="AH567" s="91">
        <f t="shared" si="1791"/>
        <v>0</v>
      </c>
      <c r="AI567" s="92" t="s">
        <v>1156</v>
      </c>
      <c r="AJ567" s="91">
        <f t="shared" ref="AJ567:AL567" si="1882">AJ565-+AJ566</f>
        <v>0</v>
      </c>
      <c r="AK567" s="91">
        <f t="shared" si="1882"/>
        <v>0</v>
      </c>
      <c r="AL567" s="91">
        <f t="shared" si="1882"/>
        <v>0</v>
      </c>
      <c r="AM567" s="60"/>
    </row>
    <row r="568" spans="1:39" s="58" customFormat="1" ht="16.5" hidden="1" customHeight="1" x14ac:dyDescent="0.15">
      <c r="A568" s="61" t="s">
        <v>1682</v>
      </c>
      <c r="B568" t="s">
        <v>693</v>
      </c>
      <c r="C568" t="s">
        <v>692</v>
      </c>
      <c r="D568" s="62" t="s">
        <v>694</v>
      </c>
      <c r="E568" s="63" t="s">
        <v>1682</v>
      </c>
      <c r="F568" s="346" t="s">
        <v>1468</v>
      </c>
      <c r="G568" s="63" t="s">
        <v>497</v>
      </c>
      <c r="H568" s="63" t="s">
        <v>791</v>
      </c>
      <c r="I568" s="63" t="s">
        <v>513</v>
      </c>
      <c r="J568" s="346"/>
      <c r="K568" s="346"/>
      <c r="L568" s="346"/>
      <c r="M568" s="346" t="s">
        <v>1716</v>
      </c>
      <c r="N568" s="65" t="s">
        <v>1712</v>
      </c>
      <c r="O568" s="66" t="s">
        <v>78</v>
      </c>
      <c r="P568" s="67">
        <v>15025856</v>
      </c>
      <c r="Q568" s="67">
        <v>463548</v>
      </c>
      <c r="R568" s="67">
        <f t="shared" ref="R568" si="1883">P568-Q568</f>
        <v>14562308</v>
      </c>
      <c r="S568" s="67">
        <v>0</v>
      </c>
      <c r="T568" s="67">
        <v>14562308</v>
      </c>
      <c r="U568" s="68">
        <v>13281478</v>
      </c>
      <c r="V568" s="69">
        <f t="shared" ref="V568:V569" si="1884">P568-U568</f>
        <v>1744378</v>
      </c>
      <c r="W568" s="70" t="s">
        <v>79</v>
      </c>
      <c r="X568" s="69">
        <f t="shared" ref="X568" si="1885">X569</f>
        <v>9638010</v>
      </c>
      <c r="Y568" s="71"/>
      <c r="Z568" s="71"/>
      <c r="AA568" s="71"/>
      <c r="AB568" s="71"/>
      <c r="AC568" s="71"/>
      <c r="AD568" s="72"/>
      <c r="AE568" s="69">
        <f t="shared" si="1720"/>
        <v>9638010</v>
      </c>
      <c r="AF568" s="349">
        <v>0</v>
      </c>
      <c r="AH568" s="73">
        <v>9008550</v>
      </c>
      <c r="AI568" s="74" t="s">
        <v>858</v>
      </c>
      <c r="AJ568" s="73">
        <v>13292390.66</v>
      </c>
      <c r="AK568" s="73">
        <f t="shared" ref="AK568:AK569" si="1886">AL568-+AH568</f>
        <v>6017306</v>
      </c>
      <c r="AL568" s="73">
        <f t="shared" ref="AL568:AL569" si="1887">Q568+R568</f>
        <v>15025856</v>
      </c>
      <c r="AM568" s="75"/>
    </row>
    <row r="569" spans="1:39" s="58" customFormat="1" ht="16.5" hidden="1" customHeight="1" x14ac:dyDescent="0.15">
      <c r="A569" s="61"/>
      <c r="B569" s="77" t="s">
        <v>693</v>
      </c>
      <c r="C569" s="77" t="s">
        <v>692</v>
      </c>
      <c r="D569" s="78" t="s">
        <v>694</v>
      </c>
      <c r="E569" s="79" t="s">
        <v>1682</v>
      </c>
      <c r="F569" s="347"/>
      <c r="G569" s="79" t="s">
        <v>497</v>
      </c>
      <c r="H569" s="79" t="s">
        <v>791</v>
      </c>
      <c r="I569" s="79" t="s">
        <v>513</v>
      </c>
      <c r="J569" s="347"/>
      <c r="K569" s="347"/>
      <c r="L569" s="347"/>
      <c r="M569" s="347"/>
      <c r="N569" s="81"/>
      <c r="O569" s="82" t="s">
        <v>81</v>
      </c>
      <c r="P569" s="67">
        <v>5387846</v>
      </c>
      <c r="Q569" s="67">
        <v>463548</v>
      </c>
      <c r="R569" s="67">
        <v>4924298</v>
      </c>
      <c r="S569" s="67">
        <f t="shared" ref="S569" si="1888">P569-Q569-R569</f>
        <v>0</v>
      </c>
      <c r="T569" s="67">
        <v>4924298</v>
      </c>
      <c r="U569" s="83">
        <v>10507874</v>
      </c>
      <c r="V569" s="69">
        <f t="shared" si="1884"/>
        <v>-5120028</v>
      </c>
      <c r="W569" s="70" t="s">
        <v>82</v>
      </c>
      <c r="X569" s="69">
        <v>9638010</v>
      </c>
      <c r="Y569" s="69">
        <v>0</v>
      </c>
      <c r="Z569" s="69">
        <v>0</v>
      </c>
      <c r="AA569" s="69">
        <v>0</v>
      </c>
      <c r="AB569" s="69">
        <v>0</v>
      </c>
      <c r="AC569" s="69">
        <v>0</v>
      </c>
      <c r="AD569" s="69">
        <v>0</v>
      </c>
      <c r="AE569" s="69">
        <f t="shared" si="1720"/>
        <v>9638010</v>
      </c>
      <c r="AF569" s="350"/>
      <c r="AH569" s="73">
        <v>3002850</v>
      </c>
      <c r="AI569" s="74" t="s">
        <v>858</v>
      </c>
      <c r="AJ569" s="73">
        <v>13259803.66</v>
      </c>
      <c r="AK569" s="73">
        <f t="shared" si="1886"/>
        <v>2384996</v>
      </c>
      <c r="AL569" s="73">
        <f t="shared" si="1887"/>
        <v>5387846</v>
      </c>
      <c r="AM569" s="75"/>
    </row>
    <row r="570" spans="1:39" s="58" customFormat="1" ht="16.5" hidden="1" customHeight="1" x14ac:dyDescent="0.15">
      <c r="A570" s="61"/>
      <c r="B570" s="77" t="s">
        <v>693</v>
      </c>
      <c r="C570" s="77" t="s">
        <v>692</v>
      </c>
      <c r="D570" s="84" t="s">
        <v>694</v>
      </c>
      <c r="E570" s="85" t="s">
        <v>1682</v>
      </c>
      <c r="F570" s="348"/>
      <c r="G570" s="85" t="s">
        <v>497</v>
      </c>
      <c r="H570" s="85" t="s">
        <v>791</v>
      </c>
      <c r="I570" s="85" t="s">
        <v>513</v>
      </c>
      <c r="J570" s="348"/>
      <c r="K570" s="348"/>
      <c r="L570" s="348"/>
      <c r="M570" s="348"/>
      <c r="N570" s="87"/>
      <c r="O570" s="88" t="s">
        <v>83</v>
      </c>
      <c r="P570" s="67">
        <f t="shared" ref="P570:R570" si="1889">P568-+P569</f>
        <v>9638010</v>
      </c>
      <c r="Q570" s="67">
        <f t="shared" si="1889"/>
        <v>0</v>
      </c>
      <c r="R570" s="89">
        <f t="shared" si="1889"/>
        <v>9638010</v>
      </c>
      <c r="S570" s="89"/>
      <c r="T570" s="89">
        <f t="shared" ref="T570:V570" si="1890">T568-+T569</f>
        <v>9638010</v>
      </c>
      <c r="U570" s="90">
        <f t="shared" si="1890"/>
        <v>2773604</v>
      </c>
      <c r="V570" s="90">
        <f t="shared" si="1890"/>
        <v>6864406</v>
      </c>
      <c r="W570" s="88" t="s">
        <v>83</v>
      </c>
      <c r="X570" s="90">
        <f t="shared" ref="X570:AD570" si="1891">X568-+X569</f>
        <v>0</v>
      </c>
      <c r="Y570" s="90">
        <f t="shared" si="1891"/>
        <v>0</v>
      </c>
      <c r="Z570" s="90">
        <f t="shared" si="1891"/>
        <v>0</v>
      </c>
      <c r="AA570" s="90">
        <f t="shared" si="1891"/>
        <v>0</v>
      </c>
      <c r="AB570" s="90">
        <f t="shared" si="1891"/>
        <v>0</v>
      </c>
      <c r="AC570" s="90">
        <f t="shared" si="1891"/>
        <v>0</v>
      </c>
      <c r="AD570" s="90">
        <f t="shared" si="1891"/>
        <v>0</v>
      </c>
      <c r="AE570" s="90">
        <f t="shared" si="1720"/>
        <v>0</v>
      </c>
      <c r="AF570" s="351"/>
      <c r="AH570" s="91">
        <f t="shared" si="1791"/>
        <v>6005700</v>
      </c>
      <c r="AI570" s="92">
        <v>3002850</v>
      </c>
      <c r="AJ570" s="91">
        <f t="shared" ref="AJ570:AL570" si="1892">AJ568-+AJ569</f>
        <v>32587</v>
      </c>
      <c r="AK570" s="91">
        <f t="shared" si="1892"/>
        <v>3632310</v>
      </c>
      <c r="AL570" s="91">
        <f t="shared" si="1892"/>
        <v>9638010</v>
      </c>
      <c r="AM570" s="60"/>
    </row>
    <row r="571" spans="1:39" s="58" customFormat="1" ht="16.5" customHeight="1" x14ac:dyDescent="0.15">
      <c r="A571" s="61" t="s">
        <v>1683</v>
      </c>
      <c r="B571" t="s">
        <v>693</v>
      </c>
      <c r="C571" t="s">
        <v>692</v>
      </c>
      <c r="D571" s="62" t="s">
        <v>694</v>
      </c>
      <c r="E571" s="63" t="s">
        <v>1683</v>
      </c>
      <c r="F571" s="346" t="s">
        <v>1469</v>
      </c>
      <c r="G571" s="63" t="s">
        <v>502</v>
      </c>
      <c r="H571" s="63" t="s">
        <v>918</v>
      </c>
      <c r="I571" s="63" t="s">
        <v>919</v>
      </c>
      <c r="J571" s="346"/>
      <c r="K571" s="346"/>
      <c r="L571" s="346"/>
      <c r="M571" s="346" t="s">
        <v>1719</v>
      </c>
      <c r="N571" s="65" t="s">
        <v>1720</v>
      </c>
      <c r="O571" s="66" t="s">
        <v>78</v>
      </c>
      <c r="P571" s="67">
        <v>3694680</v>
      </c>
      <c r="Q571" s="67">
        <v>0</v>
      </c>
      <c r="R571" s="67">
        <f t="shared" ref="R571" si="1893">P571-Q571</f>
        <v>3694680</v>
      </c>
      <c r="S571" s="67">
        <v>0</v>
      </c>
      <c r="T571" s="67">
        <v>0</v>
      </c>
      <c r="U571" s="68">
        <v>0</v>
      </c>
      <c r="V571" s="69">
        <f t="shared" ref="V571:V572" si="1894">P571-U571</f>
        <v>3694680</v>
      </c>
      <c r="W571" s="70" t="s">
        <v>79</v>
      </c>
      <c r="X571" s="69">
        <f t="shared" ref="X571" si="1895">X572</f>
        <v>3694680</v>
      </c>
      <c r="Y571" s="71"/>
      <c r="Z571" s="71"/>
      <c r="AA571" s="71"/>
      <c r="AB571" s="71"/>
      <c r="AC571" s="71"/>
      <c r="AD571" s="72"/>
      <c r="AE571" s="69">
        <f t="shared" si="1720"/>
        <v>3694680</v>
      </c>
      <c r="AF571" s="349" t="s">
        <v>1793</v>
      </c>
      <c r="AH571" s="73">
        <v>3694680</v>
      </c>
      <c r="AI571" s="74" t="s">
        <v>1156</v>
      </c>
      <c r="AJ571" s="73">
        <v>0</v>
      </c>
      <c r="AK571" s="73">
        <f t="shared" ref="AK571:AK572" si="1896">AL571-+AH571</f>
        <v>0</v>
      </c>
      <c r="AL571" s="73">
        <f t="shared" ref="AL571:AL572" si="1897">Q571+R571</f>
        <v>3694680</v>
      </c>
      <c r="AM571" s="75"/>
    </row>
    <row r="572" spans="1:39" s="58" customFormat="1" ht="16.5" customHeight="1" x14ac:dyDescent="0.15">
      <c r="A572" s="61"/>
      <c r="B572" s="77" t="s">
        <v>693</v>
      </c>
      <c r="C572" s="77" t="s">
        <v>692</v>
      </c>
      <c r="D572" s="78" t="s">
        <v>694</v>
      </c>
      <c r="E572" s="79" t="s">
        <v>1683</v>
      </c>
      <c r="F572" s="347"/>
      <c r="G572" s="79" t="s">
        <v>502</v>
      </c>
      <c r="H572" s="79" t="s">
        <v>918</v>
      </c>
      <c r="I572" s="79" t="s">
        <v>919</v>
      </c>
      <c r="J572" s="347"/>
      <c r="K572" s="347"/>
      <c r="L572" s="347"/>
      <c r="M572" s="347"/>
      <c r="N572" s="81"/>
      <c r="O572" s="82" t="s">
        <v>81</v>
      </c>
      <c r="P572" s="67">
        <v>0</v>
      </c>
      <c r="Q572" s="67">
        <v>0</v>
      </c>
      <c r="R572" s="67">
        <v>0</v>
      </c>
      <c r="S572" s="67">
        <f t="shared" ref="S572" si="1898">P572-Q572-R572</f>
        <v>0</v>
      </c>
      <c r="T572" s="67">
        <v>0</v>
      </c>
      <c r="U572" s="83">
        <v>0</v>
      </c>
      <c r="V572" s="69">
        <f t="shared" si="1894"/>
        <v>0</v>
      </c>
      <c r="W572" s="70" t="s">
        <v>82</v>
      </c>
      <c r="X572" s="69">
        <v>3694680</v>
      </c>
      <c r="Y572" s="69">
        <v>0</v>
      </c>
      <c r="Z572" s="69">
        <v>0</v>
      </c>
      <c r="AA572" s="69">
        <v>0</v>
      </c>
      <c r="AB572" s="69">
        <v>0</v>
      </c>
      <c r="AC572" s="69">
        <v>0</v>
      </c>
      <c r="AD572" s="69">
        <v>0</v>
      </c>
      <c r="AE572" s="69">
        <f t="shared" si="1720"/>
        <v>3694680</v>
      </c>
      <c r="AF572" s="350"/>
      <c r="AH572" s="73">
        <v>0</v>
      </c>
      <c r="AI572" s="74" t="s">
        <v>1156</v>
      </c>
      <c r="AJ572" s="73">
        <v>0</v>
      </c>
      <c r="AK572" s="73">
        <f t="shared" si="1896"/>
        <v>0</v>
      </c>
      <c r="AL572" s="73">
        <f t="shared" si="1897"/>
        <v>0</v>
      </c>
      <c r="AM572" s="75"/>
    </row>
    <row r="573" spans="1:39" s="58" customFormat="1" ht="16.5" customHeight="1" x14ac:dyDescent="0.15">
      <c r="A573" s="61"/>
      <c r="B573" s="77" t="s">
        <v>693</v>
      </c>
      <c r="C573" s="77" t="s">
        <v>692</v>
      </c>
      <c r="D573" s="84" t="s">
        <v>694</v>
      </c>
      <c r="E573" s="85" t="s">
        <v>1683</v>
      </c>
      <c r="F573" s="348"/>
      <c r="G573" s="85" t="s">
        <v>502</v>
      </c>
      <c r="H573" s="85" t="s">
        <v>918</v>
      </c>
      <c r="I573" s="85" t="s">
        <v>919</v>
      </c>
      <c r="J573" s="348"/>
      <c r="K573" s="348"/>
      <c r="L573" s="348"/>
      <c r="M573" s="348"/>
      <c r="N573" s="87"/>
      <c r="O573" s="88" t="s">
        <v>83</v>
      </c>
      <c r="P573" s="67">
        <f t="shared" ref="P573:R573" si="1899">P571-+P572</f>
        <v>3694680</v>
      </c>
      <c r="Q573" s="67">
        <f t="shared" si="1899"/>
        <v>0</v>
      </c>
      <c r="R573" s="89">
        <f t="shared" si="1899"/>
        <v>3694680</v>
      </c>
      <c r="S573" s="89"/>
      <c r="T573" s="89">
        <f t="shared" ref="T573:V573" si="1900">T571-+T572</f>
        <v>0</v>
      </c>
      <c r="U573" s="90">
        <f t="shared" si="1900"/>
        <v>0</v>
      </c>
      <c r="V573" s="90">
        <f t="shared" si="1900"/>
        <v>3694680</v>
      </c>
      <c r="W573" s="88" t="s">
        <v>83</v>
      </c>
      <c r="X573" s="90">
        <f t="shared" ref="X573:AD573" si="1901">X571-+X572</f>
        <v>0</v>
      </c>
      <c r="Y573" s="90">
        <f t="shared" si="1901"/>
        <v>0</v>
      </c>
      <c r="Z573" s="90">
        <f t="shared" si="1901"/>
        <v>0</v>
      </c>
      <c r="AA573" s="90">
        <f t="shared" si="1901"/>
        <v>0</v>
      </c>
      <c r="AB573" s="90">
        <f t="shared" si="1901"/>
        <v>0</v>
      </c>
      <c r="AC573" s="90">
        <f t="shared" si="1901"/>
        <v>0</v>
      </c>
      <c r="AD573" s="90">
        <f t="shared" si="1901"/>
        <v>0</v>
      </c>
      <c r="AE573" s="90">
        <f t="shared" si="1720"/>
        <v>0</v>
      </c>
      <c r="AF573" s="351"/>
      <c r="AH573" s="91">
        <f t="shared" si="1791"/>
        <v>3694680</v>
      </c>
      <c r="AI573" s="92" t="s">
        <v>1156</v>
      </c>
      <c r="AJ573" s="91">
        <f t="shared" ref="AJ573:AL573" si="1902">AJ571-+AJ572</f>
        <v>0</v>
      </c>
      <c r="AK573" s="91">
        <f t="shared" si="1902"/>
        <v>0</v>
      </c>
      <c r="AL573" s="91">
        <f t="shared" si="1902"/>
        <v>3694680</v>
      </c>
      <c r="AM573" s="60"/>
    </row>
    <row r="574" spans="1:39" s="58" customFormat="1" ht="16.5" hidden="1" customHeight="1" x14ac:dyDescent="0.15">
      <c r="A574" s="61" t="s">
        <v>1684</v>
      </c>
      <c r="B574" t="s">
        <v>697</v>
      </c>
      <c r="C574" t="s">
        <v>696</v>
      </c>
      <c r="D574" s="62" t="s">
        <v>698</v>
      </c>
      <c r="E574" s="63" t="s">
        <v>1684</v>
      </c>
      <c r="F574" s="346" t="s">
        <v>1470</v>
      </c>
      <c r="G574" s="63" t="s">
        <v>1805</v>
      </c>
      <c r="H574" s="63" t="s">
        <v>918</v>
      </c>
      <c r="I574" s="63" t="s">
        <v>1002</v>
      </c>
      <c r="J574" s="346" t="s">
        <v>1788</v>
      </c>
      <c r="K574" s="346" t="s">
        <v>1783</v>
      </c>
      <c r="L574" s="346" t="s">
        <v>1785</v>
      </c>
      <c r="M574" s="346" t="s">
        <v>1714</v>
      </c>
      <c r="N574" s="65" t="s">
        <v>1712</v>
      </c>
      <c r="O574" s="66" t="s">
        <v>78</v>
      </c>
      <c r="P574" s="67">
        <v>95554078</v>
      </c>
      <c r="Q574" s="67">
        <v>5512674</v>
      </c>
      <c r="R574" s="67">
        <f t="shared" ref="R574" si="1903">P574-Q574</f>
        <v>90041404</v>
      </c>
      <c r="S574" s="67">
        <v>0</v>
      </c>
      <c r="T574" s="67">
        <v>0</v>
      </c>
      <c r="U574" s="68">
        <v>0</v>
      </c>
      <c r="V574" s="69">
        <f t="shared" ref="V574:V575" si="1904">P574-U574</f>
        <v>95554078</v>
      </c>
      <c r="W574" s="70" t="s">
        <v>79</v>
      </c>
      <c r="X574" s="69">
        <f t="shared" ref="X574" si="1905">X575</f>
        <v>0</v>
      </c>
      <c r="Y574" s="71"/>
      <c r="Z574" s="71"/>
      <c r="AA574" s="71"/>
      <c r="AB574" s="71"/>
      <c r="AC574" s="71"/>
      <c r="AD574" s="72"/>
      <c r="AE574" s="69">
        <f t="shared" si="1720"/>
        <v>0</v>
      </c>
      <c r="AF574" s="349">
        <v>0</v>
      </c>
      <c r="AH574" s="73">
        <v>0</v>
      </c>
      <c r="AI574" s="74" t="s">
        <v>819</v>
      </c>
      <c r="AJ574" s="73">
        <v>855078.91</v>
      </c>
      <c r="AK574" s="73">
        <f t="shared" ref="AK574:AK575" si="1906">AL574-+AH574</f>
        <v>95554078</v>
      </c>
      <c r="AL574" s="73">
        <f t="shared" ref="AL574:AL575" si="1907">Q574+R574</f>
        <v>95554078</v>
      </c>
      <c r="AM574" s="75"/>
    </row>
    <row r="575" spans="1:39" s="58" customFormat="1" ht="16.5" hidden="1" customHeight="1" x14ac:dyDescent="0.15">
      <c r="A575" s="61"/>
      <c r="B575" s="77" t="s">
        <v>697</v>
      </c>
      <c r="C575" s="77" t="s">
        <v>696</v>
      </c>
      <c r="D575" s="78" t="s">
        <v>698</v>
      </c>
      <c r="E575" s="79" t="s">
        <v>1684</v>
      </c>
      <c r="F575" s="347"/>
      <c r="G575" s="79" t="s">
        <v>1805</v>
      </c>
      <c r="H575" s="79" t="s">
        <v>918</v>
      </c>
      <c r="I575" s="79" t="s">
        <v>1002</v>
      </c>
      <c r="J575" s="347"/>
      <c r="K575" s="347"/>
      <c r="L575" s="347"/>
      <c r="M575" s="347"/>
      <c r="N575" s="81"/>
      <c r="O575" s="82" t="s">
        <v>81</v>
      </c>
      <c r="P575" s="67">
        <v>95554078</v>
      </c>
      <c r="Q575" s="67">
        <v>5512674</v>
      </c>
      <c r="R575" s="67">
        <v>90041404</v>
      </c>
      <c r="S575" s="67">
        <f t="shared" ref="S575" si="1908">P575-Q575-R575</f>
        <v>0</v>
      </c>
      <c r="T575" s="67">
        <v>0</v>
      </c>
      <c r="U575" s="83">
        <v>0</v>
      </c>
      <c r="V575" s="69">
        <f t="shared" si="1904"/>
        <v>95554078</v>
      </c>
      <c r="W575" s="70" t="s">
        <v>82</v>
      </c>
      <c r="X575" s="69">
        <v>0</v>
      </c>
      <c r="Y575" s="69">
        <v>0</v>
      </c>
      <c r="Z575" s="69">
        <v>0</v>
      </c>
      <c r="AA575" s="69">
        <v>0</v>
      </c>
      <c r="AB575" s="69">
        <v>0</v>
      </c>
      <c r="AC575" s="69">
        <v>0</v>
      </c>
      <c r="AD575" s="69">
        <v>0</v>
      </c>
      <c r="AE575" s="69">
        <f t="shared" si="1720"/>
        <v>0</v>
      </c>
      <c r="AF575" s="350"/>
      <c r="AH575" s="73">
        <v>0</v>
      </c>
      <c r="AI575" s="74" t="s">
        <v>819</v>
      </c>
      <c r="AJ575" s="73">
        <v>855078.91</v>
      </c>
      <c r="AK575" s="73">
        <f t="shared" si="1906"/>
        <v>95554078</v>
      </c>
      <c r="AL575" s="73">
        <f t="shared" si="1907"/>
        <v>95554078</v>
      </c>
      <c r="AM575" s="75"/>
    </row>
    <row r="576" spans="1:39" s="58" customFormat="1" ht="16.5" hidden="1" customHeight="1" x14ac:dyDescent="0.15">
      <c r="A576" s="61"/>
      <c r="B576" s="77" t="s">
        <v>697</v>
      </c>
      <c r="C576" s="77" t="s">
        <v>696</v>
      </c>
      <c r="D576" s="84" t="s">
        <v>698</v>
      </c>
      <c r="E576" s="85" t="s">
        <v>1684</v>
      </c>
      <c r="F576" s="348"/>
      <c r="G576" s="85" t="s">
        <v>1805</v>
      </c>
      <c r="H576" s="85" t="s">
        <v>918</v>
      </c>
      <c r="I576" s="85" t="s">
        <v>1002</v>
      </c>
      <c r="J576" s="348"/>
      <c r="K576" s="348"/>
      <c r="L576" s="348"/>
      <c r="M576" s="348"/>
      <c r="N576" s="87"/>
      <c r="O576" s="88" t="s">
        <v>83</v>
      </c>
      <c r="P576" s="67">
        <f t="shared" ref="P576:R576" si="1909">P574-+P575</f>
        <v>0</v>
      </c>
      <c r="Q576" s="67">
        <f t="shared" si="1909"/>
        <v>0</v>
      </c>
      <c r="R576" s="89">
        <f t="shared" si="1909"/>
        <v>0</v>
      </c>
      <c r="S576" s="89"/>
      <c r="T576" s="89">
        <f t="shared" ref="T576:V576" si="1910">T574-+T575</f>
        <v>0</v>
      </c>
      <c r="U576" s="90">
        <f t="shared" si="1910"/>
        <v>0</v>
      </c>
      <c r="V576" s="90">
        <f t="shared" si="1910"/>
        <v>0</v>
      </c>
      <c r="W576" s="88" t="s">
        <v>83</v>
      </c>
      <c r="X576" s="90">
        <f t="shared" ref="X576:AD576" si="1911">X574-+X575</f>
        <v>0</v>
      </c>
      <c r="Y576" s="90">
        <f t="shared" si="1911"/>
        <v>0</v>
      </c>
      <c r="Z576" s="90">
        <f t="shared" si="1911"/>
        <v>0</v>
      </c>
      <c r="AA576" s="90">
        <f t="shared" si="1911"/>
        <v>0</v>
      </c>
      <c r="AB576" s="90">
        <f t="shared" si="1911"/>
        <v>0</v>
      </c>
      <c r="AC576" s="90">
        <f t="shared" si="1911"/>
        <v>0</v>
      </c>
      <c r="AD576" s="90">
        <f t="shared" si="1911"/>
        <v>0</v>
      </c>
      <c r="AE576" s="90">
        <f t="shared" si="1720"/>
        <v>0</v>
      </c>
      <c r="AF576" s="351"/>
      <c r="AH576" s="91">
        <f t="shared" si="1791"/>
        <v>0</v>
      </c>
      <c r="AI576" s="92" t="s">
        <v>1156</v>
      </c>
      <c r="AJ576" s="91">
        <f t="shared" ref="AJ576:AL576" si="1912">AJ574-+AJ575</f>
        <v>0</v>
      </c>
      <c r="AK576" s="91">
        <f t="shared" si="1912"/>
        <v>0</v>
      </c>
      <c r="AL576" s="91">
        <f t="shared" si="1912"/>
        <v>0</v>
      </c>
      <c r="AM576" s="60"/>
    </row>
    <row r="577" spans="1:39" s="58" customFormat="1" ht="16.5" hidden="1" customHeight="1" x14ac:dyDescent="0.15">
      <c r="A577" s="61" t="s">
        <v>1685</v>
      </c>
      <c r="B577" t="s">
        <v>701</v>
      </c>
      <c r="C577" t="s">
        <v>1221</v>
      </c>
      <c r="D577" s="62" t="s">
        <v>1822</v>
      </c>
      <c r="E577" s="63" t="s">
        <v>1685</v>
      </c>
      <c r="F577" s="346" t="s">
        <v>1471</v>
      </c>
      <c r="G577" s="63" t="s">
        <v>1794</v>
      </c>
      <c r="H577" s="63" t="s">
        <v>918</v>
      </c>
      <c r="I577" s="63" t="s">
        <v>956</v>
      </c>
      <c r="J577" s="346"/>
      <c r="K577" s="346"/>
      <c r="L577" s="346"/>
      <c r="M577" s="346" t="s">
        <v>1716</v>
      </c>
      <c r="N577" s="65" t="s">
        <v>1720</v>
      </c>
      <c r="O577" s="66" t="s">
        <v>78</v>
      </c>
      <c r="P577" s="67">
        <v>5932500</v>
      </c>
      <c r="Q577" s="67">
        <v>5932500</v>
      </c>
      <c r="R577" s="67">
        <f t="shared" ref="R577" si="1913">P577-Q577</f>
        <v>0</v>
      </c>
      <c r="S577" s="67">
        <v>0</v>
      </c>
      <c r="T577" s="67">
        <v>0</v>
      </c>
      <c r="U577" s="68">
        <v>0</v>
      </c>
      <c r="V577" s="69">
        <f t="shared" ref="V577:V578" si="1914">P577-U577</f>
        <v>5932500</v>
      </c>
      <c r="W577" s="70" t="s">
        <v>79</v>
      </c>
      <c r="X577" s="69">
        <f t="shared" ref="X577" si="1915">X578</f>
        <v>0</v>
      </c>
      <c r="Y577" s="71"/>
      <c r="Z577" s="71"/>
      <c r="AA577" s="71"/>
      <c r="AB577" s="71"/>
      <c r="AC577" s="71"/>
      <c r="AD577" s="72"/>
      <c r="AE577" s="69">
        <f t="shared" si="1720"/>
        <v>0</v>
      </c>
      <c r="AF577" s="349">
        <v>0</v>
      </c>
      <c r="AH577" s="73">
        <v>5932500</v>
      </c>
      <c r="AI577" s="74" t="s">
        <v>1156</v>
      </c>
      <c r="AJ577" s="73">
        <v>0</v>
      </c>
      <c r="AK577" s="73">
        <f t="shared" ref="AK577:AK578" si="1916">AL577-+AH577</f>
        <v>0</v>
      </c>
      <c r="AL577" s="73">
        <f t="shared" ref="AL577:AL578" si="1917">Q577+R577</f>
        <v>5932500</v>
      </c>
      <c r="AM577" s="75"/>
    </row>
    <row r="578" spans="1:39" s="58" customFormat="1" ht="16.5" hidden="1" customHeight="1" x14ac:dyDescent="0.15">
      <c r="A578" s="61"/>
      <c r="B578" s="77" t="s">
        <v>701</v>
      </c>
      <c r="C578" s="77" t="s">
        <v>1221</v>
      </c>
      <c r="D578" s="78" t="s">
        <v>1822</v>
      </c>
      <c r="E578" s="79" t="s">
        <v>1685</v>
      </c>
      <c r="F578" s="347"/>
      <c r="G578" s="79" t="s">
        <v>1794</v>
      </c>
      <c r="H578" s="79" t="s">
        <v>918</v>
      </c>
      <c r="I578" s="79" t="s">
        <v>956</v>
      </c>
      <c r="J578" s="347"/>
      <c r="K578" s="347"/>
      <c r="L578" s="347"/>
      <c r="M578" s="347"/>
      <c r="N578" s="81"/>
      <c r="O578" s="82" t="s">
        <v>81</v>
      </c>
      <c r="P578" s="67">
        <v>5932500</v>
      </c>
      <c r="Q578" s="67">
        <v>5932500</v>
      </c>
      <c r="R578" s="67">
        <v>0</v>
      </c>
      <c r="S578" s="67">
        <f t="shared" ref="S578" si="1918">P578-Q578-R578</f>
        <v>0</v>
      </c>
      <c r="T578" s="67">
        <v>0</v>
      </c>
      <c r="U578" s="83">
        <v>0</v>
      </c>
      <c r="V578" s="69">
        <f t="shared" si="1914"/>
        <v>5932500</v>
      </c>
      <c r="W578" s="70" t="s">
        <v>82</v>
      </c>
      <c r="X578" s="69">
        <v>0</v>
      </c>
      <c r="Y578" s="69">
        <v>0</v>
      </c>
      <c r="Z578" s="69">
        <v>0</v>
      </c>
      <c r="AA578" s="69">
        <v>0</v>
      </c>
      <c r="AB578" s="69">
        <v>0</v>
      </c>
      <c r="AC578" s="69">
        <v>0</v>
      </c>
      <c r="AD578" s="69">
        <v>0</v>
      </c>
      <c r="AE578" s="69">
        <f t="shared" si="1720"/>
        <v>0</v>
      </c>
      <c r="AF578" s="350"/>
      <c r="AH578" s="73">
        <v>5932500</v>
      </c>
      <c r="AI578" s="74" t="s">
        <v>1156</v>
      </c>
      <c r="AJ578" s="73">
        <v>0</v>
      </c>
      <c r="AK578" s="73">
        <f t="shared" si="1916"/>
        <v>0</v>
      </c>
      <c r="AL578" s="73">
        <f t="shared" si="1917"/>
        <v>5932500</v>
      </c>
      <c r="AM578" s="75"/>
    </row>
    <row r="579" spans="1:39" s="58" customFormat="1" ht="16.5" hidden="1" customHeight="1" x14ac:dyDescent="0.15">
      <c r="A579" s="61"/>
      <c r="B579" s="77" t="s">
        <v>701</v>
      </c>
      <c r="C579" s="77" t="s">
        <v>1221</v>
      </c>
      <c r="D579" s="84" t="s">
        <v>1822</v>
      </c>
      <c r="E579" s="85" t="s">
        <v>1685</v>
      </c>
      <c r="F579" s="348"/>
      <c r="G579" s="85" t="s">
        <v>1794</v>
      </c>
      <c r="H579" s="85" t="s">
        <v>918</v>
      </c>
      <c r="I579" s="85" t="s">
        <v>956</v>
      </c>
      <c r="J579" s="348"/>
      <c r="K579" s="348"/>
      <c r="L579" s="348"/>
      <c r="M579" s="348"/>
      <c r="N579" s="87"/>
      <c r="O579" s="88" t="s">
        <v>83</v>
      </c>
      <c r="P579" s="67">
        <f t="shared" ref="P579:R579" si="1919">P577-+P578</f>
        <v>0</v>
      </c>
      <c r="Q579" s="67">
        <f t="shared" si="1919"/>
        <v>0</v>
      </c>
      <c r="R579" s="89">
        <f t="shared" si="1919"/>
        <v>0</v>
      </c>
      <c r="S579" s="89"/>
      <c r="T579" s="89">
        <f t="shared" ref="T579:V579" si="1920">T577-+T578</f>
        <v>0</v>
      </c>
      <c r="U579" s="90">
        <f t="shared" si="1920"/>
        <v>0</v>
      </c>
      <c r="V579" s="90">
        <f t="shared" si="1920"/>
        <v>0</v>
      </c>
      <c r="W579" s="88" t="s">
        <v>83</v>
      </c>
      <c r="X579" s="90">
        <f t="shared" ref="X579:AD579" si="1921">X577-+X578</f>
        <v>0</v>
      </c>
      <c r="Y579" s="90">
        <f t="shared" si="1921"/>
        <v>0</v>
      </c>
      <c r="Z579" s="90">
        <f t="shared" si="1921"/>
        <v>0</v>
      </c>
      <c r="AA579" s="90">
        <f t="shared" si="1921"/>
        <v>0</v>
      </c>
      <c r="AB579" s="90">
        <f t="shared" si="1921"/>
        <v>0</v>
      </c>
      <c r="AC579" s="90">
        <f t="shared" si="1921"/>
        <v>0</v>
      </c>
      <c r="AD579" s="90">
        <f t="shared" si="1921"/>
        <v>0</v>
      </c>
      <c r="AE579" s="90">
        <f t="shared" si="1720"/>
        <v>0</v>
      </c>
      <c r="AF579" s="351"/>
      <c r="AH579" s="91">
        <f t="shared" si="1791"/>
        <v>0</v>
      </c>
      <c r="AI579" s="92" t="s">
        <v>1156</v>
      </c>
      <c r="AJ579" s="91">
        <f t="shared" ref="AJ579:AL579" si="1922">AJ577-+AJ578</f>
        <v>0</v>
      </c>
      <c r="AK579" s="91">
        <f t="shared" si="1922"/>
        <v>0</v>
      </c>
      <c r="AL579" s="91">
        <f t="shared" si="1922"/>
        <v>0</v>
      </c>
      <c r="AM579" s="60"/>
    </row>
    <row r="580" spans="1:39" s="58" customFormat="1" ht="16.5" hidden="1" customHeight="1" x14ac:dyDescent="0.15">
      <c r="A580" s="61" t="s">
        <v>1686</v>
      </c>
      <c r="B580" t="s">
        <v>701</v>
      </c>
      <c r="C580" t="s">
        <v>1221</v>
      </c>
      <c r="D580" s="62" t="s">
        <v>1822</v>
      </c>
      <c r="E580" s="63" t="s">
        <v>1686</v>
      </c>
      <c r="F580" s="346" t="s">
        <v>1472</v>
      </c>
      <c r="G580" s="63" t="s">
        <v>502</v>
      </c>
      <c r="H580" s="63" t="s">
        <v>918</v>
      </c>
      <c r="I580" s="63" t="s">
        <v>956</v>
      </c>
      <c r="J580" s="346"/>
      <c r="K580" s="346"/>
      <c r="L580" s="346"/>
      <c r="M580" s="346" t="s">
        <v>1719</v>
      </c>
      <c r="N580" s="65" t="s">
        <v>1720</v>
      </c>
      <c r="O580" s="66" t="s">
        <v>78</v>
      </c>
      <c r="P580" s="67">
        <v>39258000</v>
      </c>
      <c r="Q580" s="67">
        <v>0</v>
      </c>
      <c r="R580" s="67">
        <f t="shared" ref="R580" si="1923">P580-Q580</f>
        <v>39258000</v>
      </c>
      <c r="S580" s="67">
        <v>0</v>
      </c>
      <c r="T580" s="67">
        <v>39258000</v>
      </c>
      <c r="U580" s="68">
        <v>17253000</v>
      </c>
      <c r="V580" s="69">
        <f t="shared" ref="V580:V581" si="1924">P580-U580</f>
        <v>22005000</v>
      </c>
      <c r="W580" s="70" t="s">
        <v>79</v>
      </c>
      <c r="X580" s="69">
        <f t="shared" ref="X580" si="1925">X581</f>
        <v>0</v>
      </c>
      <c r="Y580" s="71"/>
      <c r="Z580" s="71"/>
      <c r="AA580" s="71"/>
      <c r="AB580" s="71"/>
      <c r="AC580" s="71"/>
      <c r="AD580" s="72"/>
      <c r="AE580" s="69">
        <f t="shared" si="1720"/>
        <v>0</v>
      </c>
      <c r="AF580" s="349">
        <v>0</v>
      </c>
      <c r="AH580" s="73">
        <v>39258000</v>
      </c>
      <c r="AI580" s="74" t="s">
        <v>1156</v>
      </c>
      <c r="AJ580" s="73">
        <v>0</v>
      </c>
      <c r="AK580" s="73">
        <f t="shared" ref="AK580:AK581" si="1926">AL580-+AH580</f>
        <v>0</v>
      </c>
      <c r="AL580" s="73">
        <f t="shared" ref="AL580:AL581" si="1927">Q580+R580</f>
        <v>39258000</v>
      </c>
      <c r="AM580" s="75"/>
    </row>
    <row r="581" spans="1:39" s="58" customFormat="1" ht="16.5" hidden="1" customHeight="1" x14ac:dyDescent="0.15">
      <c r="A581" s="61"/>
      <c r="B581" s="77" t="s">
        <v>701</v>
      </c>
      <c r="C581" s="77" t="s">
        <v>1221</v>
      </c>
      <c r="D581" s="78" t="s">
        <v>1822</v>
      </c>
      <c r="E581" s="79" t="s">
        <v>1686</v>
      </c>
      <c r="F581" s="347"/>
      <c r="G581" s="79" t="s">
        <v>502</v>
      </c>
      <c r="H581" s="79" t="s">
        <v>918</v>
      </c>
      <c r="I581" s="79" t="s">
        <v>956</v>
      </c>
      <c r="J581" s="347"/>
      <c r="K581" s="347"/>
      <c r="L581" s="347"/>
      <c r="M581" s="347"/>
      <c r="N581" s="81"/>
      <c r="O581" s="82" t="s">
        <v>81</v>
      </c>
      <c r="P581" s="67">
        <v>39258000</v>
      </c>
      <c r="Q581" s="67">
        <v>0</v>
      </c>
      <c r="R581" s="67">
        <v>39258000</v>
      </c>
      <c r="S581" s="67">
        <f t="shared" ref="S581" si="1928">P581-Q581-R581</f>
        <v>0</v>
      </c>
      <c r="T581" s="265">
        <v>39258000</v>
      </c>
      <c r="U581" s="83">
        <v>17253000</v>
      </c>
      <c r="V581" s="69">
        <f t="shared" si="1924"/>
        <v>22005000</v>
      </c>
      <c r="W581" s="70" t="s">
        <v>82</v>
      </c>
      <c r="X581" s="69">
        <v>0</v>
      </c>
      <c r="Y581" s="69">
        <v>0</v>
      </c>
      <c r="Z581" s="69">
        <v>0</v>
      </c>
      <c r="AA581" s="69">
        <v>0</v>
      </c>
      <c r="AB581" s="69">
        <v>0</v>
      </c>
      <c r="AC581" s="69">
        <v>0</v>
      </c>
      <c r="AD581" s="69">
        <v>0</v>
      </c>
      <c r="AE581" s="69">
        <f t="shared" si="1720"/>
        <v>0</v>
      </c>
      <c r="AF581" s="350"/>
      <c r="AH581" s="73">
        <v>39258000</v>
      </c>
      <c r="AI581" s="74" t="s">
        <v>1156</v>
      </c>
      <c r="AJ581" s="73">
        <v>0</v>
      </c>
      <c r="AK581" s="73">
        <f t="shared" si="1926"/>
        <v>0</v>
      </c>
      <c r="AL581" s="73">
        <f t="shared" si="1927"/>
        <v>39258000</v>
      </c>
      <c r="AM581" s="75"/>
    </row>
    <row r="582" spans="1:39" s="58" customFormat="1" ht="16.5" hidden="1" customHeight="1" x14ac:dyDescent="0.15">
      <c r="A582" s="61"/>
      <c r="B582" s="77" t="s">
        <v>701</v>
      </c>
      <c r="C582" s="77" t="s">
        <v>1221</v>
      </c>
      <c r="D582" s="84" t="s">
        <v>1822</v>
      </c>
      <c r="E582" s="85" t="s">
        <v>1686</v>
      </c>
      <c r="F582" s="348"/>
      <c r="G582" s="85" t="s">
        <v>502</v>
      </c>
      <c r="H582" s="85" t="s">
        <v>918</v>
      </c>
      <c r="I582" s="85" t="s">
        <v>956</v>
      </c>
      <c r="J582" s="348"/>
      <c r="K582" s="348"/>
      <c r="L582" s="348"/>
      <c r="M582" s="348"/>
      <c r="N582" s="87"/>
      <c r="O582" s="88" t="s">
        <v>83</v>
      </c>
      <c r="P582" s="67">
        <f t="shared" ref="P582:R582" si="1929">P580-+P581</f>
        <v>0</v>
      </c>
      <c r="Q582" s="67">
        <f t="shared" si="1929"/>
        <v>0</v>
      </c>
      <c r="R582" s="89">
        <f t="shared" si="1929"/>
        <v>0</v>
      </c>
      <c r="S582" s="89"/>
      <c r="T582" s="89">
        <f t="shared" ref="T582:V582" si="1930">T580-+T581</f>
        <v>0</v>
      </c>
      <c r="U582" s="90">
        <f t="shared" si="1930"/>
        <v>0</v>
      </c>
      <c r="V582" s="90">
        <f t="shared" si="1930"/>
        <v>0</v>
      </c>
      <c r="W582" s="88" t="s">
        <v>83</v>
      </c>
      <c r="X582" s="90">
        <f t="shared" ref="X582:AD582" si="1931">X580-+X581</f>
        <v>0</v>
      </c>
      <c r="Y582" s="90">
        <f t="shared" si="1931"/>
        <v>0</v>
      </c>
      <c r="Z582" s="90">
        <f t="shared" si="1931"/>
        <v>0</v>
      </c>
      <c r="AA582" s="90">
        <f t="shared" si="1931"/>
        <v>0</v>
      </c>
      <c r="AB582" s="90">
        <f t="shared" si="1931"/>
        <v>0</v>
      </c>
      <c r="AC582" s="90">
        <f t="shared" si="1931"/>
        <v>0</v>
      </c>
      <c r="AD582" s="90">
        <f t="shared" si="1931"/>
        <v>0</v>
      </c>
      <c r="AE582" s="90">
        <f t="shared" si="1720"/>
        <v>0</v>
      </c>
      <c r="AF582" s="351"/>
      <c r="AH582" s="91">
        <f t="shared" si="1791"/>
        <v>0</v>
      </c>
      <c r="AI582" s="92" t="s">
        <v>1156</v>
      </c>
      <c r="AJ582" s="91">
        <f t="shared" ref="AJ582:AL582" si="1932">AJ580-+AJ581</f>
        <v>0</v>
      </c>
      <c r="AK582" s="91">
        <f t="shared" si="1932"/>
        <v>0</v>
      </c>
      <c r="AL582" s="91">
        <f t="shared" si="1932"/>
        <v>0</v>
      </c>
      <c r="AM582" s="60"/>
    </row>
    <row r="583" spans="1:39" s="58" customFormat="1" ht="16.5" hidden="1" customHeight="1" x14ac:dyDescent="0.15">
      <c r="A583" s="61" t="s">
        <v>1687</v>
      </c>
      <c r="B583" t="s">
        <v>705</v>
      </c>
      <c r="C583" t="s">
        <v>704</v>
      </c>
      <c r="D583" s="62" t="s">
        <v>706</v>
      </c>
      <c r="E583" s="63" t="s">
        <v>1687</v>
      </c>
      <c r="F583" s="346" t="s">
        <v>1473</v>
      </c>
      <c r="G583" s="63" t="s">
        <v>502</v>
      </c>
      <c r="H583" s="63" t="s">
        <v>918</v>
      </c>
      <c r="I583" s="63" t="s">
        <v>956</v>
      </c>
      <c r="J583" s="346"/>
      <c r="K583" s="346"/>
      <c r="L583" s="346"/>
      <c r="M583" s="346" t="s">
        <v>1716</v>
      </c>
      <c r="N583" s="65" t="s">
        <v>1712</v>
      </c>
      <c r="O583" s="66" t="s">
        <v>78</v>
      </c>
      <c r="P583" s="67">
        <v>48024360</v>
      </c>
      <c r="Q583" s="67">
        <v>0</v>
      </c>
      <c r="R583" s="67">
        <f t="shared" ref="R583" si="1933">P583-Q583</f>
        <v>48024360</v>
      </c>
      <c r="S583" s="67">
        <v>0</v>
      </c>
      <c r="T583" s="67">
        <v>0</v>
      </c>
      <c r="U583" s="68">
        <v>57261000</v>
      </c>
      <c r="V583" s="69">
        <f t="shared" ref="V583:V584" si="1934">P583-U583</f>
        <v>-9236640</v>
      </c>
      <c r="W583" s="70" t="s">
        <v>79</v>
      </c>
      <c r="X583" s="69">
        <f t="shared" ref="X583" si="1935">X584</f>
        <v>0</v>
      </c>
      <c r="Y583" s="71"/>
      <c r="Z583" s="71"/>
      <c r="AA583" s="71"/>
      <c r="AB583" s="71"/>
      <c r="AC583" s="71"/>
      <c r="AD583" s="72"/>
      <c r="AE583" s="69">
        <f t="shared" ref="AE583:AE645" si="1936">SUM(X583:AD583)</f>
        <v>0</v>
      </c>
      <c r="AF583" s="349" t="s">
        <v>1791</v>
      </c>
      <c r="AH583" s="73">
        <v>48024360</v>
      </c>
      <c r="AI583" s="74" t="s">
        <v>1156</v>
      </c>
      <c r="AJ583" s="73">
        <v>0</v>
      </c>
      <c r="AK583" s="73">
        <f t="shared" ref="AK583:AK584" si="1937">AL583-+AH583</f>
        <v>0</v>
      </c>
      <c r="AL583" s="73">
        <f t="shared" ref="AL583:AL584" si="1938">Q583+R583</f>
        <v>48024360</v>
      </c>
      <c r="AM583" s="75"/>
    </row>
    <row r="584" spans="1:39" s="58" customFormat="1" ht="16.5" hidden="1" customHeight="1" x14ac:dyDescent="0.15">
      <c r="A584" s="61"/>
      <c r="B584" s="77" t="s">
        <v>705</v>
      </c>
      <c r="C584" s="77" t="s">
        <v>704</v>
      </c>
      <c r="D584" s="78" t="s">
        <v>706</v>
      </c>
      <c r="E584" s="79" t="s">
        <v>1687</v>
      </c>
      <c r="F584" s="347"/>
      <c r="G584" s="79" t="s">
        <v>502</v>
      </c>
      <c r="H584" s="79" t="s">
        <v>918</v>
      </c>
      <c r="I584" s="79" t="s">
        <v>956</v>
      </c>
      <c r="J584" s="347"/>
      <c r="K584" s="347"/>
      <c r="L584" s="347"/>
      <c r="M584" s="347"/>
      <c r="N584" s="81"/>
      <c r="O584" s="82" t="s">
        <v>81</v>
      </c>
      <c r="P584" s="67">
        <v>48024360</v>
      </c>
      <c r="Q584" s="67">
        <v>0</v>
      </c>
      <c r="R584" s="67">
        <v>48024360</v>
      </c>
      <c r="S584" s="67">
        <f t="shared" ref="S584" si="1939">P584-Q584-R584</f>
        <v>0</v>
      </c>
      <c r="T584" s="67">
        <v>0</v>
      </c>
      <c r="U584" s="83">
        <v>57261000</v>
      </c>
      <c r="V584" s="69">
        <f t="shared" si="1934"/>
        <v>-9236640</v>
      </c>
      <c r="W584" s="70" t="s">
        <v>82</v>
      </c>
      <c r="X584" s="69">
        <v>0</v>
      </c>
      <c r="Y584" s="69">
        <v>0</v>
      </c>
      <c r="Z584" s="69">
        <v>0</v>
      </c>
      <c r="AA584" s="69">
        <v>0</v>
      </c>
      <c r="AB584" s="69">
        <v>0</v>
      </c>
      <c r="AC584" s="69">
        <v>0</v>
      </c>
      <c r="AD584" s="69">
        <v>0</v>
      </c>
      <c r="AE584" s="69">
        <f t="shared" si="1936"/>
        <v>0</v>
      </c>
      <c r="AF584" s="350"/>
      <c r="AH584" s="73">
        <v>48024360</v>
      </c>
      <c r="AI584" s="74" t="s">
        <v>1156</v>
      </c>
      <c r="AJ584" s="73">
        <v>0</v>
      </c>
      <c r="AK584" s="73">
        <f t="shared" si="1937"/>
        <v>0</v>
      </c>
      <c r="AL584" s="73">
        <f t="shared" si="1938"/>
        <v>48024360</v>
      </c>
      <c r="AM584" s="75"/>
    </row>
    <row r="585" spans="1:39" s="58" customFormat="1" ht="16.5" hidden="1" customHeight="1" x14ac:dyDescent="0.15">
      <c r="A585" s="61"/>
      <c r="B585" s="77" t="s">
        <v>705</v>
      </c>
      <c r="C585" s="77" t="s">
        <v>704</v>
      </c>
      <c r="D585" s="84" t="s">
        <v>706</v>
      </c>
      <c r="E585" s="85" t="s">
        <v>1687</v>
      </c>
      <c r="F585" s="348"/>
      <c r="G585" s="85" t="s">
        <v>502</v>
      </c>
      <c r="H585" s="85" t="s">
        <v>918</v>
      </c>
      <c r="I585" s="85" t="s">
        <v>956</v>
      </c>
      <c r="J585" s="348"/>
      <c r="K585" s="348"/>
      <c r="L585" s="348"/>
      <c r="M585" s="348"/>
      <c r="N585" s="87"/>
      <c r="O585" s="88" t="s">
        <v>83</v>
      </c>
      <c r="P585" s="67">
        <f t="shared" ref="P585:R585" si="1940">P583-+P584</f>
        <v>0</v>
      </c>
      <c r="Q585" s="67">
        <f t="shared" si="1940"/>
        <v>0</v>
      </c>
      <c r="R585" s="89">
        <f t="shared" si="1940"/>
        <v>0</v>
      </c>
      <c r="S585" s="89"/>
      <c r="T585" s="89">
        <f t="shared" ref="T585:V585" si="1941">T583-+T584</f>
        <v>0</v>
      </c>
      <c r="U585" s="90">
        <f t="shared" si="1941"/>
        <v>0</v>
      </c>
      <c r="V585" s="90">
        <f t="shared" si="1941"/>
        <v>0</v>
      </c>
      <c r="W585" s="88" t="s">
        <v>83</v>
      </c>
      <c r="X585" s="90">
        <f t="shared" ref="X585:AD585" si="1942">X583-+X584</f>
        <v>0</v>
      </c>
      <c r="Y585" s="90">
        <f t="shared" si="1942"/>
        <v>0</v>
      </c>
      <c r="Z585" s="90">
        <f t="shared" si="1942"/>
        <v>0</v>
      </c>
      <c r="AA585" s="90">
        <f t="shared" si="1942"/>
        <v>0</v>
      </c>
      <c r="AB585" s="90">
        <f t="shared" si="1942"/>
        <v>0</v>
      </c>
      <c r="AC585" s="90">
        <f t="shared" si="1942"/>
        <v>0</v>
      </c>
      <c r="AD585" s="90">
        <f t="shared" si="1942"/>
        <v>0</v>
      </c>
      <c r="AE585" s="90">
        <f t="shared" si="1936"/>
        <v>0</v>
      </c>
      <c r="AF585" s="351"/>
      <c r="AH585" s="91">
        <f t="shared" si="1791"/>
        <v>0</v>
      </c>
      <c r="AI585" s="92" t="s">
        <v>1156</v>
      </c>
      <c r="AJ585" s="91">
        <f t="shared" ref="AJ585:AL585" si="1943">AJ583-+AJ584</f>
        <v>0</v>
      </c>
      <c r="AK585" s="91">
        <f t="shared" si="1943"/>
        <v>0</v>
      </c>
      <c r="AL585" s="91">
        <f t="shared" si="1943"/>
        <v>0</v>
      </c>
      <c r="AM585" s="60"/>
    </row>
    <row r="586" spans="1:39" s="58" customFormat="1" ht="16.5" hidden="1" customHeight="1" x14ac:dyDescent="0.15">
      <c r="A586" s="61" t="s">
        <v>1688</v>
      </c>
      <c r="B586" t="s">
        <v>705</v>
      </c>
      <c r="C586" t="s">
        <v>704</v>
      </c>
      <c r="D586" s="62" t="s">
        <v>706</v>
      </c>
      <c r="E586" s="63" t="s">
        <v>1688</v>
      </c>
      <c r="F586" s="346" t="s">
        <v>1474</v>
      </c>
      <c r="G586" s="63" t="s">
        <v>497</v>
      </c>
      <c r="H586" s="63" t="s">
        <v>1113</v>
      </c>
      <c r="I586" s="63" t="s">
        <v>1113</v>
      </c>
      <c r="J586" s="346" t="s">
        <v>1786</v>
      </c>
      <c r="K586" s="346" t="s">
        <v>1783</v>
      </c>
      <c r="L586" s="346" t="s">
        <v>1785</v>
      </c>
      <c r="M586" s="346" t="s">
        <v>1714</v>
      </c>
      <c r="N586" s="65" t="s">
        <v>1712</v>
      </c>
      <c r="O586" s="66" t="s">
        <v>78</v>
      </c>
      <c r="P586" s="67">
        <v>14809073</v>
      </c>
      <c r="Q586" s="67">
        <v>0</v>
      </c>
      <c r="R586" s="67">
        <f t="shared" ref="R586" si="1944">P586-Q586</f>
        <v>14809073</v>
      </c>
      <c r="S586" s="67">
        <v>0</v>
      </c>
      <c r="T586" s="67">
        <v>14809073</v>
      </c>
      <c r="U586" s="68">
        <v>0</v>
      </c>
      <c r="V586" s="69">
        <f t="shared" ref="V586:V587" si="1945">P586-U586</f>
        <v>14809073</v>
      </c>
      <c r="W586" s="70" t="s">
        <v>79</v>
      </c>
      <c r="X586" s="69">
        <f t="shared" ref="X586" si="1946">X587</f>
        <v>0</v>
      </c>
      <c r="Y586" s="71"/>
      <c r="Z586" s="71"/>
      <c r="AA586" s="71"/>
      <c r="AB586" s="71"/>
      <c r="AC586" s="71"/>
      <c r="AD586" s="72"/>
      <c r="AE586" s="69">
        <f t="shared" si="1936"/>
        <v>0</v>
      </c>
      <c r="AF586" s="349">
        <v>0</v>
      </c>
      <c r="AH586" s="73">
        <v>0</v>
      </c>
      <c r="AI586" s="74" t="s">
        <v>819</v>
      </c>
      <c r="AJ586" s="73">
        <v>133259</v>
      </c>
      <c r="AK586" s="73">
        <f t="shared" ref="AK586:AK587" si="1947">AL586-+AH586</f>
        <v>14809073</v>
      </c>
      <c r="AL586" s="73">
        <f t="shared" ref="AL586:AL587" si="1948">Q586+R586</f>
        <v>14809073</v>
      </c>
      <c r="AM586" s="75"/>
    </row>
    <row r="587" spans="1:39" s="58" customFormat="1" ht="16.5" hidden="1" customHeight="1" x14ac:dyDescent="0.15">
      <c r="A587" s="61"/>
      <c r="B587" s="77" t="s">
        <v>705</v>
      </c>
      <c r="C587" s="77" t="s">
        <v>704</v>
      </c>
      <c r="D587" s="78" t="s">
        <v>706</v>
      </c>
      <c r="E587" s="79" t="s">
        <v>1688</v>
      </c>
      <c r="F587" s="347"/>
      <c r="G587" s="79" t="s">
        <v>497</v>
      </c>
      <c r="H587" s="79" t="s">
        <v>1113</v>
      </c>
      <c r="I587" s="79" t="s">
        <v>1113</v>
      </c>
      <c r="J587" s="347"/>
      <c r="K587" s="347"/>
      <c r="L587" s="347"/>
      <c r="M587" s="347"/>
      <c r="N587" s="81"/>
      <c r="O587" s="82" t="s">
        <v>81</v>
      </c>
      <c r="P587" s="67">
        <v>14809073</v>
      </c>
      <c r="Q587" s="67">
        <v>0</v>
      </c>
      <c r="R587" s="67">
        <v>14809073</v>
      </c>
      <c r="S587" s="67">
        <f t="shared" ref="S587" si="1949">P587-Q587-R587</f>
        <v>0</v>
      </c>
      <c r="T587" s="67">
        <v>14809073</v>
      </c>
      <c r="U587" s="83">
        <v>0</v>
      </c>
      <c r="V587" s="69">
        <f t="shared" si="1945"/>
        <v>14809073</v>
      </c>
      <c r="W587" s="70" t="s">
        <v>82</v>
      </c>
      <c r="X587" s="69">
        <v>0</v>
      </c>
      <c r="Y587" s="69">
        <v>0</v>
      </c>
      <c r="Z587" s="69">
        <v>0</v>
      </c>
      <c r="AA587" s="69">
        <v>0</v>
      </c>
      <c r="AB587" s="69">
        <v>0</v>
      </c>
      <c r="AC587" s="69">
        <v>0</v>
      </c>
      <c r="AD587" s="69">
        <v>0</v>
      </c>
      <c r="AE587" s="69">
        <f t="shared" si="1936"/>
        <v>0</v>
      </c>
      <c r="AF587" s="350"/>
      <c r="AH587" s="73">
        <v>0</v>
      </c>
      <c r="AI587" s="74" t="s">
        <v>819</v>
      </c>
      <c r="AJ587" s="73">
        <v>133259</v>
      </c>
      <c r="AK587" s="73">
        <f t="shared" si="1947"/>
        <v>14809073</v>
      </c>
      <c r="AL587" s="73">
        <f t="shared" si="1948"/>
        <v>14809073</v>
      </c>
      <c r="AM587" s="75"/>
    </row>
    <row r="588" spans="1:39" s="58" customFormat="1" ht="16.5" hidden="1" customHeight="1" x14ac:dyDescent="0.15">
      <c r="A588" s="61"/>
      <c r="B588" s="77" t="s">
        <v>705</v>
      </c>
      <c r="C588" s="77" t="s">
        <v>704</v>
      </c>
      <c r="D588" s="84" t="s">
        <v>706</v>
      </c>
      <c r="E588" s="85" t="s">
        <v>1688</v>
      </c>
      <c r="F588" s="348"/>
      <c r="G588" s="85" t="s">
        <v>497</v>
      </c>
      <c r="H588" s="85" t="s">
        <v>1113</v>
      </c>
      <c r="I588" s="85" t="s">
        <v>1113</v>
      </c>
      <c r="J588" s="348"/>
      <c r="K588" s="348"/>
      <c r="L588" s="348"/>
      <c r="M588" s="348"/>
      <c r="N588" s="87"/>
      <c r="O588" s="88" t="s">
        <v>83</v>
      </c>
      <c r="P588" s="67">
        <f t="shared" ref="P588:R588" si="1950">P586-+P587</f>
        <v>0</v>
      </c>
      <c r="Q588" s="67">
        <f t="shared" si="1950"/>
        <v>0</v>
      </c>
      <c r="R588" s="89">
        <f t="shared" si="1950"/>
        <v>0</v>
      </c>
      <c r="S588" s="89"/>
      <c r="T588" s="89">
        <f t="shared" ref="T588:V588" si="1951">T586-+T587</f>
        <v>0</v>
      </c>
      <c r="U588" s="90">
        <f t="shared" si="1951"/>
        <v>0</v>
      </c>
      <c r="V588" s="90">
        <f t="shared" si="1951"/>
        <v>0</v>
      </c>
      <c r="W588" s="88" t="s">
        <v>83</v>
      </c>
      <c r="X588" s="90">
        <f t="shared" ref="X588:AD588" si="1952">X586-+X587</f>
        <v>0</v>
      </c>
      <c r="Y588" s="90">
        <f t="shared" si="1952"/>
        <v>0</v>
      </c>
      <c r="Z588" s="90">
        <f t="shared" si="1952"/>
        <v>0</v>
      </c>
      <c r="AA588" s="90">
        <f t="shared" si="1952"/>
        <v>0</v>
      </c>
      <c r="AB588" s="90">
        <f t="shared" si="1952"/>
        <v>0</v>
      </c>
      <c r="AC588" s="90">
        <f t="shared" si="1952"/>
        <v>0</v>
      </c>
      <c r="AD588" s="90">
        <f t="shared" si="1952"/>
        <v>0</v>
      </c>
      <c r="AE588" s="90">
        <f t="shared" si="1936"/>
        <v>0</v>
      </c>
      <c r="AF588" s="351"/>
      <c r="AH588" s="91">
        <f t="shared" si="1791"/>
        <v>0</v>
      </c>
      <c r="AI588" s="92" t="s">
        <v>1156</v>
      </c>
      <c r="AJ588" s="91">
        <f t="shared" ref="AJ588:AL588" si="1953">AJ586-+AJ587</f>
        <v>0</v>
      </c>
      <c r="AK588" s="91">
        <f t="shared" si="1953"/>
        <v>0</v>
      </c>
      <c r="AL588" s="91">
        <f t="shared" si="1953"/>
        <v>0</v>
      </c>
      <c r="AM588" s="60"/>
    </row>
    <row r="589" spans="1:39" s="58" customFormat="1" ht="16.5" hidden="1" customHeight="1" x14ac:dyDescent="0.15">
      <c r="A589" s="61" t="s">
        <v>1689</v>
      </c>
      <c r="B589" t="s">
        <v>705</v>
      </c>
      <c r="C589" t="s">
        <v>704</v>
      </c>
      <c r="D589" s="62" t="s">
        <v>706</v>
      </c>
      <c r="E589" s="63" t="s">
        <v>1689</v>
      </c>
      <c r="F589" s="346" t="s">
        <v>1475</v>
      </c>
      <c r="G589" s="63" t="s">
        <v>1806</v>
      </c>
      <c r="H589" s="63" t="s">
        <v>791</v>
      </c>
      <c r="I589" s="63" t="s">
        <v>881</v>
      </c>
      <c r="J589" s="346"/>
      <c r="K589" s="346"/>
      <c r="L589" s="346"/>
      <c r="M589" s="346" t="s">
        <v>1711</v>
      </c>
      <c r="N589" s="65" t="s">
        <v>1720</v>
      </c>
      <c r="O589" s="66" t="s">
        <v>78</v>
      </c>
      <c r="P589" s="67">
        <v>4072135</v>
      </c>
      <c r="Q589" s="67">
        <v>0</v>
      </c>
      <c r="R589" s="67">
        <f t="shared" ref="R589" si="1954">P589-Q589</f>
        <v>4072135</v>
      </c>
      <c r="S589" s="67">
        <v>0</v>
      </c>
      <c r="T589" s="67">
        <v>0</v>
      </c>
      <c r="U589" s="68">
        <v>0</v>
      </c>
      <c r="V589" s="69">
        <f t="shared" ref="V589:V590" si="1955">P589-U589</f>
        <v>4072135</v>
      </c>
      <c r="W589" s="70" t="s">
        <v>79</v>
      </c>
      <c r="X589" s="69">
        <f t="shared" ref="X589" si="1956">X590</f>
        <v>0</v>
      </c>
      <c r="Y589" s="71"/>
      <c r="Z589" s="71"/>
      <c r="AA589" s="71"/>
      <c r="AB589" s="71"/>
      <c r="AC589" s="71"/>
      <c r="AD589" s="72"/>
      <c r="AE589" s="69">
        <f t="shared" si="1936"/>
        <v>0</v>
      </c>
      <c r="AF589" s="349">
        <v>0</v>
      </c>
      <c r="AH589" s="73">
        <v>0</v>
      </c>
      <c r="AI589" s="74" t="s">
        <v>819</v>
      </c>
      <c r="AJ589" s="73">
        <v>39602.58</v>
      </c>
      <c r="AK589" s="73">
        <f t="shared" ref="AK589:AK590" si="1957">AL589-+AH589</f>
        <v>4072135</v>
      </c>
      <c r="AL589" s="73">
        <f t="shared" ref="AL589:AL590" si="1958">Q589+R589</f>
        <v>4072135</v>
      </c>
      <c r="AM589" s="75"/>
    </row>
    <row r="590" spans="1:39" s="58" customFormat="1" ht="16.5" hidden="1" customHeight="1" x14ac:dyDescent="0.15">
      <c r="B590" s="77" t="s">
        <v>705</v>
      </c>
      <c r="C590" s="77" t="s">
        <v>704</v>
      </c>
      <c r="D590" s="78" t="s">
        <v>706</v>
      </c>
      <c r="E590" s="79" t="s">
        <v>1689</v>
      </c>
      <c r="F590" s="347"/>
      <c r="G590" s="79" t="s">
        <v>1806</v>
      </c>
      <c r="H590" s="79" t="s">
        <v>791</v>
      </c>
      <c r="I590" s="79" t="s">
        <v>881</v>
      </c>
      <c r="J590" s="347"/>
      <c r="K590" s="347"/>
      <c r="L590" s="347"/>
      <c r="M590" s="347"/>
      <c r="N590" s="81"/>
      <c r="O590" s="82" t="s">
        <v>81</v>
      </c>
      <c r="P590" s="67">
        <v>4072135</v>
      </c>
      <c r="Q590" s="67">
        <v>0</v>
      </c>
      <c r="R590" s="67">
        <v>4072135</v>
      </c>
      <c r="S590" s="67">
        <f t="shared" ref="S590" si="1959">P590-Q590-R590</f>
        <v>0</v>
      </c>
      <c r="T590" s="67">
        <v>0</v>
      </c>
      <c r="U590" s="83">
        <v>0</v>
      </c>
      <c r="V590" s="69">
        <f t="shared" si="1955"/>
        <v>4072135</v>
      </c>
      <c r="W590" s="70" t="s">
        <v>82</v>
      </c>
      <c r="X590" s="69">
        <v>0</v>
      </c>
      <c r="Y590" s="69">
        <v>0</v>
      </c>
      <c r="Z590" s="69">
        <v>0</v>
      </c>
      <c r="AA590" s="69">
        <v>0</v>
      </c>
      <c r="AB590" s="69">
        <v>0</v>
      </c>
      <c r="AC590" s="69">
        <v>0</v>
      </c>
      <c r="AD590" s="69">
        <v>0</v>
      </c>
      <c r="AE590" s="69">
        <f t="shared" si="1936"/>
        <v>0</v>
      </c>
      <c r="AF590" s="350"/>
      <c r="AH590" s="73">
        <v>0</v>
      </c>
      <c r="AI590" s="74" t="s">
        <v>819</v>
      </c>
      <c r="AJ590" s="73">
        <v>39602.58</v>
      </c>
      <c r="AK590" s="73">
        <f t="shared" si="1957"/>
        <v>4072135</v>
      </c>
      <c r="AL590" s="73">
        <f t="shared" si="1958"/>
        <v>4072135</v>
      </c>
      <c r="AM590" s="75"/>
    </row>
    <row r="591" spans="1:39" s="58" customFormat="1" ht="16.5" hidden="1" customHeight="1" x14ac:dyDescent="0.15">
      <c r="B591" s="77" t="s">
        <v>705</v>
      </c>
      <c r="C591" s="77" t="s">
        <v>704</v>
      </c>
      <c r="D591" s="84" t="s">
        <v>706</v>
      </c>
      <c r="E591" s="85" t="s">
        <v>1689</v>
      </c>
      <c r="F591" s="348"/>
      <c r="G591" s="85" t="s">
        <v>1806</v>
      </c>
      <c r="H591" s="85" t="s">
        <v>791</v>
      </c>
      <c r="I591" s="85" t="s">
        <v>881</v>
      </c>
      <c r="J591" s="348"/>
      <c r="K591" s="348"/>
      <c r="L591" s="348"/>
      <c r="M591" s="348"/>
      <c r="N591" s="87"/>
      <c r="O591" s="88" t="s">
        <v>83</v>
      </c>
      <c r="P591" s="67">
        <f t="shared" ref="P591:R591" si="1960">P589-+P590</f>
        <v>0</v>
      </c>
      <c r="Q591" s="67">
        <f t="shared" si="1960"/>
        <v>0</v>
      </c>
      <c r="R591" s="89">
        <f t="shared" si="1960"/>
        <v>0</v>
      </c>
      <c r="S591" s="89"/>
      <c r="T591" s="89">
        <f t="shared" ref="T591:V591" si="1961">T589-+T590</f>
        <v>0</v>
      </c>
      <c r="U591" s="90">
        <f t="shared" si="1961"/>
        <v>0</v>
      </c>
      <c r="V591" s="90">
        <f t="shared" si="1961"/>
        <v>0</v>
      </c>
      <c r="W591" s="88" t="s">
        <v>83</v>
      </c>
      <c r="X591" s="90">
        <f t="shared" ref="X591:AD591" si="1962">X589-+X590</f>
        <v>0</v>
      </c>
      <c r="Y591" s="90">
        <f t="shared" si="1962"/>
        <v>0</v>
      </c>
      <c r="Z591" s="90">
        <f t="shared" si="1962"/>
        <v>0</v>
      </c>
      <c r="AA591" s="90">
        <f t="shared" si="1962"/>
        <v>0</v>
      </c>
      <c r="AB591" s="90">
        <f t="shared" si="1962"/>
        <v>0</v>
      </c>
      <c r="AC591" s="90">
        <f t="shared" si="1962"/>
        <v>0</v>
      </c>
      <c r="AD591" s="90">
        <f t="shared" si="1962"/>
        <v>0</v>
      </c>
      <c r="AE591" s="90">
        <f t="shared" si="1936"/>
        <v>0</v>
      </c>
      <c r="AF591" s="351"/>
      <c r="AH591" s="91">
        <f t="shared" si="1791"/>
        <v>0</v>
      </c>
      <c r="AI591" s="92" t="s">
        <v>1156</v>
      </c>
      <c r="AJ591" s="91">
        <f t="shared" ref="AJ591:AL591" si="1963">AJ589-+AJ590</f>
        <v>0</v>
      </c>
      <c r="AK591" s="91">
        <f t="shared" si="1963"/>
        <v>0</v>
      </c>
      <c r="AL591" s="91">
        <f t="shared" si="1963"/>
        <v>0</v>
      </c>
      <c r="AM591" s="60"/>
    </row>
    <row r="592" spans="1:39" s="58" customFormat="1" ht="16.5" hidden="1" customHeight="1" x14ac:dyDescent="0.15">
      <c r="A592" s="61" t="s">
        <v>1690</v>
      </c>
      <c r="B592" t="s">
        <v>705</v>
      </c>
      <c r="C592" t="s">
        <v>704</v>
      </c>
      <c r="D592" s="62" t="s">
        <v>706</v>
      </c>
      <c r="E592" s="63" t="s">
        <v>1690</v>
      </c>
      <c r="F592" s="346" t="s">
        <v>1476</v>
      </c>
      <c r="G592" s="63" t="s">
        <v>502</v>
      </c>
      <c r="H592" s="63" t="s">
        <v>1113</v>
      </c>
      <c r="I592" s="63" t="s">
        <v>1113</v>
      </c>
      <c r="J592" s="346"/>
      <c r="K592" s="346"/>
      <c r="L592" s="346"/>
      <c r="M592" s="346" t="s">
        <v>1714</v>
      </c>
      <c r="N592" s="65" t="s">
        <v>1712</v>
      </c>
      <c r="O592" s="66" t="s">
        <v>78</v>
      </c>
      <c r="P592" s="67">
        <v>2348676</v>
      </c>
      <c r="Q592" s="67">
        <v>0</v>
      </c>
      <c r="R592" s="67">
        <f t="shared" ref="R592" si="1964">P592-Q592</f>
        <v>2348676</v>
      </c>
      <c r="S592" s="67">
        <v>0</v>
      </c>
      <c r="T592" s="67">
        <v>0</v>
      </c>
      <c r="U592" s="68">
        <v>0</v>
      </c>
      <c r="V592" s="69">
        <f t="shared" ref="V592:V593" si="1965">P592-U592</f>
        <v>2348676</v>
      </c>
      <c r="W592" s="70" t="s">
        <v>79</v>
      </c>
      <c r="X592" s="69">
        <f t="shared" ref="X592" si="1966">X593</f>
        <v>0</v>
      </c>
      <c r="Y592" s="71"/>
      <c r="Z592" s="71"/>
      <c r="AA592" s="71"/>
      <c r="AB592" s="71"/>
      <c r="AC592" s="71"/>
      <c r="AD592" s="72"/>
      <c r="AE592" s="69">
        <f t="shared" si="1936"/>
        <v>0</v>
      </c>
      <c r="AF592" s="349" t="s">
        <v>1791</v>
      </c>
      <c r="AH592" s="73">
        <v>2348676</v>
      </c>
      <c r="AI592" s="74" t="s">
        <v>1156</v>
      </c>
      <c r="AJ592" s="73">
        <v>0</v>
      </c>
      <c r="AK592" s="73">
        <f t="shared" ref="AK592:AK593" si="1967">AL592-+AH592</f>
        <v>0</v>
      </c>
      <c r="AL592" s="73">
        <f t="shared" ref="AL592:AL593" si="1968">Q592+R592</f>
        <v>2348676</v>
      </c>
      <c r="AM592" s="75"/>
    </row>
    <row r="593" spans="1:39" s="58" customFormat="1" ht="16.5" hidden="1" customHeight="1" x14ac:dyDescent="0.15">
      <c r="B593" s="77" t="s">
        <v>705</v>
      </c>
      <c r="C593" s="77" t="s">
        <v>704</v>
      </c>
      <c r="D593" s="78" t="s">
        <v>706</v>
      </c>
      <c r="E593" s="79" t="s">
        <v>1690</v>
      </c>
      <c r="F593" s="347"/>
      <c r="G593" s="79" t="s">
        <v>502</v>
      </c>
      <c r="H593" s="79" t="s">
        <v>1113</v>
      </c>
      <c r="I593" s="79" t="s">
        <v>1113</v>
      </c>
      <c r="J593" s="347"/>
      <c r="K593" s="347"/>
      <c r="L593" s="347"/>
      <c r="M593" s="347"/>
      <c r="N593" s="81"/>
      <c r="O593" s="82" t="s">
        <v>81</v>
      </c>
      <c r="P593" s="67">
        <v>2348676</v>
      </c>
      <c r="Q593" s="67">
        <v>0</v>
      </c>
      <c r="R593" s="67">
        <v>2348676</v>
      </c>
      <c r="S593" s="67">
        <f t="shared" ref="S593" si="1969">P593-Q593-R593</f>
        <v>0</v>
      </c>
      <c r="T593" s="67">
        <v>0</v>
      </c>
      <c r="U593" s="83">
        <v>0</v>
      </c>
      <c r="V593" s="69">
        <f t="shared" si="1965"/>
        <v>2348676</v>
      </c>
      <c r="W593" s="70" t="s">
        <v>82</v>
      </c>
      <c r="X593" s="69">
        <v>0</v>
      </c>
      <c r="Y593" s="69">
        <v>0</v>
      </c>
      <c r="Z593" s="69">
        <v>0</v>
      </c>
      <c r="AA593" s="69">
        <v>0</v>
      </c>
      <c r="AB593" s="69">
        <v>0</v>
      </c>
      <c r="AC593" s="69">
        <v>0</v>
      </c>
      <c r="AD593" s="69">
        <v>0</v>
      </c>
      <c r="AE593" s="69">
        <f t="shared" si="1936"/>
        <v>0</v>
      </c>
      <c r="AF593" s="350"/>
      <c r="AH593" s="73">
        <v>2348676</v>
      </c>
      <c r="AI593" s="74" t="s">
        <v>1156</v>
      </c>
      <c r="AJ593" s="73">
        <v>0</v>
      </c>
      <c r="AK593" s="73">
        <f t="shared" si="1967"/>
        <v>0</v>
      </c>
      <c r="AL593" s="73">
        <f t="shared" si="1968"/>
        <v>2348676</v>
      </c>
      <c r="AM593" s="75"/>
    </row>
    <row r="594" spans="1:39" s="58" customFormat="1" ht="16.5" hidden="1" customHeight="1" x14ac:dyDescent="0.15">
      <c r="B594" s="77" t="s">
        <v>705</v>
      </c>
      <c r="C594" s="77" t="s">
        <v>704</v>
      </c>
      <c r="D594" s="84" t="s">
        <v>706</v>
      </c>
      <c r="E594" s="85" t="s">
        <v>1690</v>
      </c>
      <c r="F594" s="348"/>
      <c r="G594" s="85" t="s">
        <v>502</v>
      </c>
      <c r="H594" s="85" t="s">
        <v>1113</v>
      </c>
      <c r="I594" s="85" t="s">
        <v>1113</v>
      </c>
      <c r="J594" s="348"/>
      <c r="K594" s="348"/>
      <c r="L594" s="348"/>
      <c r="M594" s="348"/>
      <c r="N594" s="87"/>
      <c r="O594" s="88" t="s">
        <v>83</v>
      </c>
      <c r="P594" s="67">
        <f t="shared" ref="P594:R594" si="1970">P592-+P593</f>
        <v>0</v>
      </c>
      <c r="Q594" s="67">
        <f t="shared" si="1970"/>
        <v>0</v>
      </c>
      <c r="R594" s="89">
        <f t="shared" si="1970"/>
        <v>0</v>
      </c>
      <c r="S594" s="89"/>
      <c r="T594" s="89">
        <f t="shared" ref="T594:V594" si="1971">T592-+T593</f>
        <v>0</v>
      </c>
      <c r="U594" s="90">
        <f t="shared" si="1971"/>
        <v>0</v>
      </c>
      <c r="V594" s="90">
        <f t="shared" si="1971"/>
        <v>0</v>
      </c>
      <c r="W594" s="88" t="s">
        <v>83</v>
      </c>
      <c r="X594" s="90">
        <f t="shared" ref="X594:AD594" si="1972">X592-+X593</f>
        <v>0</v>
      </c>
      <c r="Y594" s="90">
        <f t="shared" si="1972"/>
        <v>0</v>
      </c>
      <c r="Z594" s="90">
        <f t="shared" si="1972"/>
        <v>0</v>
      </c>
      <c r="AA594" s="90">
        <f t="shared" si="1972"/>
        <v>0</v>
      </c>
      <c r="AB594" s="90">
        <f t="shared" si="1972"/>
        <v>0</v>
      </c>
      <c r="AC594" s="90">
        <f t="shared" si="1972"/>
        <v>0</v>
      </c>
      <c r="AD594" s="90">
        <f t="shared" si="1972"/>
        <v>0</v>
      </c>
      <c r="AE594" s="90">
        <f t="shared" si="1936"/>
        <v>0</v>
      </c>
      <c r="AF594" s="351"/>
      <c r="AH594" s="91">
        <f t="shared" si="1791"/>
        <v>0</v>
      </c>
      <c r="AI594" s="92" t="s">
        <v>1156</v>
      </c>
      <c r="AJ594" s="91">
        <f t="shared" ref="AJ594:AL594" si="1973">AJ592-+AJ593</f>
        <v>0</v>
      </c>
      <c r="AK594" s="91">
        <f t="shared" si="1973"/>
        <v>0</v>
      </c>
      <c r="AL594" s="91">
        <f t="shared" si="1973"/>
        <v>0</v>
      </c>
      <c r="AM594" s="60"/>
    </row>
    <row r="595" spans="1:39" s="58" customFormat="1" ht="16.5" hidden="1" customHeight="1" x14ac:dyDescent="0.15">
      <c r="A595" s="61" t="s">
        <v>1691</v>
      </c>
      <c r="B595" t="s">
        <v>1823</v>
      </c>
      <c r="C595" t="s">
        <v>708</v>
      </c>
      <c r="D595" s="62" t="s">
        <v>710</v>
      </c>
      <c r="E595" s="63" t="s">
        <v>1691</v>
      </c>
      <c r="F595" s="346" t="s">
        <v>1477</v>
      </c>
      <c r="G595" s="63" t="s">
        <v>497</v>
      </c>
      <c r="H595" s="63" t="s">
        <v>791</v>
      </c>
      <c r="I595" s="63" t="s">
        <v>614</v>
      </c>
      <c r="J595" s="346"/>
      <c r="K595" s="346"/>
      <c r="L595" s="346"/>
      <c r="M595" s="346" t="s">
        <v>1716</v>
      </c>
      <c r="N595" s="65" t="s">
        <v>1712</v>
      </c>
      <c r="O595" s="66" t="s">
        <v>78</v>
      </c>
      <c r="P595" s="67">
        <v>3400000</v>
      </c>
      <c r="Q595" s="67">
        <v>0</v>
      </c>
      <c r="R595" s="67">
        <f t="shared" ref="R595" si="1974">P595-Q595</f>
        <v>3400000</v>
      </c>
      <c r="S595" s="67">
        <v>0</v>
      </c>
      <c r="T595" s="67">
        <v>3400000</v>
      </c>
      <c r="U595" s="68">
        <v>0</v>
      </c>
      <c r="V595" s="69">
        <f t="shared" ref="V595:V596" si="1975">P595-U595</f>
        <v>3400000</v>
      </c>
      <c r="W595" s="70" t="s">
        <v>79</v>
      </c>
      <c r="X595" s="69">
        <f t="shared" ref="X595" si="1976">X596</f>
        <v>0</v>
      </c>
      <c r="Y595" s="71"/>
      <c r="Z595" s="71"/>
      <c r="AA595" s="71"/>
      <c r="AB595" s="71"/>
      <c r="AC595" s="71"/>
      <c r="AD595" s="72"/>
      <c r="AE595" s="69">
        <f t="shared" si="1936"/>
        <v>0</v>
      </c>
      <c r="AF595" s="349">
        <v>0</v>
      </c>
      <c r="AH595" s="73">
        <v>3400000</v>
      </c>
      <c r="AI595" s="74" t="s">
        <v>1156</v>
      </c>
      <c r="AJ595" s="73">
        <v>0</v>
      </c>
      <c r="AK595" s="73">
        <f t="shared" ref="AK595:AK596" si="1977">AL595-+AH595</f>
        <v>0</v>
      </c>
      <c r="AL595" s="73">
        <f t="shared" ref="AL595:AL596" si="1978">Q595+R595</f>
        <v>3400000</v>
      </c>
      <c r="AM595" s="75"/>
    </row>
    <row r="596" spans="1:39" s="58" customFormat="1" ht="16.5" hidden="1" customHeight="1" x14ac:dyDescent="0.15">
      <c r="B596" s="77" t="s">
        <v>1823</v>
      </c>
      <c r="C596" s="77" t="s">
        <v>708</v>
      </c>
      <c r="D596" s="78" t="s">
        <v>710</v>
      </c>
      <c r="E596" s="79" t="s">
        <v>1691</v>
      </c>
      <c r="F596" s="347"/>
      <c r="G596" s="79" t="s">
        <v>497</v>
      </c>
      <c r="H596" s="79" t="s">
        <v>791</v>
      </c>
      <c r="I596" s="79" t="s">
        <v>614</v>
      </c>
      <c r="J596" s="347"/>
      <c r="K596" s="347"/>
      <c r="L596" s="347"/>
      <c r="M596" s="347"/>
      <c r="N596" s="81"/>
      <c r="O596" s="82" t="s">
        <v>81</v>
      </c>
      <c r="P596" s="67">
        <v>3400000</v>
      </c>
      <c r="Q596" s="67">
        <v>0</v>
      </c>
      <c r="R596" s="67">
        <v>3400000</v>
      </c>
      <c r="S596" s="67">
        <f t="shared" ref="S596" si="1979">P596-Q596-R596</f>
        <v>0</v>
      </c>
      <c r="T596" s="67">
        <v>3400000</v>
      </c>
      <c r="U596" s="83">
        <v>0</v>
      </c>
      <c r="V596" s="69">
        <f t="shared" si="1975"/>
        <v>3400000</v>
      </c>
      <c r="W596" s="70" t="s">
        <v>82</v>
      </c>
      <c r="X596" s="69">
        <v>0</v>
      </c>
      <c r="Y596" s="69">
        <v>0</v>
      </c>
      <c r="Z596" s="69">
        <v>0</v>
      </c>
      <c r="AA596" s="69">
        <v>0</v>
      </c>
      <c r="AB596" s="69">
        <v>0</v>
      </c>
      <c r="AC596" s="69">
        <v>0</v>
      </c>
      <c r="AD596" s="69">
        <v>0</v>
      </c>
      <c r="AE596" s="69">
        <f t="shared" si="1936"/>
        <v>0</v>
      </c>
      <c r="AF596" s="350"/>
      <c r="AH596" s="73">
        <v>3400000</v>
      </c>
      <c r="AI596" s="74" t="s">
        <v>1156</v>
      </c>
      <c r="AJ596" s="73">
        <v>0</v>
      </c>
      <c r="AK596" s="73">
        <f t="shared" si="1977"/>
        <v>0</v>
      </c>
      <c r="AL596" s="73">
        <f t="shared" si="1978"/>
        <v>3400000</v>
      </c>
      <c r="AM596" s="75"/>
    </row>
    <row r="597" spans="1:39" s="58" customFormat="1" ht="16.5" hidden="1" customHeight="1" x14ac:dyDescent="0.15">
      <c r="B597" s="77" t="s">
        <v>1823</v>
      </c>
      <c r="C597" s="77" t="s">
        <v>708</v>
      </c>
      <c r="D597" s="84" t="s">
        <v>710</v>
      </c>
      <c r="E597" s="85" t="s">
        <v>1691</v>
      </c>
      <c r="F597" s="348"/>
      <c r="G597" s="85" t="s">
        <v>497</v>
      </c>
      <c r="H597" s="85" t="s">
        <v>791</v>
      </c>
      <c r="I597" s="85" t="s">
        <v>614</v>
      </c>
      <c r="J597" s="348"/>
      <c r="K597" s="348"/>
      <c r="L597" s="348"/>
      <c r="M597" s="348"/>
      <c r="N597" s="87"/>
      <c r="O597" s="88" t="s">
        <v>83</v>
      </c>
      <c r="P597" s="67">
        <f t="shared" ref="P597:R597" si="1980">P595-+P596</f>
        <v>0</v>
      </c>
      <c r="Q597" s="67">
        <f t="shared" si="1980"/>
        <v>0</v>
      </c>
      <c r="R597" s="89">
        <f t="shared" si="1980"/>
        <v>0</v>
      </c>
      <c r="S597" s="89"/>
      <c r="T597" s="89">
        <f t="shared" ref="T597:V597" si="1981">T595-+T596</f>
        <v>0</v>
      </c>
      <c r="U597" s="90">
        <f t="shared" si="1981"/>
        <v>0</v>
      </c>
      <c r="V597" s="90">
        <f t="shared" si="1981"/>
        <v>0</v>
      </c>
      <c r="W597" s="88" t="s">
        <v>83</v>
      </c>
      <c r="X597" s="90">
        <f t="shared" ref="X597:AD597" si="1982">X595-+X596</f>
        <v>0</v>
      </c>
      <c r="Y597" s="90">
        <f t="shared" si="1982"/>
        <v>0</v>
      </c>
      <c r="Z597" s="90">
        <f t="shared" si="1982"/>
        <v>0</v>
      </c>
      <c r="AA597" s="90">
        <f t="shared" si="1982"/>
        <v>0</v>
      </c>
      <c r="AB597" s="90">
        <f t="shared" si="1982"/>
        <v>0</v>
      </c>
      <c r="AC597" s="90">
        <f t="shared" si="1982"/>
        <v>0</v>
      </c>
      <c r="AD597" s="90">
        <f t="shared" si="1982"/>
        <v>0</v>
      </c>
      <c r="AE597" s="90">
        <f t="shared" si="1936"/>
        <v>0</v>
      </c>
      <c r="AF597" s="351"/>
      <c r="AH597" s="91">
        <f t="shared" si="1791"/>
        <v>0</v>
      </c>
      <c r="AI597" s="92" t="s">
        <v>1156</v>
      </c>
      <c r="AJ597" s="91">
        <f t="shared" ref="AJ597:AL597" si="1983">AJ595-+AJ596</f>
        <v>0</v>
      </c>
      <c r="AK597" s="91">
        <f t="shared" si="1983"/>
        <v>0</v>
      </c>
      <c r="AL597" s="91">
        <f t="shared" si="1983"/>
        <v>0</v>
      </c>
      <c r="AM597" s="60"/>
    </row>
    <row r="598" spans="1:39" s="58" customFormat="1" ht="16.5" hidden="1" customHeight="1" x14ac:dyDescent="0.15">
      <c r="A598" s="61" t="s">
        <v>1692</v>
      </c>
      <c r="B598" t="s">
        <v>1824</v>
      </c>
      <c r="C598" t="s">
        <v>712</v>
      </c>
      <c r="D598" s="62" t="s">
        <v>714</v>
      </c>
      <c r="E598" s="63" t="s">
        <v>1692</v>
      </c>
      <c r="F598" s="346" t="s">
        <v>1478</v>
      </c>
      <c r="G598" s="63" t="s">
        <v>502</v>
      </c>
      <c r="H598" s="63" t="s">
        <v>791</v>
      </c>
      <c r="I598" s="63" t="s">
        <v>614</v>
      </c>
      <c r="J598" s="346"/>
      <c r="K598" s="346"/>
      <c r="L598" s="346"/>
      <c r="M598" s="346" t="s">
        <v>1716</v>
      </c>
      <c r="N598" s="65" t="s">
        <v>1720</v>
      </c>
      <c r="O598" s="66" t="s">
        <v>78</v>
      </c>
      <c r="P598" s="67">
        <v>29816640</v>
      </c>
      <c r="Q598" s="67">
        <v>0</v>
      </c>
      <c r="R598" s="67">
        <f t="shared" ref="R598" si="1984">P598-Q598</f>
        <v>29816640</v>
      </c>
      <c r="S598" s="67">
        <v>0</v>
      </c>
      <c r="T598" s="67">
        <v>0</v>
      </c>
      <c r="U598" s="68">
        <v>8033000</v>
      </c>
      <c r="V598" s="69">
        <f t="shared" ref="V598:V599" si="1985">P598-U598</f>
        <v>21783640</v>
      </c>
      <c r="W598" s="70" t="s">
        <v>79</v>
      </c>
      <c r="X598" s="69">
        <f t="shared" ref="X598" si="1986">X599</f>
        <v>0</v>
      </c>
      <c r="Y598" s="71"/>
      <c r="Z598" s="71"/>
      <c r="AA598" s="71"/>
      <c r="AB598" s="71"/>
      <c r="AC598" s="71"/>
      <c r="AD598" s="72"/>
      <c r="AE598" s="69">
        <f t="shared" si="1936"/>
        <v>0</v>
      </c>
      <c r="AF598" s="349" t="s">
        <v>1791</v>
      </c>
      <c r="AH598" s="73">
        <v>29816640</v>
      </c>
      <c r="AI598" s="74" t="s">
        <v>1156</v>
      </c>
      <c r="AJ598" s="73">
        <v>0</v>
      </c>
      <c r="AK598" s="73">
        <f t="shared" ref="AK598:AK599" si="1987">AL598-+AH598</f>
        <v>0</v>
      </c>
      <c r="AL598" s="73">
        <f t="shared" ref="AL598:AL599" si="1988">Q598+R598</f>
        <v>29816640</v>
      </c>
      <c r="AM598" s="75"/>
    </row>
    <row r="599" spans="1:39" s="58" customFormat="1" ht="16.5" hidden="1" customHeight="1" x14ac:dyDescent="0.15">
      <c r="B599" s="77" t="s">
        <v>1824</v>
      </c>
      <c r="C599" s="77" t="s">
        <v>712</v>
      </c>
      <c r="D599" s="78" t="s">
        <v>714</v>
      </c>
      <c r="E599" s="79" t="s">
        <v>1692</v>
      </c>
      <c r="F599" s="347"/>
      <c r="G599" s="79" t="s">
        <v>502</v>
      </c>
      <c r="H599" s="79" t="s">
        <v>791</v>
      </c>
      <c r="I599" s="79" t="s">
        <v>614</v>
      </c>
      <c r="J599" s="347"/>
      <c r="K599" s="347"/>
      <c r="L599" s="347"/>
      <c r="M599" s="347"/>
      <c r="N599" s="81"/>
      <c r="O599" s="82" t="s">
        <v>81</v>
      </c>
      <c r="P599" s="67">
        <v>29816640</v>
      </c>
      <c r="Q599" s="67">
        <v>0</v>
      </c>
      <c r="R599" s="67">
        <v>29816640</v>
      </c>
      <c r="S599" s="67">
        <f t="shared" ref="S599" si="1989">P599-Q599-R599</f>
        <v>0</v>
      </c>
      <c r="T599" s="67">
        <v>0</v>
      </c>
      <c r="U599" s="83">
        <v>8033000</v>
      </c>
      <c r="V599" s="69">
        <f t="shared" si="1985"/>
        <v>21783640</v>
      </c>
      <c r="W599" s="70" t="s">
        <v>82</v>
      </c>
      <c r="X599" s="69">
        <v>0</v>
      </c>
      <c r="Y599" s="69">
        <v>0</v>
      </c>
      <c r="Z599" s="69">
        <v>0</v>
      </c>
      <c r="AA599" s="69">
        <v>0</v>
      </c>
      <c r="AB599" s="69">
        <v>0</v>
      </c>
      <c r="AC599" s="69">
        <v>0</v>
      </c>
      <c r="AD599" s="69">
        <v>0</v>
      </c>
      <c r="AE599" s="69">
        <f t="shared" si="1936"/>
        <v>0</v>
      </c>
      <c r="AF599" s="350"/>
      <c r="AH599" s="73">
        <v>29816640</v>
      </c>
      <c r="AI599" s="74" t="s">
        <v>1156</v>
      </c>
      <c r="AJ599" s="73">
        <v>0</v>
      </c>
      <c r="AK599" s="73">
        <f t="shared" si="1987"/>
        <v>0</v>
      </c>
      <c r="AL599" s="73">
        <f t="shared" si="1988"/>
        <v>29816640</v>
      </c>
      <c r="AM599" s="75"/>
    </row>
    <row r="600" spans="1:39" s="58" customFormat="1" ht="16.5" hidden="1" customHeight="1" x14ac:dyDescent="0.15">
      <c r="B600" s="77" t="s">
        <v>1824</v>
      </c>
      <c r="C600" s="77" t="s">
        <v>712</v>
      </c>
      <c r="D600" s="84" t="s">
        <v>714</v>
      </c>
      <c r="E600" s="85" t="s">
        <v>1692</v>
      </c>
      <c r="F600" s="348"/>
      <c r="G600" s="85" t="s">
        <v>502</v>
      </c>
      <c r="H600" s="85" t="s">
        <v>791</v>
      </c>
      <c r="I600" s="85" t="s">
        <v>614</v>
      </c>
      <c r="J600" s="348"/>
      <c r="K600" s="348"/>
      <c r="L600" s="348"/>
      <c r="M600" s="348"/>
      <c r="N600" s="87"/>
      <c r="O600" s="88" t="s">
        <v>83</v>
      </c>
      <c r="P600" s="67">
        <f t="shared" ref="P600:R600" si="1990">P598-+P599</f>
        <v>0</v>
      </c>
      <c r="Q600" s="67">
        <f t="shared" si="1990"/>
        <v>0</v>
      </c>
      <c r="R600" s="89">
        <f t="shared" si="1990"/>
        <v>0</v>
      </c>
      <c r="S600" s="89"/>
      <c r="T600" s="89">
        <f t="shared" ref="T600:V600" si="1991">T598-+T599</f>
        <v>0</v>
      </c>
      <c r="U600" s="90">
        <f t="shared" si="1991"/>
        <v>0</v>
      </c>
      <c r="V600" s="90">
        <f t="shared" si="1991"/>
        <v>0</v>
      </c>
      <c r="W600" s="88" t="s">
        <v>83</v>
      </c>
      <c r="X600" s="90">
        <f t="shared" ref="X600:AD600" si="1992">X598-+X599</f>
        <v>0</v>
      </c>
      <c r="Y600" s="90">
        <f t="shared" si="1992"/>
        <v>0</v>
      </c>
      <c r="Z600" s="90">
        <f t="shared" si="1992"/>
        <v>0</v>
      </c>
      <c r="AA600" s="90">
        <f t="shared" si="1992"/>
        <v>0</v>
      </c>
      <c r="AB600" s="90">
        <f t="shared" si="1992"/>
        <v>0</v>
      </c>
      <c r="AC600" s="90">
        <f t="shared" si="1992"/>
        <v>0</v>
      </c>
      <c r="AD600" s="90">
        <f t="shared" si="1992"/>
        <v>0</v>
      </c>
      <c r="AE600" s="90">
        <f t="shared" si="1936"/>
        <v>0</v>
      </c>
      <c r="AF600" s="351"/>
      <c r="AH600" s="91">
        <f t="shared" si="1791"/>
        <v>0</v>
      </c>
      <c r="AI600" s="92" t="s">
        <v>1156</v>
      </c>
      <c r="AJ600" s="91">
        <f t="shared" ref="AJ600:AL600" si="1993">AJ598-+AJ599</f>
        <v>0</v>
      </c>
      <c r="AK600" s="91">
        <f t="shared" si="1993"/>
        <v>0</v>
      </c>
      <c r="AL600" s="91">
        <f t="shared" si="1993"/>
        <v>0</v>
      </c>
      <c r="AM600" s="60"/>
    </row>
    <row r="601" spans="1:39" s="58" customFormat="1" ht="16.5" hidden="1" customHeight="1" x14ac:dyDescent="0.15">
      <c r="A601" s="61" t="s">
        <v>1693</v>
      </c>
      <c r="B601" t="s">
        <v>1824</v>
      </c>
      <c r="C601" t="s">
        <v>712</v>
      </c>
      <c r="D601" s="62" t="s">
        <v>714</v>
      </c>
      <c r="E601" s="63" t="s">
        <v>1693</v>
      </c>
      <c r="F601" s="346" t="s">
        <v>1479</v>
      </c>
      <c r="G601" s="63" t="s">
        <v>497</v>
      </c>
      <c r="H601" s="63" t="s">
        <v>918</v>
      </c>
      <c r="I601" s="63" t="s">
        <v>956</v>
      </c>
      <c r="J601" s="346" t="s">
        <v>1790</v>
      </c>
      <c r="K601" s="346" t="s">
        <v>1783</v>
      </c>
      <c r="L601" s="346" t="s">
        <v>1156</v>
      </c>
      <c r="M601" s="346" t="s">
        <v>1716</v>
      </c>
      <c r="N601" s="65" t="s">
        <v>1712</v>
      </c>
      <c r="O601" s="66" t="s">
        <v>78</v>
      </c>
      <c r="P601" s="67">
        <v>8346486</v>
      </c>
      <c r="Q601" s="67">
        <v>0</v>
      </c>
      <c r="R601" s="67">
        <f t="shared" ref="R601" si="1994">P601-Q601</f>
        <v>8346486</v>
      </c>
      <c r="S601" s="67">
        <v>0</v>
      </c>
      <c r="T601" s="67">
        <v>8346486</v>
      </c>
      <c r="U601" s="68">
        <v>0</v>
      </c>
      <c r="V601" s="69">
        <f t="shared" ref="V601:V602" si="1995">P601-U601</f>
        <v>8346486</v>
      </c>
      <c r="W601" s="70" t="s">
        <v>79</v>
      </c>
      <c r="X601" s="69">
        <f t="shared" ref="X601" si="1996">X602</f>
        <v>777401</v>
      </c>
      <c r="Y601" s="71"/>
      <c r="Z601" s="71"/>
      <c r="AA601" s="71"/>
      <c r="AB601" s="71"/>
      <c r="AC601" s="71"/>
      <c r="AD601" s="72"/>
      <c r="AE601" s="69">
        <f t="shared" si="1936"/>
        <v>777401</v>
      </c>
      <c r="AF601" s="349">
        <v>0</v>
      </c>
      <c r="AH601" s="73">
        <v>0</v>
      </c>
      <c r="AI601" s="74" t="s">
        <v>981</v>
      </c>
      <c r="AJ601" s="73">
        <v>268554.07</v>
      </c>
      <c r="AK601" s="73">
        <f t="shared" ref="AK601:AK602" si="1997">AL601-+AH601</f>
        <v>8346486</v>
      </c>
      <c r="AL601" s="73">
        <f t="shared" ref="AL601:AL602" si="1998">Q601+R601</f>
        <v>8346486</v>
      </c>
      <c r="AM601" s="75"/>
    </row>
    <row r="602" spans="1:39" s="58" customFormat="1" ht="16.5" hidden="1" customHeight="1" x14ac:dyDescent="0.15">
      <c r="B602" s="77" t="s">
        <v>1824</v>
      </c>
      <c r="C602" s="77" t="s">
        <v>712</v>
      </c>
      <c r="D602" s="78" t="s">
        <v>714</v>
      </c>
      <c r="E602" s="79" t="s">
        <v>1693</v>
      </c>
      <c r="F602" s="347"/>
      <c r="G602" s="79" t="s">
        <v>497</v>
      </c>
      <c r="H602" s="79" t="s">
        <v>918</v>
      </c>
      <c r="I602" s="79" t="s">
        <v>956</v>
      </c>
      <c r="J602" s="347"/>
      <c r="K602" s="347"/>
      <c r="L602" s="347"/>
      <c r="M602" s="347"/>
      <c r="N602" s="81"/>
      <c r="O602" s="82" t="s">
        <v>81</v>
      </c>
      <c r="P602" s="67">
        <v>7569085</v>
      </c>
      <c r="Q602" s="67">
        <v>0</v>
      </c>
      <c r="R602" s="67">
        <v>7569085</v>
      </c>
      <c r="S602" s="67">
        <f t="shared" ref="S602" si="1999">P602-Q602-R602</f>
        <v>0</v>
      </c>
      <c r="T602" s="67">
        <v>7569085</v>
      </c>
      <c r="U602" s="83">
        <v>0</v>
      </c>
      <c r="V602" s="69">
        <f t="shared" si="1995"/>
        <v>7569085</v>
      </c>
      <c r="W602" s="70" t="s">
        <v>82</v>
      </c>
      <c r="X602" s="69">
        <v>777401</v>
      </c>
      <c r="Y602" s="69">
        <v>0</v>
      </c>
      <c r="Z602" s="69">
        <v>0</v>
      </c>
      <c r="AA602" s="69">
        <v>0</v>
      </c>
      <c r="AB602" s="69">
        <v>0</v>
      </c>
      <c r="AC602" s="69">
        <v>0</v>
      </c>
      <c r="AD602" s="69">
        <v>0</v>
      </c>
      <c r="AE602" s="69">
        <f t="shared" si="1936"/>
        <v>777401</v>
      </c>
      <c r="AF602" s="350"/>
      <c r="AH602" s="73">
        <v>0</v>
      </c>
      <c r="AI602" s="74" t="s">
        <v>981</v>
      </c>
      <c r="AJ602" s="73">
        <v>241322.72000000003</v>
      </c>
      <c r="AK602" s="73">
        <f t="shared" si="1997"/>
        <v>7569085</v>
      </c>
      <c r="AL602" s="73">
        <f t="shared" si="1998"/>
        <v>7569085</v>
      </c>
      <c r="AM602" s="75"/>
    </row>
    <row r="603" spans="1:39" s="58" customFormat="1" ht="16.5" hidden="1" customHeight="1" x14ac:dyDescent="0.15">
      <c r="B603" s="77" t="s">
        <v>1824</v>
      </c>
      <c r="C603" s="77" t="s">
        <v>712</v>
      </c>
      <c r="D603" s="84" t="s">
        <v>714</v>
      </c>
      <c r="E603" s="85" t="s">
        <v>1693</v>
      </c>
      <c r="F603" s="348"/>
      <c r="G603" s="85" t="s">
        <v>497</v>
      </c>
      <c r="H603" s="85" t="s">
        <v>918</v>
      </c>
      <c r="I603" s="85" t="s">
        <v>956</v>
      </c>
      <c r="J603" s="348"/>
      <c r="K603" s="348"/>
      <c r="L603" s="348"/>
      <c r="M603" s="348"/>
      <c r="N603" s="87"/>
      <c r="O603" s="88" t="s">
        <v>83</v>
      </c>
      <c r="P603" s="67">
        <f t="shared" ref="P603:R603" si="2000">P601-+P602</f>
        <v>777401</v>
      </c>
      <c r="Q603" s="67">
        <f t="shared" si="2000"/>
        <v>0</v>
      </c>
      <c r="R603" s="89">
        <f t="shared" si="2000"/>
        <v>777401</v>
      </c>
      <c r="S603" s="89"/>
      <c r="T603" s="89">
        <f t="shared" ref="T603:V603" si="2001">T601-+T602</f>
        <v>777401</v>
      </c>
      <c r="U603" s="90">
        <f t="shared" si="2001"/>
        <v>0</v>
      </c>
      <c r="V603" s="90">
        <f t="shared" si="2001"/>
        <v>777401</v>
      </c>
      <c r="W603" s="88" t="s">
        <v>83</v>
      </c>
      <c r="X603" s="90">
        <f t="shared" ref="X603:AD603" si="2002">X601-+X602</f>
        <v>0</v>
      </c>
      <c r="Y603" s="90">
        <f t="shared" si="2002"/>
        <v>0</v>
      </c>
      <c r="Z603" s="90">
        <f t="shared" si="2002"/>
        <v>0</v>
      </c>
      <c r="AA603" s="90">
        <f t="shared" si="2002"/>
        <v>0</v>
      </c>
      <c r="AB603" s="90">
        <f t="shared" si="2002"/>
        <v>0</v>
      </c>
      <c r="AC603" s="90">
        <f t="shared" si="2002"/>
        <v>0</v>
      </c>
      <c r="AD603" s="90">
        <f t="shared" si="2002"/>
        <v>0</v>
      </c>
      <c r="AE603" s="90">
        <f t="shared" si="1936"/>
        <v>0</v>
      </c>
      <c r="AF603" s="351"/>
      <c r="AH603" s="91">
        <f t="shared" si="1791"/>
        <v>0</v>
      </c>
      <c r="AI603" s="92">
        <v>0</v>
      </c>
      <c r="AJ603" s="91">
        <f t="shared" ref="AJ603:AL603" si="2003">AJ601-+AJ602</f>
        <v>27231.349999999977</v>
      </c>
      <c r="AK603" s="91">
        <f t="shared" si="2003"/>
        <v>777401</v>
      </c>
      <c r="AL603" s="91">
        <f t="shared" si="2003"/>
        <v>777401</v>
      </c>
      <c r="AM603" s="60"/>
    </row>
    <row r="604" spans="1:39" s="58" customFormat="1" ht="16.5" hidden="1" customHeight="1" x14ac:dyDescent="0.15">
      <c r="A604" s="61" t="s">
        <v>1694</v>
      </c>
      <c r="B604" t="s">
        <v>724</v>
      </c>
      <c r="C604" t="s">
        <v>723</v>
      </c>
      <c r="D604" s="62" t="s">
        <v>725</v>
      </c>
      <c r="E604" s="63" t="s">
        <v>1694</v>
      </c>
      <c r="F604" s="346" t="s">
        <v>1480</v>
      </c>
      <c r="G604" s="63" t="s">
        <v>502</v>
      </c>
      <c r="H604" s="63" t="s">
        <v>791</v>
      </c>
      <c r="I604" s="63" t="s">
        <v>513</v>
      </c>
      <c r="J604" s="346"/>
      <c r="K604" s="346"/>
      <c r="L604" s="346"/>
      <c r="M604" s="346" t="s">
        <v>1719</v>
      </c>
      <c r="N604" s="65" t="s">
        <v>1720</v>
      </c>
      <c r="O604" s="66" t="s">
        <v>78</v>
      </c>
      <c r="P604" s="67">
        <v>90222120</v>
      </c>
      <c r="Q604" s="67">
        <v>0</v>
      </c>
      <c r="R604" s="67">
        <f t="shared" ref="R604" si="2004">P604-Q604</f>
        <v>90222120</v>
      </c>
      <c r="S604" s="67">
        <v>0</v>
      </c>
      <c r="T604" s="67">
        <v>0</v>
      </c>
      <c r="U604" s="68">
        <v>35238000</v>
      </c>
      <c r="V604" s="69">
        <f t="shared" ref="V604:V605" si="2005">P604-U604</f>
        <v>54984120</v>
      </c>
      <c r="W604" s="70" t="s">
        <v>79</v>
      </c>
      <c r="X604" s="69">
        <f t="shared" ref="X604" si="2006">X605</f>
        <v>90222120</v>
      </c>
      <c r="Y604" s="71"/>
      <c r="Z604" s="71"/>
      <c r="AA604" s="71"/>
      <c r="AB604" s="71"/>
      <c r="AC604" s="71"/>
      <c r="AD604" s="72"/>
      <c r="AE604" s="69">
        <f t="shared" si="1936"/>
        <v>90222120</v>
      </c>
      <c r="AF604" s="349" t="s">
        <v>1793</v>
      </c>
      <c r="AH604" s="73">
        <v>90222120</v>
      </c>
      <c r="AI604" s="74" t="s">
        <v>1156</v>
      </c>
      <c r="AJ604" s="73">
        <v>0</v>
      </c>
      <c r="AK604" s="73">
        <f t="shared" ref="AK604:AK605" si="2007">AL604-+AH604</f>
        <v>0</v>
      </c>
      <c r="AL604" s="73">
        <f t="shared" ref="AL604:AL605" si="2008">Q604+R604</f>
        <v>90222120</v>
      </c>
      <c r="AM604" s="75"/>
    </row>
    <row r="605" spans="1:39" s="58" customFormat="1" ht="16.5" hidden="1" customHeight="1" x14ac:dyDescent="0.15">
      <c r="B605" s="77" t="s">
        <v>724</v>
      </c>
      <c r="C605" s="77" t="s">
        <v>723</v>
      </c>
      <c r="D605" s="78" t="s">
        <v>725</v>
      </c>
      <c r="E605" s="79" t="s">
        <v>1694</v>
      </c>
      <c r="F605" s="347"/>
      <c r="G605" s="79" t="s">
        <v>502</v>
      </c>
      <c r="H605" s="79" t="s">
        <v>791</v>
      </c>
      <c r="I605" s="79" t="s">
        <v>513</v>
      </c>
      <c r="J605" s="347"/>
      <c r="K605" s="347"/>
      <c r="L605" s="347"/>
      <c r="M605" s="347"/>
      <c r="N605" s="81"/>
      <c r="O605" s="82" t="s">
        <v>81</v>
      </c>
      <c r="P605" s="67">
        <v>0</v>
      </c>
      <c r="Q605" s="67">
        <v>0</v>
      </c>
      <c r="R605" s="67">
        <v>0</v>
      </c>
      <c r="S605" s="67">
        <f t="shared" ref="S605" si="2009">P605-Q605-R605</f>
        <v>0</v>
      </c>
      <c r="T605" s="67">
        <v>0</v>
      </c>
      <c r="U605" s="83">
        <v>0</v>
      </c>
      <c r="V605" s="69">
        <f t="shared" si="2005"/>
        <v>0</v>
      </c>
      <c r="W605" s="70" t="s">
        <v>82</v>
      </c>
      <c r="X605" s="69">
        <v>90222120</v>
      </c>
      <c r="Y605" s="69">
        <v>0</v>
      </c>
      <c r="Z605" s="69">
        <v>0</v>
      </c>
      <c r="AA605" s="69">
        <v>0</v>
      </c>
      <c r="AB605" s="69">
        <v>0</v>
      </c>
      <c r="AC605" s="69">
        <v>0</v>
      </c>
      <c r="AD605" s="69">
        <v>0</v>
      </c>
      <c r="AE605" s="69">
        <f t="shared" si="1936"/>
        <v>90222120</v>
      </c>
      <c r="AF605" s="350"/>
      <c r="AH605" s="73">
        <v>0</v>
      </c>
      <c r="AI605" s="74" t="s">
        <v>1156</v>
      </c>
      <c r="AJ605" s="73">
        <v>0</v>
      </c>
      <c r="AK605" s="73">
        <f t="shared" si="2007"/>
        <v>0</v>
      </c>
      <c r="AL605" s="73">
        <f t="shared" si="2008"/>
        <v>0</v>
      </c>
      <c r="AM605" s="75"/>
    </row>
    <row r="606" spans="1:39" s="58" customFormat="1" ht="16.5" hidden="1" customHeight="1" x14ac:dyDescent="0.15">
      <c r="B606" s="77" t="s">
        <v>724</v>
      </c>
      <c r="C606" s="77" t="s">
        <v>723</v>
      </c>
      <c r="D606" s="84" t="s">
        <v>725</v>
      </c>
      <c r="E606" s="85" t="s">
        <v>1694</v>
      </c>
      <c r="F606" s="348"/>
      <c r="G606" s="85" t="s">
        <v>502</v>
      </c>
      <c r="H606" s="85" t="s">
        <v>791</v>
      </c>
      <c r="I606" s="85" t="s">
        <v>513</v>
      </c>
      <c r="J606" s="348"/>
      <c r="K606" s="348"/>
      <c r="L606" s="348"/>
      <c r="M606" s="348"/>
      <c r="N606" s="87"/>
      <c r="O606" s="88" t="s">
        <v>83</v>
      </c>
      <c r="P606" s="67">
        <f t="shared" ref="P606:R606" si="2010">P604-+P605</f>
        <v>90222120</v>
      </c>
      <c r="Q606" s="67">
        <f t="shared" si="2010"/>
        <v>0</v>
      </c>
      <c r="R606" s="89">
        <f t="shared" si="2010"/>
        <v>90222120</v>
      </c>
      <c r="S606" s="89"/>
      <c r="T606" s="89">
        <f t="shared" ref="T606:V606" si="2011">T604-+T605</f>
        <v>0</v>
      </c>
      <c r="U606" s="90">
        <f t="shared" si="2011"/>
        <v>35238000</v>
      </c>
      <c r="V606" s="90">
        <f t="shared" si="2011"/>
        <v>54984120</v>
      </c>
      <c r="W606" s="88" t="s">
        <v>83</v>
      </c>
      <c r="X606" s="90">
        <f t="shared" ref="X606:AD606" si="2012">X604-+X605</f>
        <v>0</v>
      </c>
      <c r="Y606" s="90">
        <f t="shared" si="2012"/>
        <v>0</v>
      </c>
      <c r="Z606" s="90">
        <f t="shared" si="2012"/>
        <v>0</v>
      </c>
      <c r="AA606" s="90">
        <f t="shared" si="2012"/>
        <v>0</v>
      </c>
      <c r="AB606" s="90">
        <f t="shared" si="2012"/>
        <v>0</v>
      </c>
      <c r="AC606" s="90">
        <f t="shared" si="2012"/>
        <v>0</v>
      </c>
      <c r="AD606" s="90">
        <f t="shared" si="2012"/>
        <v>0</v>
      </c>
      <c r="AE606" s="90">
        <f t="shared" si="1936"/>
        <v>0</v>
      </c>
      <c r="AF606" s="351"/>
      <c r="AH606" s="91">
        <f t="shared" ref="AH606:AH645" si="2013">AH604-+AH605</f>
        <v>90222120</v>
      </c>
      <c r="AI606" s="92" t="s">
        <v>1156</v>
      </c>
      <c r="AJ606" s="91">
        <f t="shared" ref="AJ606:AL606" si="2014">AJ604-+AJ605</f>
        <v>0</v>
      </c>
      <c r="AK606" s="91">
        <f t="shared" si="2014"/>
        <v>0</v>
      </c>
      <c r="AL606" s="91">
        <f t="shared" si="2014"/>
        <v>90222120</v>
      </c>
      <c r="AM606" s="60"/>
    </row>
    <row r="607" spans="1:39" s="58" customFormat="1" ht="16.5" hidden="1" customHeight="1" x14ac:dyDescent="0.15">
      <c r="A607" s="61" t="s">
        <v>1695</v>
      </c>
      <c r="B607" t="s">
        <v>736</v>
      </c>
      <c r="C607" t="s">
        <v>1219</v>
      </c>
      <c r="D607" s="62" t="s">
        <v>1825</v>
      </c>
      <c r="E607" s="63" t="s">
        <v>1695</v>
      </c>
      <c r="F607" s="346" t="s">
        <v>1481</v>
      </c>
      <c r="G607" s="63" t="s">
        <v>1794</v>
      </c>
      <c r="H607" s="63" t="s">
        <v>918</v>
      </c>
      <c r="I607" s="63" t="s">
        <v>956</v>
      </c>
      <c r="J607" s="346"/>
      <c r="K607" s="346"/>
      <c r="L607" s="346"/>
      <c r="M607" s="346" t="s">
        <v>1716</v>
      </c>
      <c r="N607" s="65" t="s">
        <v>1712</v>
      </c>
      <c r="O607" s="66" t="s">
        <v>78</v>
      </c>
      <c r="P607" s="67">
        <v>2769334</v>
      </c>
      <c r="Q607" s="67">
        <v>0</v>
      </c>
      <c r="R607" s="67">
        <f t="shared" ref="R607" si="2015">P607-Q607</f>
        <v>2769334</v>
      </c>
      <c r="S607" s="67">
        <v>0</v>
      </c>
      <c r="T607" s="67">
        <v>0</v>
      </c>
      <c r="U607" s="68">
        <v>0</v>
      </c>
      <c r="V607" s="69">
        <f t="shared" ref="V607:V608" si="2016">P607-U607</f>
        <v>2769334</v>
      </c>
      <c r="W607" s="70" t="s">
        <v>79</v>
      </c>
      <c r="X607" s="69">
        <f t="shared" ref="X607" si="2017">X608</f>
        <v>2769334</v>
      </c>
      <c r="Y607" s="71"/>
      <c r="Z607" s="71"/>
      <c r="AA607" s="71"/>
      <c r="AB607" s="71"/>
      <c r="AC607" s="71"/>
      <c r="AD607" s="72"/>
      <c r="AE607" s="69">
        <f t="shared" si="1936"/>
        <v>2769334</v>
      </c>
      <c r="AF607" s="349">
        <v>0</v>
      </c>
      <c r="AH607" s="73">
        <v>0</v>
      </c>
      <c r="AI607" s="74" t="s">
        <v>1156</v>
      </c>
      <c r="AJ607" s="73">
        <v>24919.77</v>
      </c>
      <c r="AK607" s="73">
        <f t="shared" ref="AK607:AK608" si="2018">AL607-+AH607</f>
        <v>2769334</v>
      </c>
      <c r="AL607" s="73">
        <f t="shared" ref="AL607:AL608" si="2019">Q607+R607</f>
        <v>2769334</v>
      </c>
      <c r="AM607" s="75"/>
    </row>
    <row r="608" spans="1:39" s="58" customFormat="1" ht="16.5" hidden="1" customHeight="1" x14ac:dyDescent="0.15">
      <c r="B608" s="77" t="s">
        <v>736</v>
      </c>
      <c r="C608" s="77" t="s">
        <v>1219</v>
      </c>
      <c r="D608" s="78" t="s">
        <v>1825</v>
      </c>
      <c r="E608" s="79" t="s">
        <v>1695</v>
      </c>
      <c r="F608" s="347"/>
      <c r="G608" s="79" t="s">
        <v>1794</v>
      </c>
      <c r="H608" s="79" t="s">
        <v>918</v>
      </c>
      <c r="I608" s="79" t="s">
        <v>956</v>
      </c>
      <c r="J608" s="347"/>
      <c r="K608" s="347"/>
      <c r="L608" s="347"/>
      <c r="M608" s="347"/>
      <c r="N608" s="81"/>
      <c r="O608" s="82" t="s">
        <v>81</v>
      </c>
      <c r="P608" s="67">
        <v>0</v>
      </c>
      <c r="Q608" s="67">
        <v>0</v>
      </c>
      <c r="R608" s="67">
        <v>0</v>
      </c>
      <c r="S608" s="67">
        <f t="shared" ref="S608" si="2020">P608-Q608-R608</f>
        <v>0</v>
      </c>
      <c r="T608" s="67">
        <v>0</v>
      </c>
      <c r="U608" s="83">
        <v>0</v>
      </c>
      <c r="V608" s="69">
        <f t="shared" si="2016"/>
        <v>0</v>
      </c>
      <c r="W608" s="70" t="s">
        <v>82</v>
      </c>
      <c r="X608" s="69">
        <v>2769334</v>
      </c>
      <c r="Y608" s="69">
        <v>0</v>
      </c>
      <c r="Z608" s="69">
        <v>0</v>
      </c>
      <c r="AA608" s="69">
        <v>0</v>
      </c>
      <c r="AB608" s="69">
        <v>0</v>
      </c>
      <c r="AC608" s="69">
        <v>0</v>
      </c>
      <c r="AD608" s="69">
        <v>0</v>
      </c>
      <c r="AE608" s="69">
        <f t="shared" si="1936"/>
        <v>2769334</v>
      </c>
      <c r="AF608" s="350"/>
      <c r="AH608" s="73">
        <v>0</v>
      </c>
      <c r="AI608" s="74" t="s">
        <v>1156</v>
      </c>
      <c r="AJ608" s="73">
        <v>0</v>
      </c>
      <c r="AK608" s="73">
        <f t="shared" si="2018"/>
        <v>0</v>
      </c>
      <c r="AL608" s="73">
        <f t="shared" si="2019"/>
        <v>0</v>
      </c>
      <c r="AM608" s="75"/>
    </row>
    <row r="609" spans="1:39" s="58" customFormat="1" ht="16.5" hidden="1" customHeight="1" x14ac:dyDescent="0.15">
      <c r="B609" s="77" t="s">
        <v>736</v>
      </c>
      <c r="C609" s="77" t="s">
        <v>1219</v>
      </c>
      <c r="D609" s="84" t="s">
        <v>1825</v>
      </c>
      <c r="E609" s="85" t="s">
        <v>1695</v>
      </c>
      <c r="F609" s="348"/>
      <c r="G609" s="85" t="s">
        <v>1794</v>
      </c>
      <c r="H609" s="85" t="s">
        <v>918</v>
      </c>
      <c r="I609" s="85" t="s">
        <v>956</v>
      </c>
      <c r="J609" s="348"/>
      <c r="K609" s="348"/>
      <c r="L609" s="348"/>
      <c r="M609" s="348"/>
      <c r="N609" s="87"/>
      <c r="O609" s="88" t="s">
        <v>83</v>
      </c>
      <c r="P609" s="67">
        <f t="shared" ref="P609:R609" si="2021">P607-+P608</f>
        <v>2769334</v>
      </c>
      <c r="Q609" s="67">
        <f t="shared" si="2021"/>
        <v>0</v>
      </c>
      <c r="R609" s="89">
        <f t="shared" si="2021"/>
        <v>2769334</v>
      </c>
      <c r="S609" s="89"/>
      <c r="T609" s="89">
        <f t="shared" ref="T609:V609" si="2022">T607-+T608</f>
        <v>0</v>
      </c>
      <c r="U609" s="90">
        <f t="shared" si="2022"/>
        <v>0</v>
      </c>
      <c r="V609" s="90">
        <f t="shared" si="2022"/>
        <v>2769334</v>
      </c>
      <c r="W609" s="88" t="s">
        <v>83</v>
      </c>
      <c r="X609" s="90">
        <f t="shared" ref="X609:AD609" si="2023">X607-+X608</f>
        <v>0</v>
      </c>
      <c r="Y609" s="90">
        <f t="shared" si="2023"/>
        <v>0</v>
      </c>
      <c r="Z609" s="90">
        <f t="shared" si="2023"/>
        <v>0</v>
      </c>
      <c r="AA609" s="90">
        <f t="shared" si="2023"/>
        <v>0</v>
      </c>
      <c r="AB609" s="90">
        <f t="shared" si="2023"/>
        <v>0</v>
      </c>
      <c r="AC609" s="90">
        <f t="shared" si="2023"/>
        <v>0</v>
      </c>
      <c r="AD609" s="90">
        <f t="shared" si="2023"/>
        <v>0</v>
      </c>
      <c r="AE609" s="90">
        <f t="shared" si="1936"/>
        <v>0</v>
      </c>
      <c r="AF609" s="351"/>
      <c r="AH609" s="91">
        <f t="shared" si="2013"/>
        <v>0</v>
      </c>
      <c r="AI609" s="92">
        <v>0</v>
      </c>
      <c r="AJ609" s="91">
        <f t="shared" ref="AJ609:AL609" si="2024">AJ607-+AJ608</f>
        <v>24919.77</v>
      </c>
      <c r="AK609" s="91">
        <f t="shared" si="2024"/>
        <v>2769334</v>
      </c>
      <c r="AL609" s="91">
        <f t="shared" si="2024"/>
        <v>2769334</v>
      </c>
      <c r="AM609" s="60"/>
    </row>
    <row r="610" spans="1:39" s="58" customFormat="1" ht="16.5" hidden="1" customHeight="1" x14ac:dyDescent="0.15">
      <c r="A610" s="61" t="s">
        <v>1696</v>
      </c>
      <c r="B610" t="s">
        <v>740</v>
      </c>
      <c r="C610" t="s">
        <v>739</v>
      </c>
      <c r="D610" s="62" t="s">
        <v>741</v>
      </c>
      <c r="E610" s="63" t="s">
        <v>1696</v>
      </c>
      <c r="F610" s="346" t="s">
        <v>1482</v>
      </c>
      <c r="G610" s="63" t="s">
        <v>497</v>
      </c>
      <c r="H610" s="63" t="s">
        <v>918</v>
      </c>
      <c r="I610" s="63" t="s">
        <v>956</v>
      </c>
      <c r="J610" s="346" t="s">
        <v>1743</v>
      </c>
      <c r="K610" s="346" t="s">
        <v>1783</v>
      </c>
      <c r="L610" s="346" t="s">
        <v>1156</v>
      </c>
      <c r="M610" s="346" t="s">
        <v>1716</v>
      </c>
      <c r="N610" s="65" t="s">
        <v>1712</v>
      </c>
      <c r="O610" s="66" t="s">
        <v>78</v>
      </c>
      <c r="P610" s="67">
        <v>47786650</v>
      </c>
      <c r="Q610" s="67">
        <v>26246248</v>
      </c>
      <c r="R610" s="67">
        <f t="shared" ref="R610" si="2025">P610-Q610</f>
        <v>21540402</v>
      </c>
      <c r="S610" s="67">
        <v>0</v>
      </c>
      <c r="T610" s="67">
        <v>49191896</v>
      </c>
      <c r="U610" s="68">
        <v>0</v>
      </c>
      <c r="V610" s="69">
        <f t="shared" ref="V610:V611" si="2026">P610-U610</f>
        <v>47786650</v>
      </c>
      <c r="W610" s="70" t="s">
        <v>79</v>
      </c>
      <c r="X610" s="69">
        <f t="shared" ref="X610" si="2027">X611</f>
        <v>1674678</v>
      </c>
      <c r="Y610" s="71"/>
      <c r="Z610" s="71"/>
      <c r="AA610" s="71"/>
      <c r="AB610" s="71"/>
      <c r="AC610" s="71"/>
      <c r="AD610" s="72"/>
      <c r="AE610" s="69">
        <f t="shared" si="1936"/>
        <v>1674678</v>
      </c>
      <c r="AF610" s="349">
        <v>0</v>
      </c>
      <c r="AH610" s="73">
        <v>0</v>
      </c>
      <c r="AI610" s="74" t="s">
        <v>819</v>
      </c>
      <c r="AJ610" s="73">
        <v>401316.46</v>
      </c>
      <c r="AK610" s="73">
        <f t="shared" ref="AK610:AK611" si="2028">AL610-+AH610</f>
        <v>47786650</v>
      </c>
      <c r="AL610" s="73">
        <f t="shared" ref="AL610:AL611" si="2029">Q610+R610</f>
        <v>47786650</v>
      </c>
      <c r="AM610" s="75"/>
    </row>
    <row r="611" spans="1:39" s="58" customFormat="1" ht="16.5" hidden="1" customHeight="1" x14ac:dyDescent="0.15">
      <c r="B611" s="77" t="s">
        <v>740</v>
      </c>
      <c r="C611" s="77" t="s">
        <v>739</v>
      </c>
      <c r="D611" s="78" t="s">
        <v>741</v>
      </c>
      <c r="E611" s="79" t="s">
        <v>1696</v>
      </c>
      <c r="F611" s="347"/>
      <c r="G611" s="79" t="s">
        <v>497</v>
      </c>
      <c r="H611" s="79" t="s">
        <v>918</v>
      </c>
      <c r="I611" s="79" t="s">
        <v>956</v>
      </c>
      <c r="J611" s="347"/>
      <c r="K611" s="347"/>
      <c r="L611" s="347"/>
      <c r="M611" s="347"/>
      <c r="N611" s="81"/>
      <c r="O611" s="82" t="s">
        <v>81</v>
      </c>
      <c r="P611" s="67">
        <v>46111972</v>
      </c>
      <c r="Q611" s="67">
        <v>24571570</v>
      </c>
      <c r="R611" s="67">
        <v>21540402</v>
      </c>
      <c r="S611" s="67">
        <f t="shared" ref="S611" si="2030">P611-Q611-R611</f>
        <v>0</v>
      </c>
      <c r="T611" s="67">
        <v>47517218</v>
      </c>
      <c r="U611" s="83">
        <v>0</v>
      </c>
      <c r="V611" s="69">
        <f t="shared" si="2026"/>
        <v>46111972</v>
      </c>
      <c r="W611" s="70" t="s">
        <v>82</v>
      </c>
      <c r="X611" s="69">
        <v>1674678</v>
      </c>
      <c r="Y611" s="69">
        <v>0</v>
      </c>
      <c r="Z611" s="69">
        <v>0</v>
      </c>
      <c r="AA611" s="69">
        <v>0</v>
      </c>
      <c r="AB611" s="69">
        <v>0</v>
      </c>
      <c r="AC611" s="69">
        <v>0</v>
      </c>
      <c r="AD611" s="69">
        <v>0</v>
      </c>
      <c r="AE611" s="69">
        <f t="shared" si="1936"/>
        <v>1674678</v>
      </c>
      <c r="AF611" s="350"/>
      <c r="AH611" s="73">
        <v>0</v>
      </c>
      <c r="AI611" s="74" t="s">
        <v>819</v>
      </c>
      <c r="AJ611" s="73">
        <v>387650.08</v>
      </c>
      <c r="AK611" s="73">
        <f t="shared" si="2028"/>
        <v>46111972</v>
      </c>
      <c r="AL611" s="73">
        <f t="shared" si="2029"/>
        <v>46111972</v>
      </c>
      <c r="AM611" s="75"/>
    </row>
    <row r="612" spans="1:39" s="58" customFormat="1" ht="16.5" hidden="1" customHeight="1" x14ac:dyDescent="0.15">
      <c r="B612" s="77" t="s">
        <v>740</v>
      </c>
      <c r="C612" s="77" t="s">
        <v>739</v>
      </c>
      <c r="D612" s="84" t="s">
        <v>741</v>
      </c>
      <c r="E612" s="85" t="s">
        <v>1696</v>
      </c>
      <c r="F612" s="348"/>
      <c r="G612" s="85" t="s">
        <v>497</v>
      </c>
      <c r="H612" s="85" t="s">
        <v>918</v>
      </c>
      <c r="I612" s="85" t="s">
        <v>956</v>
      </c>
      <c r="J612" s="348"/>
      <c r="K612" s="348"/>
      <c r="L612" s="348"/>
      <c r="M612" s="348"/>
      <c r="N612" s="87"/>
      <c r="O612" s="88" t="s">
        <v>83</v>
      </c>
      <c r="P612" s="67">
        <f t="shared" ref="P612:R612" si="2031">P610-+P611</f>
        <v>1674678</v>
      </c>
      <c r="Q612" s="67">
        <f t="shared" si="2031"/>
        <v>1674678</v>
      </c>
      <c r="R612" s="89">
        <f t="shared" si="2031"/>
        <v>0</v>
      </c>
      <c r="S612" s="89"/>
      <c r="T612" s="89">
        <f t="shared" ref="T612:V612" si="2032">T610-+T611</f>
        <v>1674678</v>
      </c>
      <c r="U612" s="90">
        <f t="shared" si="2032"/>
        <v>0</v>
      </c>
      <c r="V612" s="90">
        <f t="shared" si="2032"/>
        <v>1674678</v>
      </c>
      <c r="W612" s="88" t="s">
        <v>83</v>
      </c>
      <c r="X612" s="90">
        <f t="shared" ref="X612:AD612" si="2033">X610-+X611</f>
        <v>0</v>
      </c>
      <c r="Y612" s="90">
        <f t="shared" si="2033"/>
        <v>0</v>
      </c>
      <c r="Z612" s="90">
        <f t="shared" si="2033"/>
        <v>0</v>
      </c>
      <c r="AA612" s="90">
        <f t="shared" si="2033"/>
        <v>0</v>
      </c>
      <c r="AB612" s="90">
        <f t="shared" si="2033"/>
        <v>0</v>
      </c>
      <c r="AC612" s="90">
        <f t="shared" si="2033"/>
        <v>0</v>
      </c>
      <c r="AD612" s="90">
        <f t="shared" si="2033"/>
        <v>0</v>
      </c>
      <c r="AE612" s="90">
        <f t="shared" si="1936"/>
        <v>0</v>
      </c>
      <c r="AF612" s="351"/>
      <c r="AH612" s="91">
        <f t="shared" si="2013"/>
        <v>0</v>
      </c>
      <c r="AI612" s="92">
        <v>0</v>
      </c>
      <c r="AJ612" s="91">
        <f t="shared" ref="AJ612:AL612" si="2034">AJ610-+AJ611</f>
        <v>13666.380000000005</v>
      </c>
      <c r="AK612" s="91">
        <f t="shared" si="2034"/>
        <v>1674678</v>
      </c>
      <c r="AL612" s="91">
        <f t="shared" si="2034"/>
        <v>1674678</v>
      </c>
      <c r="AM612" s="60"/>
    </row>
    <row r="613" spans="1:39" s="58" customFormat="1" ht="16.5" hidden="1" customHeight="1" x14ac:dyDescent="0.15">
      <c r="A613" s="61" t="s">
        <v>1697</v>
      </c>
      <c r="B613" t="s">
        <v>740</v>
      </c>
      <c r="C613" t="s">
        <v>739</v>
      </c>
      <c r="D613" s="62" t="s">
        <v>741</v>
      </c>
      <c r="E613" s="63" t="s">
        <v>1697</v>
      </c>
      <c r="F613" s="346" t="s">
        <v>1483</v>
      </c>
      <c r="G613" s="63" t="s">
        <v>1807</v>
      </c>
      <c r="H613" s="63" t="s">
        <v>918</v>
      </c>
      <c r="I613" s="63" t="s">
        <v>956</v>
      </c>
      <c r="J613" s="346" t="s">
        <v>1790</v>
      </c>
      <c r="K613" s="346" t="s">
        <v>1783</v>
      </c>
      <c r="L613" s="346" t="s">
        <v>1156</v>
      </c>
      <c r="M613" s="346" t="s">
        <v>1716</v>
      </c>
      <c r="N613" s="65" t="s">
        <v>1712</v>
      </c>
      <c r="O613" s="66" t="s">
        <v>78</v>
      </c>
      <c r="P613" s="67">
        <v>7267091</v>
      </c>
      <c r="Q613" s="67">
        <v>7267091</v>
      </c>
      <c r="R613" s="67">
        <f t="shared" ref="R613" si="2035">P613-Q613</f>
        <v>0</v>
      </c>
      <c r="S613" s="67">
        <v>0</v>
      </c>
      <c r="T613" s="67">
        <v>7267091</v>
      </c>
      <c r="U613" s="68">
        <v>0</v>
      </c>
      <c r="V613" s="69">
        <f t="shared" ref="V613:V614" si="2036">P613-U613</f>
        <v>7267091</v>
      </c>
      <c r="W613" s="70" t="s">
        <v>79</v>
      </c>
      <c r="X613" s="69">
        <f t="shared" ref="X613" si="2037">X614</f>
        <v>0</v>
      </c>
      <c r="Y613" s="71"/>
      <c r="Z613" s="71"/>
      <c r="AA613" s="71"/>
      <c r="AB613" s="71"/>
      <c r="AC613" s="71"/>
      <c r="AD613" s="72"/>
      <c r="AE613" s="69">
        <f t="shared" si="1936"/>
        <v>0</v>
      </c>
      <c r="AF613" s="349">
        <v>0</v>
      </c>
      <c r="AH613" s="73">
        <v>0</v>
      </c>
      <c r="AI613" s="74" t="s">
        <v>819</v>
      </c>
      <c r="AJ613" s="73">
        <v>59845.33</v>
      </c>
      <c r="AK613" s="73">
        <f t="shared" ref="AK613:AK614" si="2038">AL613-+AH613</f>
        <v>7267091</v>
      </c>
      <c r="AL613" s="73">
        <f t="shared" ref="AL613:AL614" si="2039">Q613+R613</f>
        <v>7267091</v>
      </c>
      <c r="AM613" s="75"/>
    </row>
    <row r="614" spans="1:39" s="58" customFormat="1" ht="16.5" hidden="1" customHeight="1" x14ac:dyDescent="0.15">
      <c r="B614" s="77" t="s">
        <v>740</v>
      </c>
      <c r="C614" s="77" t="s">
        <v>739</v>
      </c>
      <c r="D614" s="78" t="s">
        <v>741</v>
      </c>
      <c r="E614" s="79" t="s">
        <v>1697</v>
      </c>
      <c r="F614" s="347"/>
      <c r="G614" s="79" t="s">
        <v>1807</v>
      </c>
      <c r="H614" s="79" t="s">
        <v>918</v>
      </c>
      <c r="I614" s="79" t="s">
        <v>956</v>
      </c>
      <c r="J614" s="347"/>
      <c r="K614" s="347"/>
      <c r="L614" s="347"/>
      <c r="M614" s="347"/>
      <c r="N614" s="81"/>
      <c r="O614" s="82" t="s">
        <v>81</v>
      </c>
      <c r="P614" s="67">
        <v>7267091</v>
      </c>
      <c r="Q614" s="67">
        <v>7267091</v>
      </c>
      <c r="R614" s="67">
        <v>0</v>
      </c>
      <c r="S614" s="67">
        <f t="shared" ref="S614" si="2040">P614-Q614-R614</f>
        <v>0</v>
      </c>
      <c r="T614" s="67">
        <v>7267091</v>
      </c>
      <c r="U614" s="83">
        <v>0</v>
      </c>
      <c r="V614" s="69">
        <f t="shared" si="2036"/>
        <v>7267091</v>
      </c>
      <c r="W614" s="70" t="s">
        <v>82</v>
      </c>
      <c r="X614" s="69">
        <v>0</v>
      </c>
      <c r="Y614" s="69">
        <v>0</v>
      </c>
      <c r="Z614" s="69">
        <v>0</v>
      </c>
      <c r="AA614" s="69">
        <v>0</v>
      </c>
      <c r="AB614" s="69">
        <v>0</v>
      </c>
      <c r="AC614" s="69">
        <v>0</v>
      </c>
      <c r="AD614" s="69">
        <v>0</v>
      </c>
      <c r="AE614" s="69">
        <f t="shared" si="1936"/>
        <v>0</v>
      </c>
      <c r="AF614" s="350"/>
      <c r="AH614" s="73">
        <v>0</v>
      </c>
      <c r="AI614" s="74" t="s">
        <v>819</v>
      </c>
      <c r="AJ614" s="73">
        <v>59845.33</v>
      </c>
      <c r="AK614" s="73">
        <f t="shared" si="2038"/>
        <v>7267091</v>
      </c>
      <c r="AL614" s="73">
        <f t="shared" si="2039"/>
        <v>7267091</v>
      </c>
      <c r="AM614" s="75"/>
    </row>
    <row r="615" spans="1:39" s="58" customFormat="1" ht="16.5" hidden="1" customHeight="1" x14ac:dyDescent="0.15">
      <c r="B615" s="77" t="s">
        <v>740</v>
      </c>
      <c r="C615" s="77" t="s">
        <v>739</v>
      </c>
      <c r="D615" s="84" t="s">
        <v>741</v>
      </c>
      <c r="E615" s="85" t="s">
        <v>1697</v>
      </c>
      <c r="F615" s="348"/>
      <c r="G615" s="85" t="s">
        <v>1807</v>
      </c>
      <c r="H615" s="85" t="s">
        <v>918</v>
      </c>
      <c r="I615" s="85" t="s">
        <v>956</v>
      </c>
      <c r="J615" s="348"/>
      <c r="K615" s="348"/>
      <c r="L615" s="348"/>
      <c r="M615" s="348"/>
      <c r="N615" s="87"/>
      <c r="O615" s="88" t="s">
        <v>83</v>
      </c>
      <c r="P615" s="67">
        <f t="shared" ref="P615:R615" si="2041">P613-+P614</f>
        <v>0</v>
      </c>
      <c r="Q615" s="67">
        <f t="shared" si="2041"/>
        <v>0</v>
      </c>
      <c r="R615" s="89">
        <f t="shared" si="2041"/>
        <v>0</v>
      </c>
      <c r="S615" s="89"/>
      <c r="T615" s="89">
        <f t="shared" ref="T615:V615" si="2042">T613-+T614</f>
        <v>0</v>
      </c>
      <c r="U615" s="90">
        <f t="shared" si="2042"/>
        <v>0</v>
      </c>
      <c r="V615" s="90">
        <f t="shared" si="2042"/>
        <v>0</v>
      </c>
      <c r="W615" s="88" t="s">
        <v>83</v>
      </c>
      <c r="X615" s="90">
        <f t="shared" ref="X615:AD615" si="2043">X613-+X614</f>
        <v>0</v>
      </c>
      <c r="Y615" s="90">
        <f t="shared" si="2043"/>
        <v>0</v>
      </c>
      <c r="Z615" s="90">
        <f t="shared" si="2043"/>
        <v>0</v>
      </c>
      <c r="AA615" s="90">
        <f t="shared" si="2043"/>
        <v>0</v>
      </c>
      <c r="AB615" s="90">
        <f t="shared" si="2043"/>
        <v>0</v>
      </c>
      <c r="AC615" s="90">
        <f t="shared" si="2043"/>
        <v>0</v>
      </c>
      <c r="AD615" s="90">
        <f t="shared" si="2043"/>
        <v>0</v>
      </c>
      <c r="AE615" s="90">
        <f t="shared" si="1936"/>
        <v>0</v>
      </c>
      <c r="AF615" s="351"/>
      <c r="AH615" s="91">
        <f t="shared" si="2013"/>
        <v>0</v>
      </c>
      <c r="AI615" s="92" t="s">
        <v>1156</v>
      </c>
      <c r="AJ615" s="91">
        <f t="shared" ref="AJ615:AL615" si="2044">AJ613-+AJ614</f>
        <v>0</v>
      </c>
      <c r="AK615" s="91">
        <f t="shared" si="2044"/>
        <v>0</v>
      </c>
      <c r="AL615" s="91">
        <f t="shared" si="2044"/>
        <v>0</v>
      </c>
      <c r="AM615" s="60"/>
    </row>
    <row r="616" spans="1:39" s="58" customFormat="1" ht="16.5" hidden="1" customHeight="1" x14ac:dyDescent="0.15">
      <c r="A616" s="61" t="s">
        <v>1698</v>
      </c>
      <c r="B616" t="s">
        <v>740</v>
      </c>
      <c r="C616" t="s">
        <v>739</v>
      </c>
      <c r="D616" s="62" t="s">
        <v>741</v>
      </c>
      <c r="E616" s="63" t="s">
        <v>1698</v>
      </c>
      <c r="F616" s="346" t="s">
        <v>1484</v>
      </c>
      <c r="G616" s="63" t="s">
        <v>1794</v>
      </c>
      <c r="H616" s="63" t="s">
        <v>918</v>
      </c>
      <c r="I616" s="63" t="s">
        <v>956</v>
      </c>
      <c r="J616" s="346"/>
      <c r="K616" s="346"/>
      <c r="L616" s="346" t="s">
        <v>1156</v>
      </c>
      <c r="M616" s="346" t="s">
        <v>1716</v>
      </c>
      <c r="N616" s="65" t="s">
        <v>1712</v>
      </c>
      <c r="O616" s="66" t="s">
        <v>78</v>
      </c>
      <c r="P616" s="67">
        <v>3623383</v>
      </c>
      <c r="Q616" s="67">
        <v>0</v>
      </c>
      <c r="R616" s="67">
        <f t="shared" ref="R616" si="2045">P616-Q616</f>
        <v>3623383</v>
      </c>
      <c r="S616" s="67">
        <v>0</v>
      </c>
      <c r="T616" s="67">
        <v>3623383</v>
      </c>
      <c r="U616" s="68">
        <v>0</v>
      </c>
      <c r="V616" s="69">
        <f t="shared" ref="V616:V617" si="2046">P616-U616</f>
        <v>3623383</v>
      </c>
      <c r="W616" s="70" t="s">
        <v>79</v>
      </c>
      <c r="X616" s="69">
        <f t="shared" ref="X616" si="2047">X617</f>
        <v>0</v>
      </c>
      <c r="Y616" s="71"/>
      <c r="Z616" s="71"/>
      <c r="AA616" s="71"/>
      <c r="AB616" s="71"/>
      <c r="AC616" s="71"/>
      <c r="AD616" s="72"/>
      <c r="AE616" s="69">
        <f t="shared" si="1936"/>
        <v>0</v>
      </c>
      <c r="AF616" s="349">
        <v>0</v>
      </c>
      <c r="AH616" s="73">
        <v>0</v>
      </c>
      <c r="AI616" s="74" t="s">
        <v>819</v>
      </c>
      <c r="AJ616" s="73">
        <v>32604.9</v>
      </c>
      <c r="AK616" s="73">
        <f t="shared" ref="AK616:AK617" si="2048">AL616-+AH616</f>
        <v>3623383</v>
      </c>
      <c r="AL616" s="73">
        <f t="shared" ref="AL616:AL617" si="2049">Q616+R616</f>
        <v>3623383</v>
      </c>
      <c r="AM616" s="75"/>
    </row>
    <row r="617" spans="1:39" s="58" customFormat="1" ht="16.5" hidden="1" customHeight="1" x14ac:dyDescent="0.15">
      <c r="B617" s="77" t="s">
        <v>740</v>
      </c>
      <c r="C617" s="77" t="s">
        <v>739</v>
      </c>
      <c r="D617" s="78" t="s">
        <v>741</v>
      </c>
      <c r="E617" s="79" t="s">
        <v>1698</v>
      </c>
      <c r="F617" s="347"/>
      <c r="G617" s="79" t="s">
        <v>1794</v>
      </c>
      <c r="H617" s="79" t="s">
        <v>918</v>
      </c>
      <c r="I617" s="79" t="s">
        <v>956</v>
      </c>
      <c r="J617" s="347"/>
      <c r="K617" s="347"/>
      <c r="L617" s="347"/>
      <c r="M617" s="347"/>
      <c r="N617" s="81"/>
      <c r="O617" s="82" t="s">
        <v>81</v>
      </c>
      <c r="P617" s="67">
        <v>3623383</v>
      </c>
      <c r="Q617" s="67">
        <v>0</v>
      </c>
      <c r="R617" s="67">
        <v>3623383</v>
      </c>
      <c r="S617" s="67">
        <f t="shared" ref="S617" si="2050">P617-Q617-R617</f>
        <v>0</v>
      </c>
      <c r="T617" s="67">
        <v>3623383</v>
      </c>
      <c r="U617" s="83">
        <v>0</v>
      </c>
      <c r="V617" s="69">
        <f t="shared" si="2046"/>
        <v>3623383</v>
      </c>
      <c r="W617" s="70" t="s">
        <v>82</v>
      </c>
      <c r="X617" s="69">
        <v>0</v>
      </c>
      <c r="Y617" s="69">
        <v>0</v>
      </c>
      <c r="Z617" s="69">
        <v>0</v>
      </c>
      <c r="AA617" s="69">
        <v>0</v>
      </c>
      <c r="AB617" s="69">
        <v>0</v>
      </c>
      <c r="AC617" s="69">
        <v>0</v>
      </c>
      <c r="AD617" s="69">
        <v>0</v>
      </c>
      <c r="AE617" s="69">
        <f t="shared" si="1936"/>
        <v>0</v>
      </c>
      <c r="AF617" s="350"/>
      <c r="AH617" s="73">
        <v>0</v>
      </c>
      <c r="AI617" s="74" t="s">
        <v>819</v>
      </c>
      <c r="AJ617" s="73">
        <v>32604.9</v>
      </c>
      <c r="AK617" s="73">
        <f t="shared" si="2048"/>
        <v>3623383</v>
      </c>
      <c r="AL617" s="73">
        <f t="shared" si="2049"/>
        <v>3623383</v>
      </c>
      <c r="AM617" s="75"/>
    </row>
    <row r="618" spans="1:39" s="58" customFormat="1" ht="16.5" hidden="1" customHeight="1" x14ac:dyDescent="0.15">
      <c r="B618" s="77" t="s">
        <v>740</v>
      </c>
      <c r="C618" s="77" t="s">
        <v>739</v>
      </c>
      <c r="D618" s="84" t="s">
        <v>741</v>
      </c>
      <c r="E618" s="85" t="s">
        <v>1698</v>
      </c>
      <c r="F618" s="348"/>
      <c r="G618" s="85" t="s">
        <v>1794</v>
      </c>
      <c r="H618" s="85" t="s">
        <v>918</v>
      </c>
      <c r="I618" s="85" t="s">
        <v>956</v>
      </c>
      <c r="J618" s="348"/>
      <c r="K618" s="348"/>
      <c r="L618" s="348"/>
      <c r="M618" s="348"/>
      <c r="N618" s="87"/>
      <c r="O618" s="88" t="s">
        <v>83</v>
      </c>
      <c r="P618" s="67">
        <f t="shared" ref="P618:R618" si="2051">P616-+P617</f>
        <v>0</v>
      </c>
      <c r="Q618" s="67">
        <f t="shared" si="2051"/>
        <v>0</v>
      </c>
      <c r="R618" s="89">
        <f t="shared" si="2051"/>
        <v>0</v>
      </c>
      <c r="S618" s="89"/>
      <c r="T618" s="89">
        <f t="shared" ref="T618:V618" si="2052">T616-+T617</f>
        <v>0</v>
      </c>
      <c r="U618" s="90">
        <f t="shared" si="2052"/>
        <v>0</v>
      </c>
      <c r="V618" s="90">
        <f t="shared" si="2052"/>
        <v>0</v>
      </c>
      <c r="W618" s="88" t="s">
        <v>83</v>
      </c>
      <c r="X618" s="90">
        <f t="shared" ref="X618:AD618" si="2053">X616-+X617</f>
        <v>0</v>
      </c>
      <c r="Y618" s="90">
        <f t="shared" si="2053"/>
        <v>0</v>
      </c>
      <c r="Z618" s="90">
        <f t="shared" si="2053"/>
        <v>0</v>
      </c>
      <c r="AA618" s="90">
        <f t="shared" si="2053"/>
        <v>0</v>
      </c>
      <c r="AB618" s="90">
        <f t="shared" si="2053"/>
        <v>0</v>
      </c>
      <c r="AC618" s="90">
        <f t="shared" si="2053"/>
        <v>0</v>
      </c>
      <c r="AD618" s="90">
        <f t="shared" si="2053"/>
        <v>0</v>
      </c>
      <c r="AE618" s="90">
        <f t="shared" si="1936"/>
        <v>0</v>
      </c>
      <c r="AF618" s="351"/>
      <c r="AH618" s="91">
        <f t="shared" si="2013"/>
        <v>0</v>
      </c>
      <c r="AI618" s="92" t="s">
        <v>1156</v>
      </c>
      <c r="AJ618" s="91">
        <f t="shared" ref="AJ618:AL618" si="2054">AJ616-+AJ617</f>
        <v>0</v>
      </c>
      <c r="AK618" s="91">
        <f t="shared" si="2054"/>
        <v>0</v>
      </c>
      <c r="AL618" s="91">
        <f t="shared" si="2054"/>
        <v>0</v>
      </c>
      <c r="AM618" s="60"/>
    </row>
    <row r="619" spans="1:39" s="58" customFormat="1" ht="16.5" hidden="1" customHeight="1" x14ac:dyDescent="0.15">
      <c r="A619" s="61" t="s">
        <v>1699</v>
      </c>
      <c r="B619" t="s">
        <v>744</v>
      </c>
      <c r="C619" t="s">
        <v>743</v>
      </c>
      <c r="D619" s="62" t="s">
        <v>745</v>
      </c>
      <c r="E619" s="63" t="s">
        <v>1699</v>
      </c>
      <c r="F619" s="346" t="s">
        <v>1485</v>
      </c>
      <c r="G619" s="63" t="s">
        <v>497</v>
      </c>
      <c r="H619" s="63" t="s">
        <v>918</v>
      </c>
      <c r="I619" s="63" t="s">
        <v>956</v>
      </c>
      <c r="J619" s="346" t="s">
        <v>1743</v>
      </c>
      <c r="K619" s="346" t="s">
        <v>1783</v>
      </c>
      <c r="L619" s="346" t="s">
        <v>1156</v>
      </c>
      <c r="M619" s="346" t="s">
        <v>1716</v>
      </c>
      <c r="N619" s="65" t="s">
        <v>1712</v>
      </c>
      <c r="O619" s="66" t="s">
        <v>78</v>
      </c>
      <c r="P619" s="67">
        <v>4473560</v>
      </c>
      <c r="Q619" s="67">
        <v>4473560</v>
      </c>
      <c r="R619" s="67">
        <f t="shared" ref="R619" si="2055">P619-Q619</f>
        <v>0</v>
      </c>
      <c r="S619" s="67">
        <v>0</v>
      </c>
      <c r="T619" s="67">
        <v>0</v>
      </c>
      <c r="U619" s="68">
        <v>0</v>
      </c>
      <c r="V619" s="69">
        <f t="shared" ref="V619:V620" si="2056">P619-U619</f>
        <v>4473560</v>
      </c>
      <c r="W619" s="70" t="s">
        <v>79</v>
      </c>
      <c r="X619" s="69">
        <f t="shared" ref="X619" si="2057">X620</f>
        <v>0</v>
      </c>
      <c r="Y619" s="71"/>
      <c r="Z619" s="71"/>
      <c r="AA619" s="71"/>
      <c r="AB619" s="71"/>
      <c r="AC619" s="71"/>
      <c r="AD619" s="72"/>
      <c r="AE619" s="69">
        <f t="shared" si="1936"/>
        <v>0</v>
      </c>
      <c r="AF619" s="349">
        <v>0</v>
      </c>
      <c r="AH619" s="73">
        <v>4473560</v>
      </c>
      <c r="AI619" s="74" t="s">
        <v>1156</v>
      </c>
      <c r="AJ619" s="73">
        <v>0</v>
      </c>
      <c r="AK619" s="73">
        <f t="shared" ref="AK619:AK620" si="2058">AL619-+AH619</f>
        <v>0</v>
      </c>
      <c r="AL619" s="73">
        <f t="shared" ref="AL619:AL620" si="2059">Q619+R619</f>
        <v>4473560</v>
      </c>
      <c r="AM619" s="75"/>
    </row>
    <row r="620" spans="1:39" s="58" customFormat="1" ht="16.5" hidden="1" customHeight="1" x14ac:dyDescent="0.15">
      <c r="B620" s="77" t="s">
        <v>744</v>
      </c>
      <c r="C620" s="77" t="s">
        <v>743</v>
      </c>
      <c r="D620" s="78" t="s">
        <v>745</v>
      </c>
      <c r="E620" s="79" t="s">
        <v>1699</v>
      </c>
      <c r="F620" s="347"/>
      <c r="G620" s="79" t="s">
        <v>497</v>
      </c>
      <c r="H620" s="79" t="s">
        <v>918</v>
      </c>
      <c r="I620" s="79" t="s">
        <v>956</v>
      </c>
      <c r="J620" s="347"/>
      <c r="K620" s="347"/>
      <c r="L620" s="347"/>
      <c r="M620" s="347"/>
      <c r="N620" s="81"/>
      <c r="O620" s="82" t="s">
        <v>81</v>
      </c>
      <c r="P620" s="67">
        <v>4473560</v>
      </c>
      <c r="Q620" s="67">
        <v>4473560</v>
      </c>
      <c r="R620" s="67">
        <v>0</v>
      </c>
      <c r="S620" s="67">
        <f t="shared" ref="S620" si="2060">P620-Q620-R620</f>
        <v>0</v>
      </c>
      <c r="T620" s="67">
        <v>0</v>
      </c>
      <c r="U620" s="83">
        <v>0</v>
      </c>
      <c r="V620" s="69">
        <f t="shared" si="2056"/>
        <v>4473560</v>
      </c>
      <c r="W620" s="70" t="s">
        <v>82</v>
      </c>
      <c r="X620" s="69">
        <v>0</v>
      </c>
      <c r="Y620" s="69">
        <v>0</v>
      </c>
      <c r="Z620" s="69">
        <v>0</v>
      </c>
      <c r="AA620" s="69">
        <v>0</v>
      </c>
      <c r="AB620" s="69">
        <v>0</v>
      </c>
      <c r="AC620" s="69">
        <v>0</v>
      </c>
      <c r="AD620" s="69">
        <v>0</v>
      </c>
      <c r="AE620" s="69">
        <f t="shared" si="1936"/>
        <v>0</v>
      </c>
      <c r="AF620" s="350"/>
      <c r="AH620" s="73">
        <v>4473560</v>
      </c>
      <c r="AI620" s="74" t="s">
        <v>1156</v>
      </c>
      <c r="AJ620" s="73">
        <v>0</v>
      </c>
      <c r="AK620" s="73">
        <f t="shared" si="2058"/>
        <v>0</v>
      </c>
      <c r="AL620" s="73">
        <f t="shared" si="2059"/>
        <v>4473560</v>
      </c>
      <c r="AM620" s="75"/>
    </row>
    <row r="621" spans="1:39" s="58" customFormat="1" ht="16.5" hidden="1" customHeight="1" x14ac:dyDescent="0.15">
      <c r="B621" s="77" t="s">
        <v>744</v>
      </c>
      <c r="C621" s="77" t="s">
        <v>743</v>
      </c>
      <c r="D621" s="84" t="s">
        <v>745</v>
      </c>
      <c r="E621" s="85" t="s">
        <v>1699</v>
      </c>
      <c r="F621" s="348"/>
      <c r="G621" s="85" t="s">
        <v>497</v>
      </c>
      <c r="H621" s="85" t="s">
        <v>918</v>
      </c>
      <c r="I621" s="85" t="s">
        <v>956</v>
      </c>
      <c r="J621" s="348"/>
      <c r="K621" s="348"/>
      <c r="L621" s="348"/>
      <c r="M621" s="348"/>
      <c r="N621" s="87"/>
      <c r="O621" s="88" t="s">
        <v>83</v>
      </c>
      <c r="P621" s="67">
        <f t="shared" ref="P621:R621" si="2061">P619-+P620</f>
        <v>0</v>
      </c>
      <c r="Q621" s="67">
        <f t="shared" si="2061"/>
        <v>0</v>
      </c>
      <c r="R621" s="89">
        <f t="shared" si="2061"/>
        <v>0</v>
      </c>
      <c r="S621" s="89"/>
      <c r="T621" s="89">
        <f t="shared" ref="T621:V621" si="2062">T619-+T620</f>
        <v>0</v>
      </c>
      <c r="U621" s="90">
        <f t="shared" si="2062"/>
        <v>0</v>
      </c>
      <c r="V621" s="90">
        <f t="shared" si="2062"/>
        <v>0</v>
      </c>
      <c r="W621" s="88" t="s">
        <v>83</v>
      </c>
      <c r="X621" s="90">
        <f t="shared" ref="X621:AD621" si="2063">X619-+X620</f>
        <v>0</v>
      </c>
      <c r="Y621" s="90">
        <f t="shared" si="2063"/>
        <v>0</v>
      </c>
      <c r="Z621" s="90">
        <f t="shared" si="2063"/>
        <v>0</v>
      </c>
      <c r="AA621" s="90">
        <f t="shared" si="2063"/>
        <v>0</v>
      </c>
      <c r="AB621" s="90">
        <f t="shared" si="2063"/>
        <v>0</v>
      </c>
      <c r="AC621" s="90">
        <f t="shared" si="2063"/>
        <v>0</v>
      </c>
      <c r="AD621" s="90">
        <f t="shared" si="2063"/>
        <v>0</v>
      </c>
      <c r="AE621" s="90">
        <f t="shared" si="1936"/>
        <v>0</v>
      </c>
      <c r="AF621" s="351"/>
      <c r="AH621" s="91">
        <f t="shared" si="2013"/>
        <v>0</v>
      </c>
      <c r="AI621" s="92" t="s">
        <v>1156</v>
      </c>
      <c r="AJ621" s="91">
        <f t="shared" ref="AJ621:AL621" si="2064">AJ619-+AJ620</f>
        <v>0</v>
      </c>
      <c r="AK621" s="91">
        <f t="shared" si="2064"/>
        <v>0</v>
      </c>
      <c r="AL621" s="91">
        <f t="shared" si="2064"/>
        <v>0</v>
      </c>
      <c r="AM621" s="60"/>
    </row>
    <row r="622" spans="1:39" s="58" customFormat="1" ht="16.5" hidden="1" customHeight="1" x14ac:dyDescent="0.15">
      <c r="A622" s="61" t="s">
        <v>1700</v>
      </c>
      <c r="B622" t="s">
        <v>744</v>
      </c>
      <c r="C622" t="s">
        <v>743</v>
      </c>
      <c r="D622" s="62" t="s">
        <v>745</v>
      </c>
      <c r="E622" s="63" t="s">
        <v>1700</v>
      </c>
      <c r="F622" s="346" t="s">
        <v>1486</v>
      </c>
      <c r="G622" s="63" t="s">
        <v>502</v>
      </c>
      <c r="H622" s="63" t="s">
        <v>791</v>
      </c>
      <c r="I622" s="63" t="s">
        <v>513</v>
      </c>
      <c r="J622" s="346"/>
      <c r="K622" s="346"/>
      <c r="L622" s="346"/>
      <c r="M622" s="346" t="s">
        <v>1714</v>
      </c>
      <c r="N622" s="65" t="s">
        <v>1712</v>
      </c>
      <c r="O622" s="66" t="s">
        <v>78</v>
      </c>
      <c r="P622" s="67">
        <v>14664168</v>
      </c>
      <c r="Q622" s="67">
        <v>4326408</v>
      </c>
      <c r="R622" s="67">
        <f t="shared" ref="R622" si="2065">P622-Q622</f>
        <v>10337760</v>
      </c>
      <c r="S622" s="67">
        <v>0</v>
      </c>
      <c r="T622" s="67">
        <v>0</v>
      </c>
      <c r="U622" s="68">
        <v>0</v>
      </c>
      <c r="V622" s="69">
        <f t="shared" ref="V622:V623" si="2066">P622-U622</f>
        <v>14664168</v>
      </c>
      <c r="W622" s="70" t="s">
        <v>79</v>
      </c>
      <c r="X622" s="69">
        <f t="shared" ref="X622" si="2067">X623</f>
        <v>0</v>
      </c>
      <c r="Y622" s="71"/>
      <c r="Z622" s="71"/>
      <c r="AA622" s="71"/>
      <c r="AB622" s="71"/>
      <c r="AC622" s="71"/>
      <c r="AD622" s="72"/>
      <c r="AE622" s="69">
        <f t="shared" si="1936"/>
        <v>0</v>
      </c>
      <c r="AF622" s="349" t="s">
        <v>1791</v>
      </c>
      <c r="AH622" s="73">
        <v>14664168</v>
      </c>
      <c r="AI622" s="74" t="s">
        <v>1156</v>
      </c>
      <c r="AJ622" s="73">
        <v>0</v>
      </c>
      <c r="AK622" s="73">
        <f t="shared" ref="AK622:AK623" si="2068">AL622-+AH622</f>
        <v>0</v>
      </c>
      <c r="AL622" s="73">
        <f t="shared" ref="AL622:AL623" si="2069">Q622+R622</f>
        <v>14664168</v>
      </c>
      <c r="AM622" s="75"/>
    </row>
    <row r="623" spans="1:39" s="58" customFormat="1" ht="16.5" hidden="1" customHeight="1" x14ac:dyDescent="0.15">
      <c r="B623" s="77" t="s">
        <v>744</v>
      </c>
      <c r="C623" s="77" t="s">
        <v>743</v>
      </c>
      <c r="D623" s="78" t="s">
        <v>745</v>
      </c>
      <c r="E623" s="79" t="s">
        <v>1700</v>
      </c>
      <c r="F623" s="347"/>
      <c r="G623" s="79" t="s">
        <v>502</v>
      </c>
      <c r="H623" s="79" t="s">
        <v>791</v>
      </c>
      <c r="I623" s="79" t="s">
        <v>513</v>
      </c>
      <c r="J623" s="347"/>
      <c r="K623" s="347"/>
      <c r="L623" s="347"/>
      <c r="M623" s="347"/>
      <c r="N623" s="81"/>
      <c r="O623" s="82" t="s">
        <v>81</v>
      </c>
      <c r="P623" s="67">
        <v>14664168</v>
      </c>
      <c r="Q623" s="67">
        <v>4326408</v>
      </c>
      <c r="R623" s="67">
        <v>10337760</v>
      </c>
      <c r="S623" s="67">
        <f t="shared" ref="S623" si="2070">P623-Q623-R623</f>
        <v>0</v>
      </c>
      <c r="T623" s="67">
        <v>0</v>
      </c>
      <c r="U623" s="83">
        <v>0</v>
      </c>
      <c r="V623" s="69">
        <f t="shared" si="2066"/>
        <v>14664168</v>
      </c>
      <c r="W623" s="70" t="s">
        <v>82</v>
      </c>
      <c r="X623" s="69">
        <v>0</v>
      </c>
      <c r="Y623" s="69">
        <v>0</v>
      </c>
      <c r="Z623" s="69">
        <v>0</v>
      </c>
      <c r="AA623" s="69">
        <v>0</v>
      </c>
      <c r="AB623" s="69">
        <v>0</v>
      </c>
      <c r="AC623" s="69">
        <v>0</v>
      </c>
      <c r="AD623" s="69">
        <v>0</v>
      </c>
      <c r="AE623" s="69">
        <f t="shared" si="1936"/>
        <v>0</v>
      </c>
      <c r="AF623" s="350"/>
      <c r="AH623" s="73">
        <v>14664168</v>
      </c>
      <c r="AI623" s="74" t="s">
        <v>1156</v>
      </c>
      <c r="AJ623" s="73">
        <v>0</v>
      </c>
      <c r="AK623" s="73">
        <f t="shared" si="2068"/>
        <v>0</v>
      </c>
      <c r="AL623" s="73">
        <f t="shared" si="2069"/>
        <v>14664168</v>
      </c>
      <c r="AM623" s="75"/>
    </row>
    <row r="624" spans="1:39" s="58" customFormat="1" ht="16.5" hidden="1" customHeight="1" x14ac:dyDescent="0.15">
      <c r="B624" s="77" t="s">
        <v>744</v>
      </c>
      <c r="C624" s="77" t="s">
        <v>743</v>
      </c>
      <c r="D624" s="84" t="s">
        <v>745</v>
      </c>
      <c r="E624" s="85" t="s">
        <v>1700</v>
      </c>
      <c r="F624" s="348"/>
      <c r="G624" s="85" t="s">
        <v>502</v>
      </c>
      <c r="H624" s="85" t="s">
        <v>791</v>
      </c>
      <c r="I624" s="85" t="s">
        <v>513</v>
      </c>
      <c r="J624" s="348"/>
      <c r="K624" s="348"/>
      <c r="L624" s="348"/>
      <c r="M624" s="348"/>
      <c r="N624" s="87"/>
      <c r="O624" s="88" t="s">
        <v>83</v>
      </c>
      <c r="P624" s="67">
        <f t="shared" ref="P624:R624" si="2071">P622-+P623</f>
        <v>0</v>
      </c>
      <c r="Q624" s="67">
        <f t="shared" si="2071"/>
        <v>0</v>
      </c>
      <c r="R624" s="89">
        <f t="shared" si="2071"/>
        <v>0</v>
      </c>
      <c r="S624" s="89"/>
      <c r="T624" s="89">
        <f t="shared" ref="T624:V624" si="2072">T622-+T623</f>
        <v>0</v>
      </c>
      <c r="U624" s="90">
        <f t="shared" si="2072"/>
        <v>0</v>
      </c>
      <c r="V624" s="90">
        <f t="shared" si="2072"/>
        <v>0</v>
      </c>
      <c r="W624" s="88" t="s">
        <v>83</v>
      </c>
      <c r="X624" s="90">
        <f t="shared" ref="X624:AD624" si="2073">X622-+X623</f>
        <v>0</v>
      </c>
      <c r="Y624" s="90">
        <f t="shared" si="2073"/>
        <v>0</v>
      </c>
      <c r="Z624" s="90">
        <f t="shared" si="2073"/>
        <v>0</v>
      </c>
      <c r="AA624" s="90">
        <f t="shared" si="2073"/>
        <v>0</v>
      </c>
      <c r="AB624" s="90">
        <f t="shared" si="2073"/>
        <v>0</v>
      </c>
      <c r="AC624" s="90">
        <f t="shared" si="2073"/>
        <v>0</v>
      </c>
      <c r="AD624" s="90">
        <f t="shared" si="2073"/>
        <v>0</v>
      </c>
      <c r="AE624" s="90">
        <f t="shared" si="1936"/>
        <v>0</v>
      </c>
      <c r="AF624" s="351"/>
      <c r="AH624" s="91">
        <f t="shared" si="2013"/>
        <v>0</v>
      </c>
      <c r="AI624" s="92" t="s">
        <v>1156</v>
      </c>
      <c r="AJ624" s="91">
        <f t="shared" ref="AJ624:AL624" si="2074">AJ622-+AJ623</f>
        <v>0</v>
      </c>
      <c r="AK624" s="91">
        <f t="shared" si="2074"/>
        <v>0</v>
      </c>
      <c r="AL624" s="91">
        <f t="shared" si="2074"/>
        <v>0</v>
      </c>
      <c r="AM624" s="60"/>
    </row>
    <row r="625" spans="1:39" s="58" customFormat="1" ht="16.5" hidden="1" customHeight="1" x14ac:dyDescent="0.15">
      <c r="A625" s="61" t="s">
        <v>1701</v>
      </c>
      <c r="B625" t="s">
        <v>744</v>
      </c>
      <c r="C625" t="s">
        <v>743</v>
      </c>
      <c r="D625" s="62" t="s">
        <v>745</v>
      </c>
      <c r="E625" s="63" t="s">
        <v>1701</v>
      </c>
      <c r="F625" s="346" t="s">
        <v>1487</v>
      </c>
      <c r="G625" s="63" t="s">
        <v>1794</v>
      </c>
      <c r="H625" s="63" t="s">
        <v>1076</v>
      </c>
      <c r="I625" s="63" t="s">
        <v>1077</v>
      </c>
      <c r="J625" s="346"/>
      <c r="K625" s="346"/>
      <c r="L625" s="346"/>
      <c r="M625" s="346" t="s">
        <v>1714</v>
      </c>
      <c r="N625" s="65" t="s">
        <v>1720</v>
      </c>
      <c r="O625" s="66" t="s">
        <v>78</v>
      </c>
      <c r="P625" s="67">
        <v>2428486</v>
      </c>
      <c r="Q625" s="67">
        <v>2428486</v>
      </c>
      <c r="R625" s="67">
        <f t="shared" ref="R625" si="2075">P625-Q625</f>
        <v>0</v>
      </c>
      <c r="S625" s="67">
        <v>0</v>
      </c>
      <c r="T625" s="67">
        <v>0</v>
      </c>
      <c r="U625" s="68">
        <v>0</v>
      </c>
      <c r="V625" s="69">
        <f t="shared" ref="V625:V626" si="2076">P625-U625</f>
        <v>2428486</v>
      </c>
      <c r="W625" s="70" t="s">
        <v>79</v>
      </c>
      <c r="X625" s="69">
        <f t="shared" ref="X625" si="2077">X626</f>
        <v>0</v>
      </c>
      <c r="Y625" s="71"/>
      <c r="Z625" s="71"/>
      <c r="AA625" s="71"/>
      <c r="AB625" s="71"/>
      <c r="AC625" s="71"/>
      <c r="AD625" s="72"/>
      <c r="AE625" s="69">
        <f t="shared" si="1936"/>
        <v>0</v>
      </c>
      <c r="AF625" s="349">
        <v>0</v>
      </c>
      <c r="AH625" s="73">
        <v>2428486</v>
      </c>
      <c r="AI625" s="74" t="s">
        <v>1156</v>
      </c>
      <c r="AJ625" s="73">
        <v>0</v>
      </c>
      <c r="AK625" s="73">
        <f t="shared" ref="AK625:AK626" si="2078">AL625-+AH625</f>
        <v>0</v>
      </c>
      <c r="AL625" s="73">
        <f t="shared" ref="AL625:AL626" si="2079">Q625+R625</f>
        <v>2428486</v>
      </c>
      <c r="AM625" s="75"/>
    </row>
    <row r="626" spans="1:39" s="58" customFormat="1" ht="16.5" hidden="1" customHeight="1" x14ac:dyDescent="0.15">
      <c r="B626" s="77" t="s">
        <v>744</v>
      </c>
      <c r="C626" s="77" t="s">
        <v>743</v>
      </c>
      <c r="D626" s="78" t="s">
        <v>745</v>
      </c>
      <c r="E626" s="79" t="s">
        <v>1701</v>
      </c>
      <c r="F626" s="347"/>
      <c r="G626" s="79" t="s">
        <v>1794</v>
      </c>
      <c r="H626" s="79" t="s">
        <v>1076</v>
      </c>
      <c r="I626" s="79" t="s">
        <v>1077</v>
      </c>
      <c r="J626" s="347"/>
      <c r="K626" s="347"/>
      <c r="L626" s="347"/>
      <c r="M626" s="347"/>
      <c r="N626" s="81"/>
      <c r="O626" s="82" t="s">
        <v>81</v>
      </c>
      <c r="P626" s="67">
        <v>2428486</v>
      </c>
      <c r="Q626" s="67">
        <v>2428486</v>
      </c>
      <c r="R626" s="67">
        <v>0</v>
      </c>
      <c r="S626" s="67">
        <f t="shared" ref="S626" si="2080">P626-Q626-R626</f>
        <v>0</v>
      </c>
      <c r="T626" s="67">
        <v>0</v>
      </c>
      <c r="U626" s="83">
        <v>0</v>
      </c>
      <c r="V626" s="69">
        <f t="shared" si="2076"/>
        <v>2428486</v>
      </c>
      <c r="W626" s="70" t="s">
        <v>82</v>
      </c>
      <c r="X626" s="69">
        <v>0</v>
      </c>
      <c r="Y626" s="69">
        <v>0</v>
      </c>
      <c r="Z626" s="69">
        <v>0</v>
      </c>
      <c r="AA626" s="69">
        <v>0</v>
      </c>
      <c r="AB626" s="69">
        <v>0</v>
      </c>
      <c r="AC626" s="69">
        <v>0</v>
      </c>
      <c r="AD626" s="69">
        <v>0</v>
      </c>
      <c r="AE626" s="69">
        <f t="shared" si="1936"/>
        <v>0</v>
      </c>
      <c r="AF626" s="350"/>
      <c r="AH626" s="73">
        <v>2428486</v>
      </c>
      <c r="AI626" s="74" t="s">
        <v>1156</v>
      </c>
      <c r="AJ626" s="73">
        <v>0</v>
      </c>
      <c r="AK626" s="73">
        <f t="shared" si="2078"/>
        <v>0</v>
      </c>
      <c r="AL626" s="73">
        <f t="shared" si="2079"/>
        <v>2428486</v>
      </c>
      <c r="AM626" s="75"/>
    </row>
    <row r="627" spans="1:39" s="58" customFormat="1" ht="16.5" hidden="1" customHeight="1" x14ac:dyDescent="0.15">
      <c r="B627" s="77" t="s">
        <v>744</v>
      </c>
      <c r="C627" s="77" t="s">
        <v>743</v>
      </c>
      <c r="D627" s="84" t="s">
        <v>745</v>
      </c>
      <c r="E627" s="85" t="s">
        <v>1701</v>
      </c>
      <c r="F627" s="348"/>
      <c r="G627" s="85" t="s">
        <v>1794</v>
      </c>
      <c r="H627" s="85" t="s">
        <v>1076</v>
      </c>
      <c r="I627" s="85" t="s">
        <v>1077</v>
      </c>
      <c r="J627" s="348"/>
      <c r="K627" s="348"/>
      <c r="L627" s="348"/>
      <c r="M627" s="348"/>
      <c r="N627" s="87"/>
      <c r="O627" s="88" t="s">
        <v>83</v>
      </c>
      <c r="P627" s="67">
        <f t="shared" ref="P627:R627" si="2081">P625-+P626</f>
        <v>0</v>
      </c>
      <c r="Q627" s="67">
        <f t="shared" si="2081"/>
        <v>0</v>
      </c>
      <c r="R627" s="89">
        <f t="shared" si="2081"/>
        <v>0</v>
      </c>
      <c r="S627" s="89"/>
      <c r="T627" s="89">
        <f t="shared" ref="T627:V627" si="2082">T625-+T626</f>
        <v>0</v>
      </c>
      <c r="U627" s="90">
        <f t="shared" si="2082"/>
        <v>0</v>
      </c>
      <c r="V627" s="90">
        <f t="shared" si="2082"/>
        <v>0</v>
      </c>
      <c r="W627" s="88" t="s">
        <v>83</v>
      </c>
      <c r="X627" s="90">
        <f t="shared" ref="X627:AD627" si="2083">X625-+X626</f>
        <v>0</v>
      </c>
      <c r="Y627" s="90">
        <f t="shared" si="2083"/>
        <v>0</v>
      </c>
      <c r="Z627" s="90">
        <f t="shared" si="2083"/>
        <v>0</v>
      </c>
      <c r="AA627" s="90">
        <f t="shared" si="2083"/>
        <v>0</v>
      </c>
      <c r="AB627" s="90">
        <f t="shared" si="2083"/>
        <v>0</v>
      </c>
      <c r="AC627" s="90">
        <f t="shared" si="2083"/>
        <v>0</v>
      </c>
      <c r="AD627" s="90">
        <f t="shared" si="2083"/>
        <v>0</v>
      </c>
      <c r="AE627" s="90">
        <f t="shared" si="1936"/>
        <v>0</v>
      </c>
      <c r="AF627" s="351"/>
      <c r="AH627" s="91">
        <f t="shared" si="2013"/>
        <v>0</v>
      </c>
      <c r="AI627" s="92" t="s">
        <v>1156</v>
      </c>
      <c r="AJ627" s="91">
        <f t="shared" ref="AJ627:AL627" si="2084">AJ625-+AJ626</f>
        <v>0</v>
      </c>
      <c r="AK627" s="91">
        <f t="shared" si="2084"/>
        <v>0</v>
      </c>
      <c r="AL627" s="91">
        <f t="shared" si="2084"/>
        <v>0</v>
      </c>
      <c r="AM627" s="60"/>
    </row>
    <row r="628" spans="1:39" s="58" customFormat="1" ht="16.5" hidden="1" customHeight="1" x14ac:dyDescent="0.15">
      <c r="A628" s="61" t="s">
        <v>1702</v>
      </c>
      <c r="B628" t="s">
        <v>744</v>
      </c>
      <c r="C628" t="s">
        <v>743</v>
      </c>
      <c r="D628" s="62" t="s">
        <v>745</v>
      </c>
      <c r="E628" s="63" t="s">
        <v>1702</v>
      </c>
      <c r="F628" s="346" t="s">
        <v>1488</v>
      </c>
      <c r="G628" s="63" t="s">
        <v>497</v>
      </c>
      <c r="H628" s="63" t="s">
        <v>918</v>
      </c>
      <c r="I628" s="63" t="s">
        <v>956</v>
      </c>
      <c r="J628" s="346"/>
      <c r="K628" s="346"/>
      <c r="L628" s="346"/>
      <c r="M628" s="346" t="s">
        <v>1716</v>
      </c>
      <c r="N628" s="65" t="s">
        <v>1712</v>
      </c>
      <c r="O628" s="66" t="s">
        <v>78</v>
      </c>
      <c r="P628" s="67">
        <v>1424153</v>
      </c>
      <c r="Q628" s="67">
        <v>1424153</v>
      </c>
      <c r="R628" s="67">
        <f t="shared" ref="R628" si="2085">P628-Q628</f>
        <v>0</v>
      </c>
      <c r="S628" s="67">
        <v>0</v>
      </c>
      <c r="T628" s="67">
        <v>0</v>
      </c>
      <c r="U628" s="68">
        <v>2176781</v>
      </c>
      <c r="V628" s="69">
        <f t="shared" ref="V628:V629" si="2086">P628-U628</f>
        <v>-752628</v>
      </c>
      <c r="W628" s="70" t="s">
        <v>79</v>
      </c>
      <c r="X628" s="69">
        <f t="shared" ref="X628" si="2087">X629</f>
        <v>0</v>
      </c>
      <c r="Y628" s="71"/>
      <c r="Z628" s="71"/>
      <c r="AA628" s="71"/>
      <c r="AB628" s="71"/>
      <c r="AC628" s="71"/>
      <c r="AD628" s="72"/>
      <c r="AE628" s="69">
        <f t="shared" si="1936"/>
        <v>0</v>
      </c>
      <c r="AF628" s="349">
        <v>0</v>
      </c>
      <c r="AH628" s="73">
        <v>394241</v>
      </c>
      <c r="AI628" s="74" t="s">
        <v>819</v>
      </c>
      <c r="AJ628" s="73">
        <v>34252.81</v>
      </c>
      <c r="AK628" s="73">
        <f t="shared" ref="AK628:AK629" si="2088">AL628-+AH628</f>
        <v>1029912</v>
      </c>
      <c r="AL628" s="73">
        <f t="shared" ref="AL628:AL629" si="2089">Q628+R628</f>
        <v>1424153</v>
      </c>
      <c r="AM628" s="75"/>
    </row>
    <row r="629" spans="1:39" s="58" customFormat="1" ht="16.5" hidden="1" customHeight="1" x14ac:dyDescent="0.15">
      <c r="B629" s="77" t="s">
        <v>744</v>
      </c>
      <c r="C629" s="77" t="s">
        <v>743</v>
      </c>
      <c r="D629" s="78" t="s">
        <v>745</v>
      </c>
      <c r="E629" s="79" t="s">
        <v>1702</v>
      </c>
      <c r="F629" s="347"/>
      <c r="G629" s="79" t="s">
        <v>497</v>
      </c>
      <c r="H629" s="79" t="s">
        <v>918</v>
      </c>
      <c r="I629" s="79" t="s">
        <v>956</v>
      </c>
      <c r="J629" s="347"/>
      <c r="K629" s="347"/>
      <c r="L629" s="347"/>
      <c r="M629" s="347"/>
      <c r="N629" s="81"/>
      <c r="O629" s="82" t="s">
        <v>81</v>
      </c>
      <c r="P629" s="67">
        <v>1424153</v>
      </c>
      <c r="Q629" s="67">
        <v>1424153</v>
      </c>
      <c r="R629" s="67">
        <v>0</v>
      </c>
      <c r="S629" s="67">
        <f t="shared" ref="S629" si="2090">P629-Q629-R629</f>
        <v>0</v>
      </c>
      <c r="T629" s="67">
        <v>0</v>
      </c>
      <c r="U629" s="83">
        <v>2176781</v>
      </c>
      <c r="V629" s="69">
        <f t="shared" si="2086"/>
        <v>-752628</v>
      </c>
      <c r="W629" s="70" t="s">
        <v>82</v>
      </c>
      <c r="X629" s="69">
        <v>0</v>
      </c>
      <c r="Y629" s="69">
        <v>0</v>
      </c>
      <c r="Z629" s="69">
        <v>0</v>
      </c>
      <c r="AA629" s="69">
        <v>0</v>
      </c>
      <c r="AB629" s="69">
        <v>0</v>
      </c>
      <c r="AC629" s="69">
        <v>0</v>
      </c>
      <c r="AD629" s="69">
        <v>0</v>
      </c>
      <c r="AE629" s="69">
        <f t="shared" si="1936"/>
        <v>0</v>
      </c>
      <c r="AF629" s="350"/>
      <c r="AH629" s="73">
        <v>394241</v>
      </c>
      <c r="AI629" s="74" t="s">
        <v>819</v>
      </c>
      <c r="AJ629" s="73">
        <v>34252.81</v>
      </c>
      <c r="AK629" s="73">
        <f t="shared" si="2088"/>
        <v>1029912</v>
      </c>
      <c r="AL629" s="73">
        <f t="shared" si="2089"/>
        <v>1424153</v>
      </c>
      <c r="AM629" s="75"/>
    </row>
    <row r="630" spans="1:39" s="58" customFormat="1" ht="16.5" hidden="1" customHeight="1" x14ac:dyDescent="0.15">
      <c r="B630" s="77" t="s">
        <v>744</v>
      </c>
      <c r="C630" s="77" t="s">
        <v>743</v>
      </c>
      <c r="D630" s="84" t="s">
        <v>745</v>
      </c>
      <c r="E630" s="85" t="s">
        <v>1702</v>
      </c>
      <c r="F630" s="348"/>
      <c r="G630" s="85" t="s">
        <v>497</v>
      </c>
      <c r="H630" s="85" t="s">
        <v>918</v>
      </c>
      <c r="I630" s="85" t="s">
        <v>956</v>
      </c>
      <c r="J630" s="348"/>
      <c r="K630" s="348"/>
      <c r="L630" s="348"/>
      <c r="M630" s="348"/>
      <c r="N630" s="87"/>
      <c r="O630" s="88" t="s">
        <v>83</v>
      </c>
      <c r="P630" s="67">
        <f t="shared" ref="P630:R630" si="2091">P628-+P629</f>
        <v>0</v>
      </c>
      <c r="Q630" s="67">
        <f t="shared" si="2091"/>
        <v>0</v>
      </c>
      <c r="R630" s="89">
        <f t="shared" si="2091"/>
        <v>0</v>
      </c>
      <c r="S630" s="89"/>
      <c r="T630" s="89">
        <f t="shared" ref="T630:V630" si="2092">T628-+T629</f>
        <v>0</v>
      </c>
      <c r="U630" s="90">
        <f t="shared" si="2092"/>
        <v>0</v>
      </c>
      <c r="V630" s="90">
        <f t="shared" si="2092"/>
        <v>0</v>
      </c>
      <c r="W630" s="88" t="s">
        <v>83</v>
      </c>
      <c r="X630" s="90">
        <f t="shared" ref="X630:AD630" si="2093">X628-+X629</f>
        <v>0</v>
      </c>
      <c r="Y630" s="90">
        <f t="shared" si="2093"/>
        <v>0</v>
      </c>
      <c r="Z630" s="90">
        <f t="shared" si="2093"/>
        <v>0</v>
      </c>
      <c r="AA630" s="90">
        <f t="shared" si="2093"/>
        <v>0</v>
      </c>
      <c r="AB630" s="90">
        <f t="shared" si="2093"/>
        <v>0</v>
      </c>
      <c r="AC630" s="90">
        <f t="shared" si="2093"/>
        <v>0</v>
      </c>
      <c r="AD630" s="90">
        <f t="shared" si="2093"/>
        <v>0</v>
      </c>
      <c r="AE630" s="90">
        <f t="shared" si="1936"/>
        <v>0</v>
      </c>
      <c r="AF630" s="351"/>
      <c r="AH630" s="91">
        <f t="shared" si="2013"/>
        <v>0</v>
      </c>
      <c r="AI630" s="92" t="s">
        <v>1156</v>
      </c>
      <c r="AJ630" s="91">
        <f t="shared" ref="AJ630:AL630" si="2094">AJ628-+AJ629</f>
        <v>0</v>
      </c>
      <c r="AK630" s="91">
        <f t="shared" si="2094"/>
        <v>0</v>
      </c>
      <c r="AL630" s="91">
        <f t="shared" si="2094"/>
        <v>0</v>
      </c>
      <c r="AM630" s="60"/>
    </row>
    <row r="631" spans="1:39" s="58" customFormat="1" ht="16.5" hidden="1" customHeight="1" x14ac:dyDescent="0.15">
      <c r="A631" s="61" t="s">
        <v>1703</v>
      </c>
      <c r="B631" t="s">
        <v>744</v>
      </c>
      <c r="C631" t="s">
        <v>743</v>
      </c>
      <c r="D631" s="62" t="s">
        <v>745</v>
      </c>
      <c r="E631" s="63" t="s">
        <v>1703</v>
      </c>
      <c r="F631" s="346" t="s">
        <v>1489</v>
      </c>
      <c r="G631" s="63" t="s">
        <v>502</v>
      </c>
      <c r="H631" s="63" t="s">
        <v>791</v>
      </c>
      <c r="I631" s="63" t="s">
        <v>513</v>
      </c>
      <c r="J631" s="346"/>
      <c r="K631" s="346"/>
      <c r="L631" s="346"/>
      <c r="M631" s="346" t="s">
        <v>1716</v>
      </c>
      <c r="N631" s="65" t="s">
        <v>1712</v>
      </c>
      <c r="O631" s="66" t="s">
        <v>78</v>
      </c>
      <c r="P631" s="67">
        <v>7122600</v>
      </c>
      <c r="Q631" s="67">
        <v>0</v>
      </c>
      <c r="R631" s="67">
        <f t="shared" ref="R631" si="2095">P631-Q631</f>
        <v>7122600</v>
      </c>
      <c r="S631" s="67">
        <v>0</v>
      </c>
      <c r="T631" s="67">
        <v>0</v>
      </c>
      <c r="U631" s="68">
        <v>13517000</v>
      </c>
      <c r="V631" s="69">
        <f t="shared" ref="V631:V632" si="2096">P631-U631</f>
        <v>-6394400</v>
      </c>
      <c r="W631" s="70" t="s">
        <v>79</v>
      </c>
      <c r="X631" s="69">
        <f t="shared" ref="X631" si="2097">X632</f>
        <v>0</v>
      </c>
      <c r="Y631" s="71"/>
      <c r="Z631" s="71"/>
      <c r="AA631" s="71"/>
      <c r="AB631" s="71"/>
      <c r="AC631" s="71"/>
      <c r="AD631" s="72"/>
      <c r="AE631" s="69">
        <f t="shared" si="1936"/>
        <v>0</v>
      </c>
      <c r="AF631" s="349" t="s">
        <v>1791</v>
      </c>
      <c r="AH631" s="73">
        <v>7122600</v>
      </c>
      <c r="AI631" s="74" t="s">
        <v>1156</v>
      </c>
      <c r="AJ631" s="73">
        <v>0</v>
      </c>
      <c r="AK631" s="73">
        <f t="shared" ref="AK631:AK632" si="2098">AL631-+AH631</f>
        <v>0</v>
      </c>
      <c r="AL631" s="73">
        <f t="shared" ref="AL631:AL632" si="2099">Q631+R631</f>
        <v>7122600</v>
      </c>
      <c r="AM631" s="75"/>
    </row>
    <row r="632" spans="1:39" s="58" customFormat="1" ht="16.5" hidden="1" customHeight="1" x14ac:dyDescent="0.15">
      <c r="B632" s="77" t="s">
        <v>744</v>
      </c>
      <c r="C632" s="77" t="s">
        <v>743</v>
      </c>
      <c r="D632" s="78" t="s">
        <v>745</v>
      </c>
      <c r="E632" s="79" t="s">
        <v>1703</v>
      </c>
      <c r="F632" s="347"/>
      <c r="G632" s="79" t="s">
        <v>502</v>
      </c>
      <c r="H632" s="79" t="s">
        <v>791</v>
      </c>
      <c r="I632" s="79" t="s">
        <v>513</v>
      </c>
      <c r="J632" s="347"/>
      <c r="K632" s="347"/>
      <c r="L632" s="347"/>
      <c r="M632" s="347"/>
      <c r="N632" s="81"/>
      <c r="O632" s="82" t="s">
        <v>81</v>
      </c>
      <c r="P632" s="67">
        <v>7122600</v>
      </c>
      <c r="Q632" s="67">
        <v>0</v>
      </c>
      <c r="R632" s="67">
        <v>7122600</v>
      </c>
      <c r="S632" s="67">
        <f t="shared" ref="S632" si="2100">P632-Q632-R632</f>
        <v>0</v>
      </c>
      <c r="T632" s="67">
        <v>0</v>
      </c>
      <c r="U632" s="83">
        <v>13517000</v>
      </c>
      <c r="V632" s="69">
        <f t="shared" si="2096"/>
        <v>-6394400</v>
      </c>
      <c r="W632" s="70" t="s">
        <v>82</v>
      </c>
      <c r="X632" s="69">
        <v>0</v>
      </c>
      <c r="Y632" s="69">
        <v>0</v>
      </c>
      <c r="Z632" s="69">
        <v>0</v>
      </c>
      <c r="AA632" s="69">
        <v>0</v>
      </c>
      <c r="AB632" s="69">
        <v>0</v>
      </c>
      <c r="AC632" s="69">
        <v>0</v>
      </c>
      <c r="AD632" s="69">
        <v>0</v>
      </c>
      <c r="AE632" s="69">
        <f t="shared" si="1936"/>
        <v>0</v>
      </c>
      <c r="AF632" s="350"/>
      <c r="AH632" s="73">
        <v>7122600</v>
      </c>
      <c r="AI632" s="74" t="s">
        <v>1156</v>
      </c>
      <c r="AJ632" s="73">
        <v>0</v>
      </c>
      <c r="AK632" s="73">
        <f t="shared" si="2098"/>
        <v>0</v>
      </c>
      <c r="AL632" s="73">
        <f t="shared" si="2099"/>
        <v>7122600</v>
      </c>
      <c r="AM632" s="75"/>
    </row>
    <row r="633" spans="1:39" s="58" customFormat="1" ht="16.5" hidden="1" customHeight="1" x14ac:dyDescent="0.15">
      <c r="B633" s="77" t="s">
        <v>744</v>
      </c>
      <c r="C633" s="77" t="s">
        <v>743</v>
      </c>
      <c r="D633" s="84" t="s">
        <v>745</v>
      </c>
      <c r="E633" s="85" t="s">
        <v>1703</v>
      </c>
      <c r="F633" s="348"/>
      <c r="G633" s="85" t="s">
        <v>502</v>
      </c>
      <c r="H633" s="85" t="s">
        <v>791</v>
      </c>
      <c r="I633" s="85" t="s">
        <v>513</v>
      </c>
      <c r="J633" s="348"/>
      <c r="K633" s="348"/>
      <c r="L633" s="348"/>
      <c r="M633" s="348"/>
      <c r="N633" s="87"/>
      <c r="O633" s="88" t="s">
        <v>83</v>
      </c>
      <c r="P633" s="67">
        <f t="shared" ref="P633:R633" si="2101">P631-+P632</f>
        <v>0</v>
      </c>
      <c r="Q633" s="67">
        <f t="shared" si="2101"/>
        <v>0</v>
      </c>
      <c r="R633" s="89">
        <f t="shared" si="2101"/>
        <v>0</v>
      </c>
      <c r="S633" s="89"/>
      <c r="T633" s="89">
        <f t="shared" ref="T633:V633" si="2102">T631-+T632</f>
        <v>0</v>
      </c>
      <c r="U633" s="90">
        <f t="shared" si="2102"/>
        <v>0</v>
      </c>
      <c r="V633" s="90">
        <f t="shared" si="2102"/>
        <v>0</v>
      </c>
      <c r="W633" s="88" t="s">
        <v>83</v>
      </c>
      <c r="X633" s="90">
        <f t="shared" ref="X633:AD633" si="2103">X631-+X632</f>
        <v>0</v>
      </c>
      <c r="Y633" s="90">
        <f t="shared" si="2103"/>
        <v>0</v>
      </c>
      <c r="Z633" s="90">
        <f t="shared" si="2103"/>
        <v>0</v>
      </c>
      <c r="AA633" s="90">
        <f t="shared" si="2103"/>
        <v>0</v>
      </c>
      <c r="AB633" s="90">
        <f t="shared" si="2103"/>
        <v>0</v>
      </c>
      <c r="AC633" s="90">
        <f t="shared" si="2103"/>
        <v>0</v>
      </c>
      <c r="AD633" s="90">
        <f t="shared" si="2103"/>
        <v>0</v>
      </c>
      <c r="AE633" s="90">
        <f t="shared" si="1936"/>
        <v>0</v>
      </c>
      <c r="AF633" s="351"/>
      <c r="AH633" s="91">
        <f t="shared" si="2013"/>
        <v>0</v>
      </c>
      <c r="AI633" s="92" t="s">
        <v>1156</v>
      </c>
      <c r="AJ633" s="91">
        <f t="shared" ref="AJ633:AL633" si="2104">AJ631-+AJ632</f>
        <v>0</v>
      </c>
      <c r="AK633" s="91">
        <f t="shared" si="2104"/>
        <v>0</v>
      </c>
      <c r="AL633" s="91">
        <f t="shared" si="2104"/>
        <v>0</v>
      </c>
      <c r="AM633" s="60"/>
    </row>
    <row r="634" spans="1:39" s="58" customFormat="1" ht="16.5" hidden="1" customHeight="1" x14ac:dyDescent="0.15">
      <c r="A634" s="61" t="s">
        <v>1704</v>
      </c>
      <c r="B634" t="s">
        <v>744</v>
      </c>
      <c r="C634" t="s">
        <v>743</v>
      </c>
      <c r="D634" s="62" t="s">
        <v>745</v>
      </c>
      <c r="E634" s="63" t="s">
        <v>1704</v>
      </c>
      <c r="F634" s="346" t="s">
        <v>1490</v>
      </c>
      <c r="G634" s="63" t="s">
        <v>1794</v>
      </c>
      <c r="H634" s="63" t="s">
        <v>791</v>
      </c>
      <c r="I634" s="63" t="s">
        <v>881</v>
      </c>
      <c r="J634" s="346"/>
      <c r="K634" s="346"/>
      <c r="L634" s="346"/>
      <c r="M634" s="346" t="s">
        <v>1711</v>
      </c>
      <c r="N634" s="65" t="s">
        <v>1712</v>
      </c>
      <c r="O634" s="66" t="s">
        <v>78</v>
      </c>
      <c r="P634" s="67">
        <v>4138806</v>
      </c>
      <c r="Q634" s="67">
        <v>0</v>
      </c>
      <c r="R634" s="67">
        <f t="shared" ref="R634" si="2105">P634-Q634</f>
        <v>4138806</v>
      </c>
      <c r="S634" s="67">
        <v>0</v>
      </c>
      <c r="T634" s="67">
        <v>0</v>
      </c>
      <c r="U634" s="68">
        <v>0</v>
      </c>
      <c r="V634" s="69">
        <f t="shared" ref="V634:V635" si="2106">P634-U634</f>
        <v>4138806</v>
      </c>
      <c r="W634" s="70" t="s">
        <v>79</v>
      </c>
      <c r="X634" s="69">
        <f t="shared" ref="X634" si="2107">X635</f>
        <v>0</v>
      </c>
      <c r="Y634" s="71"/>
      <c r="Z634" s="71"/>
      <c r="AA634" s="71"/>
      <c r="AB634" s="71"/>
      <c r="AC634" s="71"/>
      <c r="AD634" s="72"/>
      <c r="AE634" s="69">
        <f t="shared" si="1936"/>
        <v>0</v>
      </c>
      <c r="AF634" s="349">
        <v>0</v>
      </c>
      <c r="AH634" s="73">
        <v>0</v>
      </c>
      <c r="AI634" s="74" t="s">
        <v>819</v>
      </c>
      <c r="AJ634" s="73">
        <v>37242.92</v>
      </c>
      <c r="AK634" s="73">
        <f t="shared" ref="AK634:AK635" si="2108">AL634-+AH634</f>
        <v>4138806</v>
      </c>
      <c r="AL634" s="73">
        <f t="shared" ref="AL634:AL635" si="2109">Q634+R634</f>
        <v>4138806</v>
      </c>
      <c r="AM634" s="75"/>
    </row>
    <row r="635" spans="1:39" s="58" customFormat="1" ht="16.5" hidden="1" customHeight="1" x14ac:dyDescent="0.15">
      <c r="B635" s="77" t="s">
        <v>744</v>
      </c>
      <c r="C635" s="77" t="s">
        <v>743</v>
      </c>
      <c r="D635" s="78" t="s">
        <v>745</v>
      </c>
      <c r="E635" s="79" t="s">
        <v>1704</v>
      </c>
      <c r="F635" s="347"/>
      <c r="G635" s="79" t="s">
        <v>1794</v>
      </c>
      <c r="H635" s="79" t="s">
        <v>791</v>
      </c>
      <c r="I635" s="79" t="s">
        <v>881</v>
      </c>
      <c r="J635" s="347"/>
      <c r="K635" s="347"/>
      <c r="L635" s="347"/>
      <c r="M635" s="347"/>
      <c r="N635" s="81"/>
      <c r="O635" s="82" t="s">
        <v>81</v>
      </c>
      <c r="P635" s="67">
        <v>4138806</v>
      </c>
      <c r="Q635" s="67">
        <v>0</v>
      </c>
      <c r="R635" s="67">
        <v>4138806</v>
      </c>
      <c r="S635" s="67">
        <f t="shared" ref="S635" si="2110">P635-Q635-R635</f>
        <v>0</v>
      </c>
      <c r="T635" s="67">
        <v>0</v>
      </c>
      <c r="U635" s="83">
        <v>0</v>
      </c>
      <c r="V635" s="69">
        <f t="shared" si="2106"/>
        <v>4138806</v>
      </c>
      <c r="W635" s="70" t="s">
        <v>82</v>
      </c>
      <c r="X635" s="69">
        <v>0</v>
      </c>
      <c r="Y635" s="69">
        <v>0</v>
      </c>
      <c r="Z635" s="69">
        <v>0</v>
      </c>
      <c r="AA635" s="69">
        <v>0</v>
      </c>
      <c r="AB635" s="69">
        <v>0</v>
      </c>
      <c r="AC635" s="69">
        <v>0</v>
      </c>
      <c r="AD635" s="69">
        <v>0</v>
      </c>
      <c r="AE635" s="69">
        <f t="shared" si="1936"/>
        <v>0</v>
      </c>
      <c r="AF635" s="350"/>
      <c r="AH635" s="73">
        <v>0</v>
      </c>
      <c r="AI635" s="74" t="s">
        <v>819</v>
      </c>
      <c r="AJ635" s="73">
        <v>37242.92</v>
      </c>
      <c r="AK635" s="73">
        <f t="shared" si="2108"/>
        <v>4138806</v>
      </c>
      <c r="AL635" s="73">
        <f t="shared" si="2109"/>
        <v>4138806</v>
      </c>
      <c r="AM635" s="75"/>
    </row>
    <row r="636" spans="1:39" s="58" customFormat="1" ht="16.5" hidden="1" customHeight="1" x14ac:dyDescent="0.15">
      <c r="B636" s="77" t="s">
        <v>744</v>
      </c>
      <c r="C636" s="77" t="s">
        <v>743</v>
      </c>
      <c r="D636" s="84" t="s">
        <v>745</v>
      </c>
      <c r="E636" s="85" t="s">
        <v>1704</v>
      </c>
      <c r="F636" s="348"/>
      <c r="G636" s="85" t="s">
        <v>1794</v>
      </c>
      <c r="H636" s="85" t="s">
        <v>791</v>
      </c>
      <c r="I636" s="85" t="s">
        <v>881</v>
      </c>
      <c r="J636" s="348"/>
      <c r="K636" s="348"/>
      <c r="L636" s="348"/>
      <c r="M636" s="348"/>
      <c r="N636" s="87"/>
      <c r="O636" s="88" t="s">
        <v>83</v>
      </c>
      <c r="P636" s="67">
        <f t="shared" ref="P636:R636" si="2111">P634-+P635</f>
        <v>0</v>
      </c>
      <c r="Q636" s="67">
        <f t="shared" si="2111"/>
        <v>0</v>
      </c>
      <c r="R636" s="89">
        <f t="shared" si="2111"/>
        <v>0</v>
      </c>
      <c r="S636" s="89"/>
      <c r="T636" s="89">
        <f t="shared" ref="T636:V636" si="2112">T634-+T635</f>
        <v>0</v>
      </c>
      <c r="U636" s="90">
        <f t="shared" si="2112"/>
        <v>0</v>
      </c>
      <c r="V636" s="90">
        <f t="shared" si="2112"/>
        <v>0</v>
      </c>
      <c r="W636" s="88" t="s">
        <v>83</v>
      </c>
      <c r="X636" s="90">
        <f t="shared" ref="X636:AD636" si="2113">X634-+X635</f>
        <v>0</v>
      </c>
      <c r="Y636" s="90">
        <f t="shared" si="2113"/>
        <v>0</v>
      </c>
      <c r="Z636" s="90">
        <f t="shared" si="2113"/>
        <v>0</v>
      </c>
      <c r="AA636" s="90">
        <f t="shared" si="2113"/>
        <v>0</v>
      </c>
      <c r="AB636" s="90">
        <f t="shared" si="2113"/>
        <v>0</v>
      </c>
      <c r="AC636" s="90">
        <f t="shared" si="2113"/>
        <v>0</v>
      </c>
      <c r="AD636" s="90">
        <f t="shared" si="2113"/>
        <v>0</v>
      </c>
      <c r="AE636" s="90">
        <f t="shared" si="1936"/>
        <v>0</v>
      </c>
      <c r="AF636" s="351"/>
      <c r="AH636" s="91">
        <f t="shared" si="2013"/>
        <v>0</v>
      </c>
      <c r="AI636" s="92" t="s">
        <v>1156</v>
      </c>
      <c r="AJ636" s="91">
        <f t="shared" ref="AJ636:AL636" si="2114">AJ634-+AJ635</f>
        <v>0</v>
      </c>
      <c r="AK636" s="91">
        <f t="shared" si="2114"/>
        <v>0</v>
      </c>
      <c r="AL636" s="91">
        <f t="shared" si="2114"/>
        <v>0</v>
      </c>
      <c r="AM636" s="60"/>
    </row>
    <row r="637" spans="1:39" s="58" customFormat="1" ht="16.5" hidden="1" customHeight="1" x14ac:dyDescent="0.15">
      <c r="A637" s="61" t="s">
        <v>1705</v>
      </c>
      <c r="B637" t="s">
        <v>744</v>
      </c>
      <c r="C637" t="s">
        <v>743</v>
      </c>
      <c r="D637" s="62" t="s">
        <v>745</v>
      </c>
      <c r="E637" s="63" t="s">
        <v>1705</v>
      </c>
      <c r="F637" s="346" t="s">
        <v>1491</v>
      </c>
      <c r="G637" s="63" t="s">
        <v>1794</v>
      </c>
      <c r="H637" s="63" t="s">
        <v>918</v>
      </c>
      <c r="I637" s="63" t="s">
        <v>1002</v>
      </c>
      <c r="J637" s="346"/>
      <c r="K637" s="346"/>
      <c r="L637" s="346"/>
      <c r="M637" s="346" t="s">
        <v>1714</v>
      </c>
      <c r="N637" s="65" t="s">
        <v>1712</v>
      </c>
      <c r="O637" s="66" t="s">
        <v>78</v>
      </c>
      <c r="P637" s="67">
        <v>3164247</v>
      </c>
      <c r="Q637" s="67">
        <v>0</v>
      </c>
      <c r="R637" s="67">
        <f t="shared" ref="R637" si="2115">P637-Q637</f>
        <v>3164247</v>
      </c>
      <c r="S637" s="67">
        <v>0</v>
      </c>
      <c r="T637" s="67">
        <v>0</v>
      </c>
      <c r="U637" s="68">
        <v>0</v>
      </c>
      <c r="V637" s="69">
        <f t="shared" ref="V637:V638" si="2116">P637-U637</f>
        <v>3164247</v>
      </c>
      <c r="W637" s="70" t="s">
        <v>79</v>
      </c>
      <c r="X637" s="69">
        <f t="shared" ref="X637" si="2117">X638</f>
        <v>0</v>
      </c>
      <c r="Y637" s="71"/>
      <c r="Z637" s="71"/>
      <c r="AA637" s="71"/>
      <c r="AB637" s="71"/>
      <c r="AC637" s="71"/>
      <c r="AD637" s="72"/>
      <c r="AE637" s="69">
        <f t="shared" si="1936"/>
        <v>0</v>
      </c>
      <c r="AF637" s="349">
        <v>0</v>
      </c>
      <c r="AH637" s="73">
        <v>0</v>
      </c>
      <c r="AI637" s="74" t="s">
        <v>819</v>
      </c>
      <c r="AJ637" s="73">
        <v>28473.38</v>
      </c>
      <c r="AK637" s="73">
        <f t="shared" ref="AK637:AK638" si="2118">AL637-+AH637</f>
        <v>3164247</v>
      </c>
      <c r="AL637" s="73">
        <f t="shared" ref="AL637:AL638" si="2119">Q637+R637</f>
        <v>3164247</v>
      </c>
      <c r="AM637" s="75"/>
    </row>
    <row r="638" spans="1:39" s="58" customFormat="1" ht="16.5" hidden="1" customHeight="1" x14ac:dyDescent="0.15">
      <c r="B638" s="77" t="s">
        <v>744</v>
      </c>
      <c r="C638" s="77" t="s">
        <v>743</v>
      </c>
      <c r="D638" s="78" t="s">
        <v>745</v>
      </c>
      <c r="E638" s="79" t="s">
        <v>1705</v>
      </c>
      <c r="F638" s="347"/>
      <c r="G638" s="79" t="s">
        <v>1794</v>
      </c>
      <c r="H638" s="79" t="s">
        <v>918</v>
      </c>
      <c r="I638" s="79" t="s">
        <v>1002</v>
      </c>
      <c r="J638" s="347"/>
      <c r="K638" s="347"/>
      <c r="L638" s="347"/>
      <c r="M638" s="347"/>
      <c r="N638" s="81"/>
      <c r="O638" s="82" t="s">
        <v>81</v>
      </c>
      <c r="P638" s="67">
        <v>3164247</v>
      </c>
      <c r="Q638" s="67">
        <v>0</v>
      </c>
      <c r="R638" s="67">
        <v>3164247</v>
      </c>
      <c r="S638" s="67">
        <f t="shared" ref="S638" si="2120">P638-Q638-R638</f>
        <v>0</v>
      </c>
      <c r="T638" s="67">
        <v>0</v>
      </c>
      <c r="U638" s="83">
        <v>0</v>
      </c>
      <c r="V638" s="69">
        <f t="shared" si="2116"/>
        <v>3164247</v>
      </c>
      <c r="W638" s="70" t="s">
        <v>82</v>
      </c>
      <c r="X638" s="69">
        <v>0</v>
      </c>
      <c r="Y638" s="69">
        <v>0</v>
      </c>
      <c r="Z638" s="69">
        <v>0</v>
      </c>
      <c r="AA638" s="69">
        <v>0</v>
      </c>
      <c r="AB638" s="69">
        <v>0</v>
      </c>
      <c r="AC638" s="69">
        <v>0</v>
      </c>
      <c r="AD638" s="69">
        <v>0</v>
      </c>
      <c r="AE638" s="69">
        <f t="shared" si="1936"/>
        <v>0</v>
      </c>
      <c r="AF638" s="350"/>
      <c r="AH638" s="73">
        <v>0</v>
      </c>
      <c r="AI638" s="74" t="s">
        <v>819</v>
      </c>
      <c r="AJ638" s="73">
        <v>28473.38</v>
      </c>
      <c r="AK638" s="73">
        <f t="shared" si="2118"/>
        <v>3164247</v>
      </c>
      <c r="AL638" s="73">
        <f t="shared" si="2119"/>
        <v>3164247</v>
      </c>
      <c r="AM638" s="75"/>
    </row>
    <row r="639" spans="1:39" s="58" customFormat="1" ht="16.5" hidden="1" customHeight="1" x14ac:dyDescent="0.15">
      <c r="B639" s="77" t="s">
        <v>744</v>
      </c>
      <c r="C639" s="77" t="s">
        <v>743</v>
      </c>
      <c r="D639" s="84" t="s">
        <v>745</v>
      </c>
      <c r="E639" s="85" t="s">
        <v>1705</v>
      </c>
      <c r="F639" s="348"/>
      <c r="G639" s="85" t="s">
        <v>1794</v>
      </c>
      <c r="H639" s="85" t="s">
        <v>918</v>
      </c>
      <c r="I639" s="85" t="s">
        <v>1002</v>
      </c>
      <c r="J639" s="348"/>
      <c r="K639" s="348"/>
      <c r="L639" s="348"/>
      <c r="M639" s="348"/>
      <c r="N639" s="87"/>
      <c r="O639" s="88" t="s">
        <v>83</v>
      </c>
      <c r="P639" s="67">
        <f t="shared" ref="P639:R639" si="2121">P637-+P638</f>
        <v>0</v>
      </c>
      <c r="Q639" s="67">
        <f t="shared" si="2121"/>
        <v>0</v>
      </c>
      <c r="R639" s="89">
        <f t="shared" si="2121"/>
        <v>0</v>
      </c>
      <c r="S639" s="89"/>
      <c r="T639" s="89">
        <f t="shared" ref="T639:V639" si="2122">T637-+T638</f>
        <v>0</v>
      </c>
      <c r="U639" s="90">
        <f t="shared" si="2122"/>
        <v>0</v>
      </c>
      <c r="V639" s="90">
        <f t="shared" si="2122"/>
        <v>0</v>
      </c>
      <c r="W639" s="88" t="s">
        <v>83</v>
      </c>
      <c r="X639" s="90">
        <f t="shared" ref="X639:AD639" si="2123">X637-+X638</f>
        <v>0</v>
      </c>
      <c r="Y639" s="90">
        <f t="shared" si="2123"/>
        <v>0</v>
      </c>
      <c r="Z639" s="90">
        <f t="shared" si="2123"/>
        <v>0</v>
      </c>
      <c r="AA639" s="90">
        <f t="shared" si="2123"/>
        <v>0</v>
      </c>
      <c r="AB639" s="90">
        <f t="shared" si="2123"/>
        <v>0</v>
      </c>
      <c r="AC639" s="90">
        <f t="shared" si="2123"/>
        <v>0</v>
      </c>
      <c r="AD639" s="90">
        <f t="shared" si="2123"/>
        <v>0</v>
      </c>
      <c r="AE639" s="90">
        <f t="shared" si="1936"/>
        <v>0</v>
      </c>
      <c r="AF639" s="351"/>
      <c r="AH639" s="91">
        <f t="shared" si="2013"/>
        <v>0</v>
      </c>
      <c r="AI639" s="92" t="s">
        <v>1156</v>
      </c>
      <c r="AJ639" s="91">
        <f t="shared" ref="AJ639:AL639" si="2124">AJ637-+AJ638</f>
        <v>0</v>
      </c>
      <c r="AK639" s="91">
        <f t="shared" si="2124"/>
        <v>0</v>
      </c>
      <c r="AL639" s="91">
        <f t="shared" si="2124"/>
        <v>0</v>
      </c>
      <c r="AM639" s="60"/>
    </row>
    <row r="640" spans="1:39" s="58" customFormat="1" ht="16.5" hidden="1" customHeight="1" x14ac:dyDescent="0.15">
      <c r="A640" s="61" t="s">
        <v>1706</v>
      </c>
      <c r="B640" t="s">
        <v>760</v>
      </c>
      <c r="C640" t="s">
        <v>1166</v>
      </c>
      <c r="D640" s="62" t="s">
        <v>1826</v>
      </c>
      <c r="E640" s="63" t="s">
        <v>1706</v>
      </c>
      <c r="F640" s="346" t="s">
        <v>1492</v>
      </c>
      <c r="G640" s="63" t="s">
        <v>502</v>
      </c>
      <c r="H640" s="63" t="s">
        <v>791</v>
      </c>
      <c r="I640" s="63" t="s">
        <v>614</v>
      </c>
      <c r="J640" s="346"/>
      <c r="K640" s="346"/>
      <c r="L640" s="346"/>
      <c r="M640" s="346" t="s">
        <v>1716</v>
      </c>
      <c r="N640" s="65" t="s">
        <v>1712</v>
      </c>
      <c r="O640" s="66" t="s">
        <v>78</v>
      </c>
      <c r="P640" s="67">
        <v>80193240</v>
      </c>
      <c r="Q640" s="67">
        <v>0</v>
      </c>
      <c r="R640" s="67">
        <f t="shared" ref="R640" si="2125">P640-Q640</f>
        <v>80193240</v>
      </c>
      <c r="S640" s="67">
        <v>0</v>
      </c>
      <c r="T640" s="67">
        <v>0</v>
      </c>
      <c r="U640" s="68">
        <v>52080000</v>
      </c>
      <c r="V640" s="69">
        <f t="shared" ref="V640:V641" si="2126">P640-U640</f>
        <v>28113240</v>
      </c>
      <c r="W640" s="70" t="s">
        <v>79</v>
      </c>
      <c r="X640" s="69">
        <f t="shared" ref="X640" si="2127">X641</f>
        <v>72173916</v>
      </c>
      <c r="Y640" s="71"/>
      <c r="Z640" s="71"/>
      <c r="AA640" s="71"/>
      <c r="AB640" s="71"/>
      <c r="AC640" s="71"/>
      <c r="AD640" s="72"/>
      <c r="AE640" s="69">
        <f t="shared" si="1936"/>
        <v>72173916</v>
      </c>
      <c r="AF640" s="349" t="s">
        <v>1791</v>
      </c>
      <c r="AH640" s="73">
        <v>80193240</v>
      </c>
      <c r="AI640" s="74" t="s">
        <v>1156</v>
      </c>
      <c r="AJ640" s="73">
        <v>0</v>
      </c>
      <c r="AK640" s="73">
        <f t="shared" ref="AK640:AK641" si="2128">AL640-+AH640</f>
        <v>0</v>
      </c>
      <c r="AL640" s="73">
        <f t="shared" ref="AL640:AL641" si="2129">Q640+R640</f>
        <v>80193240</v>
      </c>
      <c r="AM640" s="75"/>
    </row>
    <row r="641" spans="1:39" s="58" customFormat="1" ht="16.5" hidden="1" customHeight="1" x14ac:dyDescent="0.15">
      <c r="B641" s="77" t="s">
        <v>760</v>
      </c>
      <c r="C641" s="77" t="s">
        <v>1166</v>
      </c>
      <c r="D641" s="78" t="s">
        <v>1826</v>
      </c>
      <c r="E641" s="79" t="s">
        <v>1706</v>
      </c>
      <c r="F641" s="347"/>
      <c r="G641" s="79" t="s">
        <v>502</v>
      </c>
      <c r="H641" s="79" t="s">
        <v>791</v>
      </c>
      <c r="I641" s="79" t="s">
        <v>614</v>
      </c>
      <c r="J641" s="347"/>
      <c r="K641" s="347"/>
      <c r="L641" s="347"/>
      <c r="M641" s="347"/>
      <c r="N641" s="81"/>
      <c r="O641" s="82" t="s">
        <v>81</v>
      </c>
      <c r="P641" s="67">
        <v>8019324</v>
      </c>
      <c r="Q641" s="67">
        <v>0</v>
      </c>
      <c r="R641" s="67">
        <v>8019324</v>
      </c>
      <c r="S641" s="67">
        <f t="shared" ref="S641" si="2130">P641-Q641-R641</f>
        <v>0</v>
      </c>
      <c r="T641" s="67">
        <v>0</v>
      </c>
      <c r="U641" s="83">
        <v>14824300</v>
      </c>
      <c r="V641" s="69">
        <f t="shared" si="2126"/>
        <v>-6804976</v>
      </c>
      <c r="W641" s="70" t="s">
        <v>82</v>
      </c>
      <c r="X641" s="69">
        <v>72173916</v>
      </c>
      <c r="Y641" s="69">
        <v>0</v>
      </c>
      <c r="Z641" s="69">
        <v>0</v>
      </c>
      <c r="AA641" s="69">
        <v>0</v>
      </c>
      <c r="AB641" s="69">
        <v>0</v>
      </c>
      <c r="AC641" s="69">
        <v>0</v>
      </c>
      <c r="AD641" s="69">
        <v>0</v>
      </c>
      <c r="AE641" s="69">
        <f t="shared" si="1936"/>
        <v>72173916</v>
      </c>
      <c r="AF641" s="350"/>
      <c r="AH641" s="73">
        <v>8019324</v>
      </c>
      <c r="AI641" s="74" t="s">
        <v>1156</v>
      </c>
      <c r="AJ641" s="73">
        <v>0</v>
      </c>
      <c r="AK641" s="73">
        <f t="shared" si="2128"/>
        <v>0</v>
      </c>
      <c r="AL641" s="73">
        <f t="shared" si="2129"/>
        <v>8019324</v>
      </c>
      <c r="AM641" s="75"/>
    </row>
    <row r="642" spans="1:39" s="58" customFormat="1" ht="16.5" hidden="1" customHeight="1" x14ac:dyDescent="0.15">
      <c r="B642" s="77" t="s">
        <v>760</v>
      </c>
      <c r="C642" s="77" t="s">
        <v>1166</v>
      </c>
      <c r="D642" s="84" t="s">
        <v>1826</v>
      </c>
      <c r="E642" s="85" t="s">
        <v>1706</v>
      </c>
      <c r="F642" s="348"/>
      <c r="G642" s="85" t="s">
        <v>502</v>
      </c>
      <c r="H642" s="85" t="s">
        <v>791</v>
      </c>
      <c r="I642" s="85" t="s">
        <v>614</v>
      </c>
      <c r="J642" s="348"/>
      <c r="K642" s="348"/>
      <c r="L642" s="348"/>
      <c r="M642" s="348"/>
      <c r="N642" s="87"/>
      <c r="O642" s="88" t="s">
        <v>83</v>
      </c>
      <c r="P642" s="67">
        <f t="shared" ref="P642:R642" si="2131">P640-+P641</f>
        <v>72173916</v>
      </c>
      <c r="Q642" s="67">
        <f t="shared" si="2131"/>
        <v>0</v>
      </c>
      <c r="R642" s="89">
        <f t="shared" si="2131"/>
        <v>72173916</v>
      </c>
      <c r="S642" s="89"/>
      <c r="T642" s="89">
        <f t="shared" ref="T642:V642" si="2132">T640-+T641</f>
        <v>0</v>
      </c>
      <c r="U642" s="90">
        <f t="shared" si="2132"/>
        <v>37255700</v>
      </c>
      <c r="V642" s="90">
        <f t="shared" si="2132"/>
        <v>34918216</v>
      </c>
      <c r="W642" s="88" t="s">
        <v>83</v>
      </c>
      <c r="X642" s="90">
        <f t="shared" ref="X642:AD642" si="2133">X640-+X641</f>
        <v>0</v>
      </c>
      <c r="Y642" s="90">
        <f t="shared" si="2133"/>
        <v>0</v>
      </c>
      <c r="Z642" s="90">
        <f t="shared" si="2133"/>
        <v>0</v>
      </c>
      <c r="AA642" s="90">
        <f t="shared" si="2133"/>
        <v>0</v>
      </c>
      <c r="AB642" s="90">
        <f t="shared" si="2133"/>
        <v>0</v>
      </c>
      <c r="AC642" s="90">
        <f t="shared" si="2133"/>
        <v>0</v>
      </c>
      <c r="AD642" s="90">
        <f t="shared" si="2133"/>
        <v>0</v>
      </c>
      <c r="AE642" s="90">
        <f t="shared" si="1936"/>
        <v>0</v>
      </c>
      <c r="AF642" s="351"/>
      <c r="AH642" s="91">
        <f t="shared" si="2013"/>
        <v>72173916</v>
      </c>
      <c r="AI642" s="92" t="s">
        <v>1156</v>
      </c>
      <c r="AJ642" s="91">
        <f t="shared" ref="AJ642:AL642" si="2134">AJ640-+AJ641</f>
        <v>0</v>
      </c>
      <c r="AK642" s="91">
        <f t="shared" si="2134"/>
        <v>0</v>
      </c>
      <c r="AL642" s="91">
        <f t="shared" si="2134"/>
        <v>72173916</v>
      </c>
      <c r="AM642" s="60"/>
    </row>
    <row r="643" spans="1:39" s="58" customFormat="1" ht="16.5" hidden="1" customHeight="1" x14ac:dyDescent="0.15">
      <c r="A643" s="61" t="s">
        <v>1707</v>
      </c>
      <c r="B643" t="s">
        <v>1827</v>
      </c>
      <c r="C643" t="s">
        <v>767</v>
      </c>
      <c r="D643" s="62" t="s">
        <v>1828</v>
      </c>
      <c r="E643" s="63" t="s">
        <v>1707</v>
      </c>
      <c r="F643" s="346" t="s">
        <v>1493</v>
      </c>
      <c r="G643" s="63" t="s">
        <v>526</v>
      </c>
      <c r="H643" s="63" t="s">
        <v>791</v>
      </c>
      <c r="I643" s="63" t="s">
        <v>614</v>
      </c>
      <c r="J643" s="346"/>
      <c r="K643" s="346"/>
      <c r="L643" s="346"/>
      <c r="M643" s="346" t="s">
        <v>1716</v>
      </c>
      <c r="N643" s="65" t="s">
        <v>1720</v>
      </c>
      <c r="O643" s="66" t="s">
        <v>78</v>
      </c>
      <c r="P643" s="67">
        <v>3707326</v>
      </c>
      <c r="Q643" s="67">
        <v>0</v>
      </c>
      <c r="R643" s="67">
        <f t="shared" ref="R643" si="2135">P643-Q643</f>
        <v>3707326</v>
      </c>
      <c r="S643" s="67">
        <v>0</v>
      </c>
      <c r="T643" s="67">
        <v>0</v>
      </c>
      <c r="U643" s="68">
        <v>0</v>
      </c>
      <c r="V643" s="69">
        <f t="shared" ref="V643:V644" si="2136">P643-U643</f>
        <v>3707326</v>
      </c>
      <c r="W643" s="70" t="s">
        <v>79</v>
      </c>
      <c r="X643" s="69">
        <f t="shared" ref="X643" si="2137">X644</f>
        <v>0</v>
      </c>
      <c r="Y643" s="71"/>
      <c r="Z643" s="71"/>
      <c r="AA643" s="71"/>
      <c r="AB643" s="71"/>
      <c r="AC643" s="71"/>
      <c r="AD643" s="72"/>
      <c r="AE643" s="69">
        <f t="shared" si="1936"/>
        <v>0</v>
      </c>
      <c r="AF643" s="349">
        <v>0</v>
      </c>
      <c r="AH643" s="73">
        <v>0</v>
      </c>
      <c r="AI643" s="74" t="s">
        <v>819</v>
      </c>
      <c r="AJ643" s="73">
        <v>33260</v>
      </c>
      <c r="AK643" s="73">
        <f t="shared" ref="AK643:AK644" si="2138">AL643-+AH643</f>
        <v>3707326</v>
      </c>
      <c r="AL643" s="73">
        <f t="shared" ref="AL643:AL644" si="2139">Q643+R643</f>
        <v>3707326</v>
      </c>
      <c r="AM643" s="75"/>
    </row>
    <row r="644" spans="1:39" s="58" customFormat="1" ht="16.5" hidden="1" customHeight="1" x14ac:dyDescent="0.15">
      <c r="B644" s="77" t="s">
        <v>1827</v>
      </c>
      <c r="C644" s="77" t="s">
        <v>767</v>
      </c>
      <c r="D644" s="78" t="s">
        <v>1828</v>
      </c>
      <c r="E644" s="79" t="s">
        <v>1707</v>
      </c>
      <c r="F644" s="347"/>
      <c r="G644" s="79" t="s">
        <v>526</v>
      </c>
      <c r="H644" s="79" t="s">
        <v>791</v>
      </c>
      <c r="I644" s="79" t="s">
        <v>614</v>
      </c>
      <c r="J644" s="347"/>
      <c r="K644" s="347"/>
      <c r="L644" s="347"/>
      <c r="M644" s="347"/>
      <c r="N644" s="81"/>
      <c r="O644" s="82" t="s">
        <v>81</v>
      </c>
      <c r="P644" s="67">
        <v>3707326</v>
      </c>
      <c r="Q644" s="67">
        <v>0</v>
      </c>
      <c r="R644" s="67">
        <v>3707326</v>
      </c>
      <c r="S644" s="67">
        <f t="shared" ref="S644" si="2140">P644-Q644-R644</f>
        <v>0</v>
      </c>
      <c r="T644" s="67">
        <v>0</v>
      </c>
      <c r="U644" s="83">
        <v>0</v>
      </c>
      <c r="V644" s="69">
        <f t="shared" si="2136"/>
        <v>3707326</v>
      </c>
      <c r="W644" s="70" t="s">
        <v>82</v>
      </c>
      <c r="X644" s="69">
        <v>0</v>
      </c>
      <c r="Y644" s="69">
        <v>0</v>
      </c>
      <c r="Z644" s="69">
        <v>0</v>
      </c>
      <c r="AA644" s="69">
        <v>0</v>
      </c>
      <c r="AB644" s="69">
        <v>0</v>
      </c>
      <c r="AC644" s="69">
        <v>0</v>
      </c>
      <c r="AD644" s="69">
        <v>0</v>
      </c>
      <c r="AE644" s="69">
        <f t="shared" si="1936"/>
        <v>0</v>
      </c>
      <c r="AF644" s="350"/>
      <c r="AH644" s="73">
        <v>0</v>
      </c>
      <c r="AI644" s="74" t="s">
        <v>819</v>
      </c>
      <c r="AJ644" s="73">
        <v>33260</v>
      </c>
      <c r="AK644" s="73">
        <f t="shared" si="2138"/>
        <v>3707326</v>
      </c>
      <c r="AL644" s="73">
        <f t="shared" si="2139"/>
        <v>3707326</v>
      </c>
      <c r="AM644" s="75"/>
    </row>
    <row r="645" spans="1:39" s="58" customFormat="1" ht="16.5" hidden="1" customHeight="1" thickBot="1" x14ac:dyDescent="0.2">
      <c r="B645" s="77" t="s">
        <v>1827</v>
      </c>
      <c r="C645" s="77" t="s">
        <v>767</v>
      </c>
      <c r="D645" s="78" t="s">
        <v>1828</v>
      </c>
      <c r="E645" s="79" t="s">
        <v>1707</v>
      </c>
      <c r="F645" s="347"/>
      <c r="G645" s="79" t="s">
        <v>526</v>
      </c>
      <c r="H645" s="79" t="s">
        <v>791</v>
      </c>
      <c r="I645" s="79" t="s">
        <v>614</v>
      </c>
      <c r="J645" s="347"/>
      <c r="K645" s="347"/>
      <c r="L645" s="347"/>
      <c r="M645" s="347"/>
      <c r="N645" s="81"/>
      <c r="O645" s="93" t="s">
        <v>83</v>
      </c>
      <c r="P645" s="94">
        <f t="shared" ref="P645:R645" si="2141">P643-+P644</f>
        <v>0</v>
      </c>
      <c r="Q645" s="94">
        <f t="shared" si="2141"/>
        <v>0</v>
      </c>
      <c r="R645" s="95">
        <f t="shared" si="2141"/>
        <v>0</v>
      </c>
      <c r="S645" s="95"/>
      <c r="T645" s="95">
        <f t="shared" ref="T645:V645" si="2142">T643-+T644</f>
        <v>0</v>
      </c>
      <c r="U645" s="96">
        <f t="shared" si="2142"/>
        <v>0</v>
      </c>
      <c r="V645" s="96">
        <f t="shared" si="2142"/>
        <v>0</v>
      </c>
      <c r="W645" s="93" t="s">
        <v>83</v>
      </c>
      <c r="X645" s="96">
        <f t="shared" ref="X645:AD645" si="2143">X643-+X644</f>
        <v>0</v>
      </c>
      <c r="Y645" s="96">
        <f t="shared" si="2143"/>
        <v>0</v>
      </c>
      <c r="Z645" s="96">
        <f t="shared" si="2143"/>
        <v>0</v>
      </c>
      <c r="AA645" s="96">
        <f t="shared" si="2143"/>
        <v>0</v>
      </c>
      <c r="AB645" s="96">
        <f t="shared" si="2143"/>
        <v>0</v>
      </c>
      <c r="AC645" s="96">
        <f t="shared" si="2143"/>
        <v>0</v>
      </c>
      <c r="AD645" s="96">
        <f t="shared" si="2143"/>
        <v>0</v>
      </c>
      <c r="AE645" s="96">
        <f t="shared" si="1936"/>
        <v>0</v>
      </c>
      <c r="AF645" s="350"/>
      <c r="AH645" s="91">
        <f t="shared" si="2013"/>
        <v>0</v>
      </c>
      <c r="AI645" s="92" t="s">
        <v>1156</v>
      </c>
      <c r="AJ645" s="91">
        <f t="shared" ref="AJ645:AL645" si="2144">AJ643-+AJ644</f>
        <v>0</v>
      </c>
      <c r="AK645" s="91">
        <f t="shared" si="2144"/>
        <v>0</v>
      </c>
      <c r="AL645" s="91">
        <f t="shared" si="2144"/>
        <v>0</v>
      </c>
      <c r="AM645" s="60"/>
    </row>
    <row r="646" spans="1:39" s="97" customFormat="1" ht="16.5" hidden="1" customHeight="1" x14ac:dyDescent="0.15">
      <c r="B646" s="98"/>
      <c r="C646" s="98"/>
      <c r="D646" s="99" t="s">
        <v>95</v>
      </c>
      <c r="E646" s="100"/>
      <c r="F646" s="355"/>
      <c r="G646" s="100"/>
      <c r="H646" s="100"/>
      <c r="I646" s="100"/>
      <c r="J646" s="101"/>
      <c r="K646" s="101"/>
      <c r="L646" s="101"/>
      <c r="M646" s="101"/>
      <c r="N646" s="102"/>
      <c r="O646" s="103" t="s">
        <v>78</v>
      </c>
      <c r="P646" s="104">
        <f t="shared" ref="P646:V647" si="2145">SUMIF($O$7:$O$645,$O646,P$7:P$645)</f>
        <v>8760591885</v>
      </c>
      <c r="Q646" s="104">
        <f t="shared" si="2145"/>
        <v>2082923928</v>
      </c>
      <c r="R646" s="104">
        <f t="shared" si="2145"/>
        <v>6677667957</v>
      </c>
      <c r="S646" s="104">
        <f t="shared" si="2145"/>
        <v>0</v>
      </c>
      <c r="T646" s="104">
        <f t="shared" si="2145"/>
        <v>5083821619</v>
      </c>
      <c r="U646" s="105">
        <f t="shared" si="2145"/>
        <v>3158772371</v>
      </c>
      <c r="V646" s="106">
        <f t="shared" si="2145"/>
        <v>5601819514</v>
      </c>
      <c r="W646" s="107" t="s">
        <v>74</v>
      </c>
      <c r="X646" s="106">
        <f t="shared" ref="X646:AD647" si="2146">SUMIF($W$7:$W$645,$W646,X$7:X$645)</f>
        <v>1292571957</v>
      </c>
      <c r="Y646" s="106">
        <f t="shared" si="2146"/>
        <v>0</v>
      </c>
      <c r="Z646" s="106">
        <f t="shared" si="2146"/>
        <v>0</v>
      </c>
      <c r="AA646" s="106">
        <f t="shared" si="2146"/>
        <v>0</v>
      </c>
      <c r="AB646" s="106">
        <f t="shared" si="2146"/>
        <v>0</v>
      </c>
      <c r="AC646" s="106">
        <f t="shared" si="2146"/>
        <v>0</v>
      </c>
      <c r="AD646" s="106">
        <f t="shared" si="2146"/>
        <v>0</v>
      </c>
      <c r="AE646" s="106">
        <f t="shared" ref="AE646" si="2147">SUM(X646:AD646)</f>
        <v>1292571957</v>
      </c>
      <c r="AF646" s="108"/>
      <c r="AH646" s="109"/>
      <c r="AI646" s="109"/>
      <c r="AJ646" s="109"/>
      <c r="AK646" s="109"/>
      <c r="AL646" s="109"/>
      <c r="AM646" s="110"/>
    </row>
    <row r="647" spans="1:39" s="97" customFormat="1" ht="16.5" hidden="1" customHeight="1" x14ac:dyDescent="0.15">
      <c r="B647" s="111">
        <v>0</v>
      </c>
      <c r="C647" s="111">
        <v>0</v>
      </c>
      <c r="D647" s="112" t="s">
        <v>1829</v>
      </c>
      <c r="E647" s="113"/>
      <c r="F647" s="356"/>
      <c r="G647" s="113"/>
      <c r="H647" s="113"/>
      <c r="I647" s="113"/>
      <c r="J647" s="113"/>
      <c r="K647" s="113"/>
      <c r="L647" s="113"/>
      <c r="M647" s="113"/>
      <c r="N647" s="113"/>
      <c r="O647" s="114" t="s">
        <v>75</v>
      </c>
      <c r="P647" s="67">
        <f t="shared" si="2145"/>
        <v>7468019928</v>
      </c>
      <c r="Q647" s="67">
        <f t="shared" si="2145"/>
        <v>2020397778</v>
      </c>
      <c r="R647" s="67">
        <f t="shared" si="2145"/>
        <v>5447622150</v>
      </c>
      <c r="S647" s="67">
        <f t="shared" si="2145"/>
        <v>0</v>
      </c>
      <c r="T647" s="67">
        <f t="shared" si="2145"/>
        <v>4813912603</v>
      </c>
      <c r="U647" s="69">
        <f t="shared" si="2145"/>
        <v>2748845580</v>
      </c>
      <c r="V647" s="115">
        <f t="shared" si="2145"/>
        <v>4719174348</v>
      </c>
      <c r="W647" s="116" t="s">
        <v>76</v>
      </c>
      <c r="X647" s="115">
        <f t="shared" si="2146"/>
        <v>1292571957</v>
      </c>
      <c r="Y647" s="115">
        <f t="shared" si="2146"/>
        <v>0</v>
      </c>
      <c r="Z647" s="115">
        <f t="shared" si="2146"/>
        <v>0</v>
      </c>
      <c r="AA647" s="115">
        <f t="shared" si="2146"/>
        <v>0</v>
      </c>
      <c r="AB647" s="115">
        <f t="shared" si="2146"/>
        <v>0</v>
      </c>
      <c r="AC647" s="115">
        <f t="shared" si="2146"/>
        <v>0</v>
      </c>
      <c r="AD647" s="117">
        <f t="shared" si="2146"/>
        <v>0</v>
      </c>
      <c r="AE647" s="115">
        <f>SUM(X647:AC647)</f>
        <v>1292571957</v>
      </c>
      <c r="AF647" s="118"/>
      <c r="AH647" s="119"/>
      <c r="AI647" s="119"/>
      <c r="AJ647" s="119"/>
      <c r="AK647" s="119"/>
      <c r="AL647" s="119"/>
      <c r="AM647" s="110"/>
    </row>
    <row r="648" spans="1:39" s="97" customFormat="1" ht="16.5" hidden="1" customHeight="1" thickBot="1" x14ac:dyDescent="0.2">
      <c r="B648" s="111">
        <v>0</v>
      </c>
      <c r="C648" s="111">
        <v>0</v>
      </c>
      <c r="D648" s="120" t="s">
        <v>1829</v>
      </c>
      <c r="E648" s="121"/>
      <c r="F648" s="357"/>
      <c r="G648" s="121"/>
      <c r="H648" s="121"/>
      <c r="I648" s="121"/>
      <c r="J648" s="121"/>
      <c r="K648" s="121"/>
      <c r="L648" s="121"/>
      <c r="M648" s="121"/>
      <c r="N648" s="121"/>
      <c r="O648" s="122" t="s">
        <v>77</v>
      </c>
      <c r="P648" s="123">
        <f>P646-+P647</f>
        <v>1292571957</v>
      </c>
      <c r="Q648" s="123">
        <f t="shared" ref="Q648:V648" si="2148">Q646-+Q647</f>
        <v>62526150</v>
      </c>
      <c r="R648" s="123">
        <f t="shared" si="2148"/>
        <v>1230045807</v>
      </c>
      <c r="S648" s="123">
        <f t="shared" si="2148"/>
        <v>0</v>
      </c>
      <c r="T648" s="123">
        <f t="shared" si="2148"/>
        <v>269909016</v>
      </c>
      <c r="U648" s="124">
        <f t="shared" si="2148"/>
        <v>409926791</v>
      </c>
      <c r="V648" s="125">
        <f t="shared" si="2148"/>
        <v>882645166</v>
      </c>
      <c r="W648" s="122" t="s">
        <v>77</v>
      </c>
      <c r="X648" s="125">
        <f t="shared" ref="X648:AD648" si="2149">X646-+X647</f>
        <v>0</v>
      </c>
      <c r="Y648" s="125">
        <f t="shared" si="2149"/>
        <v>0</v>
      </c>
      <c r="Z648" s="125">
        <f t="shared" si="2149"/>
        <v>0</v>
      </c>
      <c r="AA648" s="125">
        <f t="shared" si="2149"/>
        <v>0</v>
      </c>
      <c r="AB648" s="125">
        <f t="shared" si="2149"/>
        <v>0</v>
      </c>
      <c r="AC648" s="125">
        <f t="shared" si="2149"/>
        <v>0</v>
      </c>
      <c r="AD648" s="125">
        <f t="shared" si="2149"/>
        <v>0</v>
      </c>
      <c r="AE648" s="125">
        <f>SUM(X648:AD648)</f>
        <v>0</v>
      </c>
      <c r="AF648" s="126"/>
      <c r="AH648" s="127"/>
      <c r="AI648" s="128"/>
      <c r="AJ648" s="127"/>
      <c r="AK648" s="127"/>
      <c r="AL648" s="127"/>
      <c r="AM648" s="110"/>
    </row>
    <row r="650" spans="1:39" ht="14.25" x14ac:dyDescent="0.15">
      <c r="I650" s="129" t="s">
        <v>96</v>
      </c>
      <c r="J650" s="130"/>
      <c r="K650" s="131"/>
      <c r="L650" s="131"/>
      <c r="M650" s="131"/>
      <c r="N650" s="132"/>
      <c r="O650" s="133" t="s">
        <v>78</v>
      </c>
      <c r="P650" s="134">
        <f t="shared" ref="P650:V652" si="2150">SUMIFS(P$7:P$645,$O$7:$O$645,$O650,$I$7:$I$645,$I$650)</f>
        <v>877884550</v>
      </c>
      <c r="Q650" s="134">
        <f t="shared" si="2150"/>
        <v>14088413</v>
      </c>
      <c r="R650" s="134">
        <f t="shared" si="2150"/>
        <v>863796137</v>
      </c>
      <c r="S650" s="134">
        <f t="shared" si="2150"/>
        <v>0</v>
      </c>
      <c r="T650" s="134">
        <f t="shared" si="2150"/>
        <v>313148789</v>
      </c>
      <c r="U650" s="134">
        <f t="shared" si="2150"/>
        <v>573040890</v>
      </c>
      <c r="V650" s="134">
        <f t="shared" si="2150"/>
        <v>304843660</v>
      </c>
      <c r="W650" s="135" t="s">
        <v>79</v>
      </c>
      <c r="X650" s="136">
        <f t="shared" ref="X650:AE652" si="2151">SUMIFS(X$7:X$645,$W$7:$W$645,$W650,$I$7:$I$645,$I$650)</f>
        <v>223999893</v>
      </c>
      <c r="Y650" s="136">
        <f t="shared" si="2151"/>
        <v>0</v>
      </c>
      <c r="Z650" s="136">
        <f t="shared" si="2151"/>
        <v>0</v>
      </c>
      <c r="AA650" s="136">
        <f t="shared" si="2151"/>
        <v>0</v>
      </c>
      <c r="AB650" s="136">
        <f t="shared" si="2151"/>
        <v>0</v>
      </c>
      <c r="AC650" s="136">
        <f t="shared" si="2151"/>
        <v>0</v>
      </c>
      <c r="AD650" s="136">
        <f t="shared" si="2151"/>
        <v>0</v>
      </c>
      <c r="AE650" s="136">
        <f t="shared" si="2151"/>
        <v>223999893</v>
      </c>
    </row>
    <row r="651" spans="1:39" ht="14.25" x14ac:dyDescent="0.15">
      <c r="I651" s="138" t="s">
        <v>96</v>
      </c>
      <c r="J651" s="139"/>
      <c r="K651" s="140"/>
      <c r="L651" s="140"/>
      <c r="M651" s="140"/>
      <c r="N651" s="141"/>
      <c r="O651" s="133" t="s">
        <v>75</v>
      </c>
      <c r="P651" s="134">
        <f t="shared" si="2150"/>
        <v>653884657</v>
      </c>
      <c r="Q651" s="134">
        <f t="shared" si="2150"/>
        <v>151245</v>
      </c>
      <c r="R651" s="134">
        <f t="shared" si="2150"/>
        <v>653733412</v>
      </c>
      <c r="S651" s="134">
        <f t="shared" si="2150"/>
        <v>0</v>
      </c>
      <c r="T651" s="134">
        <f t="shared" si="2150"/>
        <v>311195148</v>
      </c>
      <c r="U651" s="134">
        <f t="shared" si="2150"/>
        <v>497461630</v>
      </c>
      <c r="V651" s="134">
        <f t="shared" si="2150"/>
        <v>156423027</v>
      </c>
      <c r="W651" s="135" t="s">
        <v>82</v>
      </c>
      <c r="X651" s="136">
        <f t="shared" si="2151"/>
        <v>223999893</v>
      </c>
      <c r="Y651" s="136">
        <f t="shared" si="2151"/>
        <v>0</v>
      </c>
      <c r="Z651" s="136">
        <f t="shared" si="2151"/>
        <v>0</v>
      </c>
      <c r="AA651" s="136">
        <f t="shared" si="2151"/>
        <v>0</v>
      </c>
      <c r="AB651" s="136">
        <f t="shared" si="2151"/>
        <v>0</v>
      </c>
      <c r="AC651" s="136">
        <f t="shared" si="2151"/>
        <v>0</v>
      </c>
      <c r="AD651" s="136">
        <f t="shared" si="2151"/>
        <v>0</v>
      </c>
      <c r="AE651" s="136">
        <f t="shared" si="2151"/>
        <v>223999893</v>
      </c>
    </row>
    <row r="652" spans="1:39" s="58" customFormat="1" ht="14.25" x14ac:dyDescent="0.15">
      <c r="I652" s="266" t="s">
        <v>96</v>
      </c>
      <c r="J652" s="267"/>
      <c r="K652" s="268"/>
      <c r="L652" s="268"/>
      <c r="M652" s="268"/>
      <c r="N652" s="269"/>
      <c r="O652" s="270" t="s">
        <v>77</v>
      </c>
      <c r="P652" s="271">
        <f t="shared" si="2150"/>
        <v>223999893</v>
      </c>
      <c r="Q652" s="271">
        <f t="shared" si="2150"/>
        <v>13937168</v>
      </c>
      <c r="R652" s="271">
        <f t="shared" si="2150"/>
        <v>210062725</v>
      </c>
      <c r="S652" s="271">
        <f t="shared" si="2150"/>
        <v>0</v>
      </c>
      <c r="T652" s="271">
        <f t="shared" si="2150"/>
        <v>1953641</v>
      </c>
      <c r="U652" s="271">
        <f t="shared" si="2150"/>
        <v>75579260</v>
      </c>
      <c r="V652" s="271">
        <f t="shared" si="2150"/>
        <v>148420633</v>
      </c>
      <c r="W652" s="142" t="s">
        <v>83</v>
      </c>
      <c r="X652" s="272">
        <f t="shared" si="2151"/>
        <v>0</v>
      </c>
      <c r="Y652" s="272">
        <f t="shared" si="2151"/>
        <v>0</v>
      </c>
      <c r="Z652" s="272">
        <f t="shared" si="2151"/>
        <v>0</v>
      </c>
      <c r="AA652" s="272">
        <f t="shared" si="2151"/>
        <v>0</v>
      </c>
      <c r="AB652" s="272">
        <f t="shared" si="2151"/>
        <v>0</v>
      </c>
      <c r="AC652" s="272">
        <f t="shared" si="2151"/>
        <v>0</v>
      </c>
      <c r="AD652" s="272">
        <f t="shared" si="2151"/>
        <v>0</v>
      </c>
      <c r="AE652" s="272">
        <f t="shared" si="2151"/>
        <v>0</v>
      </c>
      <c r="AF652" s="273"/>
      <c r="AM652" s="60"/>
    </row>
    <row r="653" spans="1:39" ht="14.25" x14ac:dyDescent="0.15">
      <c r="I653" s="143" t="s">
        <v>97</v>
      </c>
      <c r="J653" s="144"/>
      <c r="K653" s="145"/>
      <c r="L653" s="145"/>
      <c r="M653" s="145"/>
      <c r="N653" s="146"/>
      <c r="O653" s="147" t="s">
        <v>78</v>
      </c>
      <c r="P653" s="67">
        <f t="shared" ref="P653:V655" si="2152">SUMIFS(P$7:P$645,$O$7:$O$645,$O653,$I$7:$I$645,$I$653)</f>
        <v>1332834889</v>
      </c>
      <c r="Q653" s="67">
        <f t="shared" si="2152"/>
        <v>74636918</v>
      </c>
      <c r="R653" s="67">
        <f t="shared" si="2152"/>
        <v>1258197971</v>
      </c>
      <c r="S653" s="67">
        <f t="shared" si="2152"/>
        <v>0</v>
      </c>
      <c r="T653" s="67">
        <f t="shared" si="2152"/>
        <v>1043493873</v>
      </c>
      <c r="U653" s="67">
        <f t="shared" si="2152"/>
        <v>600343125</v>
      </c>
      <c r="V653" s="67">
        <f t="shared" si="2152"/>
        <v>732491764</v>
      </c>
      <c r="W653" s="70" t="s">
        <v>79</v>
      </c>
      <c r="X653" s="69">
        <f t="shared" ref="X653:AE655" si="2153">SUMIFS(X$7:X$645,$W$7:$W$645,$W653,$I$7:$I$645,$I$653)</f>
        <v>156428037</v>
      </c>
      <c r="Y653" s="69">
        <f t="shared" si="2153"/>
        <v>0</v>
      </c>
      <c r="Z653" s="69">
        <f t="shared" si="2153"/>
        <v>0</v>
      </c>
      <c r="AA653" s="69">
        <f t="shared" si="2153"/>
        <v>0</v>
      </c>
      <c r="AB653" s="69">
        <f t="shared" si="2153"/>
        <v>0</v>
      </c>
      <c r="AC653" s="69">
        <f t="shared" si="2153"/>
        <v>0</v>
      </c>
      <c r="AD653" s="69">
        <f t="shared" si="2153"/>
        <v>0</v>
      </c>
      <c r="AE653" s="69">
        <f t="shared" si="2153"/>
        <v>156428037</v>
      </c>
    </row>
    <row r="654" spans="1:39" ht="14.25" x14ac:dyDescent="0.15">
      <c r="I654" s="148" t="s">
        <v>513</v>
      </c>
      <c r="J654" s="149"/>
      <c r="K654" s="150"/>
      <c r="L654" s="150"/>
      <c r="M654" s="150"/>
      <c r="N654" s="151"/>
      <c r="O654" s="147" t="s">
        <v>75</v>
      </c>
      <c r="P654" s="67">
        <f t="shared" si="2152"/>
        <v>1176406852</v>
      </c>
      <c r="Q654" s="67">
        <f t="shared" si="2152"/>
        <v>74636918</v>
      </c>
      <c r="R654" s="67">
        <f t="shared" si="2152"/>
        <v>1101769934</v>
      </c>
      <c r="S654" s="67">
        <f t="shared" si="2152"/>
        <v>0</v>
      </c>
      <c r="T654" s="67">
        <f t="shared" si="2152"/>
        <v>1023595122</v>
      </c>
      <c r="U654" s="67">
        <f t="shared" si="2152"/>
        <v>544706934</v>
      </c>
      <c r="V654" s="67">
        <f t="shared" si="2152"/>
        <v>631699918</v>
      </c>
      <c r="W654" s="70" t="s">
        <v>82</v>
      </c>
      <c r="X654" s="69">
        <f t="shared" si="2153"/>
        <v>156428037</v>
      </c>
      <c r="Y654" s="69">
        <f t="shared" si="2153"/>
        <v>0</v>
      </c>
      <c r="Z654" s="69">
        <f t="shared" si="2153"/>
        <v>0</v>
      </c>
      <c r="AA654" s="69">
        <f t="shared" si="2153"/>
        <v>0</v>
      </c>
      <c r="AB654" s="69">
        <f t="shared" si="2153"/>
        <v>0</v>
      </c>
      <c r="AC654" s="69">
        <f t="shared" si="2153"/>
        <v>0</v>
      </c>
      <c r="AD654" s="69">
        <f t="shared" si="2153"/>
        <v>0</v>
      </c>
      <c r="AE654" s="69">
        <f t="shared" si="2153"/>
        <v>156428037</v>
      </c>
    </row>
    <row r="655" spans="1:39" s="58" customFormat="1" ht="14.25" x14ac:dyDescent="0.15">
      <c r="I655" s="274" t="s">
        <v>513</v>
      </c>
      <c r="J655" s="275"/>
      <c r="K655" s="276"/>
      <c r="L655" s="276"/>
      <c r="M655" s="276"/>
      <c r="N655" s="277"/>
      <c r="O655" s="278" t="s">
        <v>77</v>
      </c>
      <c r="P655" s="89">
        <f t="shared" si="2152"/>
        <v>156428037</v>
      </c>
      <c r="Q655" s="89">
        <f t="shared" si="2152"/>
        <v>0</v>
      </c>
      <c r="R655" s="89">
        <f t="shared" si="2152"/>
        <v>156428037</v>
      </c>
      <c r="S655" s="89">
        <f t="shared" si="2152"/>
        <v>0</v>
      </c>
      <c r="T655" s="89">
        <f t="shared" si="2152"/>
        <v>19898751</v>
      </c>
      <c r="U655" s="89">
        <f t="shared" si="2152"/>
        <v>55636191</v>
      </c>
      <c r="V655" s="89">
        <f t="shared" si="2152"/>
        <v>100791846</v>
      </c>
      <c r="W655" s="88" t="s">
        <v>83</v>
      </c>
      <c r="X655" s="90">
        <f t="shared" si="2153"/>
        <v>0</v>
      </c>
      <c r="Y655" s="90">
        <f t="shared" si="2153"/>
        <v>0</v>
      </c>
      <c r="Z655" s="90">
        <f t="shared" si="2153"/>
        <v>0</v>
      </c>
      <c r="AA655" s="90">
        <f t="shared" si="2153"/>
        <v>0</v>
      </c>
      <c r="AB655" s="90">
        <f t="shared" si="2153"/>
        <v>0</v>
      </c>
      <c r="AC655" s="90">
        <f t="shared" si="2153"/>
        <v>0</v>
      </c>
      <c r="AD655" s="90">
        <f t="shared" si="2153"/>
        <v>0</v>
      </c>
      <c r="AE655" s="90">
        <f t="shared" si="2153"/>
        <v>0</v>
      </c>
      <c r="AF655" s="273"/>
      <c r="AM655" s="60"/>
    </row>
    <row r="656" spans="1:39" ht="14.25" x14ac:dyDescent="0.15">
      <c r="I656" s="152" t="s">
        <v>98</v>
      </c>
      <c r="J656" s="130"/>
      <c r="K656" s="131"/>
      <c r="L656" s="131"/>
      <c r="M656" s="131"/>
      <c r="N656" s="132"/>
      <c r="O656" s="133" t="s">
        <v>78</v>
      </c>
      <c r="P656" s="134">
        <f t="shared" ref="P656:V658" si="2154">SUMIFS(P$7:P$645,$O$7:$O$645,$O656,$I$7:$I$645,$I$656)</f>
        <v>119886060</v>
      </c>
      <c r="Q656" s="134">
        <f t="shared" si="2154"/>
        <v>2768854</v>
      </c>
      <c r="R656" s="134">
        <f t="shared" si="2154"/>
        <v>117117206</v>
      </c>
      <c r="S656" s="134">
        <f t="shared" si="2154"/>
        <v>0</v>
      </c>
      <c r="T656" s="134">
        <f t="shared" si="2154"/>
        <v>3400000</v>
      </c>
      <c r="U656" s="134">
        <f t="shared" si="2154"/>
        <v>61154868</v>
      </c>
      <c r="V656" s="134">
        <f t="shared" si="2154"/>
        <v>58731192</v>
      </c>
      <c r="W656" s="135" t="s">
        <v>79</v>
      </c>
      <c r="X656" s="136">
        <f t="shared" ref="X656:AE658" si="2155">SUMIFS(X$7:X$645,$W$7:$W$645,$W656,$I$7:$I$645,$I$656)</f>
        <v>72173916</v>
      </c>
      <c r="Y656" s="136">
        <f t="shared" si="2155"/>
        <v>0</v>
      </c>
      <c r="Z656" s="136">
        <f t="shared" si="2155"/>
        <v>0</v>
      </c>
      <c r="AA656" s="136">
        <f t="shared" si="2155"/>
        <v>0</v>
      </c>
      <c r="AB656" s="136">
        <f t="shared" si="2155"/>
        <v>0</v>
      </c>
      <c r="AC656" s="136">
        <f t="shared" si="2155"/>
        <v>0</v>
      </c>
      <c r="AD656" s="136">
        <f t="shared" si="2155"/>
        <v>0</v>
      </c>
      <c r="AE656" s="136">
        <f t="shared" si="2155"/>
        <v>72173916</v>
      </c>
    </row>
    <row r="657" spans="1:39" ht="14.25" x14ac:dyDescent="0.15">
      <c r="I657" s="138" t="s">
        <v>614</v>
      </c>
      <c r="J657" s="139"/>
      <c r="K657" s="140"/>
      <c r="L657" s="140"/>
      <c r="M657" s="140"/>
      <c r="N657" s="141"/>
      <c r="O657" s="133" t="s">
        <v>75</v>
      </c>
      <c r="P657" s="134">
        <f t="shared" si="2154"/>
        <v>47712144</v>
      </c>
      <c r="Q657" s="134">
        <f t="shared" si="2154"/>
        <v>2768854</v>
      </c>
      <c r="R657" s="134">
        <f t="shared" si="2154"/>
        <v>44943290</v>
      </c>
      <c r="S657" s="134">
        <f t="shared" si="2154"/>
        <v>0</v>
      </c>
      <c r="T657" s="134">
        <f t="shared" si="2154"/>
        <v>3400000</v>
      </c>
      <c r="U657" s="134">
        <f t="shared" si="2154"/>
        <v>23899168</v>
      </c>
      <c r="V657" s="134">
        <f t="shared" si="2154"/>
        <v>23812976</v>
      </c>
      <c r="W657" s="135" t="s">
        <v>82</v>
      </c>
      <c r="X657" s="136">
        <f t="shared" si="2155"/>
        <v>72173916</v>
      </c>
      <c r="Y657" s="136">
        <f t="shared" si="2155"/>
        <v>0</v>
      </c>
      <c r="Z657" s="136">
        <f t="shared" si="2155"/>
        <v>0</v>
      </c>
      <c r="AA657" s="136">
        <f t="shared" si="2155"/>
        <v>0</v>
      </c>
      <c r="AB657" s="136">
        <f t="shared" si="2155"/>
        <v>0</v>
      </c>
      <c r="AC657" s="136">
        <f t="shared" si="2155"/>
        <v>0</v>
      </c>
      <c r="AD657" s="136">
        <f t="shared" si="2155"/>
        <v>0</v>
      </c>
      <c r="AE657" s="136">
        <f t="shared" si="2155"/>
        <v>72173916</v>
      </c>
    </row>
    <row r="658" spans="1:39" s="273" customFormat="1" ht="14.25" x14ac:dyDescent="0.15">
      <c r="A658" s="58"/>
      <c r="B658" s="58"/>
      <c r="C658" s="58"/>
      <c r="D658" s="58"/>
      <c r="E658" s="58"/>
      <c r="F658" s="58"/>
      <c r="G658" s="58"/>
      <c r="H658" s="58"/>
      <c r="I658" s="279" t="s">
        <v>614</v>
      </c>
      <c r="J658" s="267"/>
      <c r="K658" s="268"/>
      <c r="L658" s="268"/>
      <c r="M658" s="268"/>
      <c r="N658" s="269"/>
      <c r="O658" s="270" t="s">
        <v>77</v>
      </c>
      <c r="P658" s="271">
        <f t="shared" si="2154"/>
        <v>72173916</v>
      </c>
      <c r="Q658" s="271">
        <f t="shared" si="2154"/>
        <v>0</v>
      </c>
      <c r="R658" s="271">
        <f t="shared" si="2154"/>
        <v>72173916</v>
      </c>
      <c r="S658" s="271">
        <f t="shared" si="2154"/>
        <v>0</v>
      </c>
      <c r="T658" s="271">
        <f t="shared" si="2154"/>
        <v>0</v>
      </c>
      <c r="U658" s="271">
        <f t="shared" si="2154"/>
        <v>37255700</v>
      </c>
      <c r="V658" s="271">
        <f t="shared" si="2154"/>
        <v>34918216</v>
      </c>
      <c r="W658" s="142" t="s">
        <v>83</v>
      </c>
      <c r="X658" s="272">
        <f t="shared" si="2155"/>
        <v>0</v>
      </c>
      <c r="Y658" s="272">
        <f t="shared" si="2155"/>
        <v>0</v>
      </c>
      <c r="Z658" s="272">
        <f t="shared" si="2155"/>
        <v>0</v>
      </c>
      <c r="AA658" s="272">
        <f t="shared" si="2155"/>
        <v>0</v>
      </c>
      <c r="AB658" s="272">
        <f t="shared" si="2155"/>
        <v>0</v>
      </c>
      <c r="AC658" s="272">
        <f t="shared" si="2155"/>
        <v>0</v>
      </c>
      <c r="AD658" s="272">
        <f t="shared" si="2155"/>
        <v>0</v>
      </c>
      <c r="AE658" s="272">
        <f t="shared" si="2155"/>
        <v>0</v>
      </c>
      <c r="AG658" s="58"/>
      <c r="AH658" s="58"/>
      <c r="AI658" s="58"/>
      <c r="AJ658" s="58"/>
      <c r="AK658" s="58"/>
      <c r="AL658" s="58"/>
      <c r="AM658" s="60"/>
    </row>
    <row r="659" spans="1:39" ht="14.25" x14ac:dyDescent="0.15">
      <c r="I659" s="143" t="s">
        <v>99</v>
      </c>
      <c r="J659" s="144"/>
      <c r="K659" s="145"/>
      <c r="L659" s="145"/>
      <c r="M659" s="145"/>
      <c r="N659" s="146"/>
      <c r="O659" s="147" t="s">
        <v>78</v>
      </c>
      <c r="P659" s="67">
        <f t="shared" ref="P659:V661" si="2156">SUMIFS(P$7:P$645,$O$7:$O$645,$O659,$I$7:$I$645,$I$659)</f>
        <v>951070012</v>
      </c>
      <c r="Q659" s="67">
        <f t="shared" si="2156"/>
        <v>378359117</v>
      </c>
      <c r="R659" s="67">
        <f t="shared" si="2156"/>
        <v>572710895</v>
      </c>
      <c r="S659" s="67">
        <f t="shared" si="2156"/>
        <v>0</v>
      </c>
      <c r="T659" s="67">
        <f t="shared" si="2156"/>
        <v>495966096</v>
      </c>
      <c r="U659" s="67">
        <f t="shared" si="2156"/>
        <v>605206807</v>
      </c>
      <c r="V659" s="67">
        <f t="shared" si="2156"/>
        <v>345863205</v>
      </c>
      <c r="W659" s="70" t="s">
        <v>79</v>
      </c>
      <c r="X659" s="69">
        <f t="shared" ref="X659:AE661" si="2157">SUMIFS(X$7:X$645,$W$7:$W$645,$W659,$I$7:$I$645,$I$659)</f>
        <v>59843725</v>
      </c>
      <c r="Y659" s="69">
        <f t="shared" si="2157"/>
        <v>0</v>
      </c>
      <c r="Z659" s="69">
        <f t="shared" si="2157"/>
        <v>0</v>
      </c>
      <c r="AA659" s="69">
        <f t="shared" si="2157"/>
        <v>0</v>
      </c>
      <c r="AB659" s="69">
        <f t="shared" si="2157"/>
        <v>0</v>
      </c>
      <c r="AC659" s="69">
        <f t="shared" si="2157"/>
        <v>0</v>
      </c>
      <c r="AD659" s="69">
        <f t="shared" si="2157"/>
        <v>0</v>
      </c>
      <c r="AE659" s="69">
        <f t="shared" si="2157"/>
        <v>59843725</v>
      </c>
    </row>
    <row r="660" spans="1:39" ht="14.25" x14ac:dyDescent="0.15">
      <c r="I660" s="148" t="s">
        <v>881</v>
      </c>
      <c r="J660" s="149"/>
      <c r="K660" s="150"/>
      <c r="L660" s="150"/>
      <c r="M660" s="150"/>
      <c r="N660" s="151"/>
      <c r="O660" s="147" t="s">
        <v>75</v>
      </c>
      <c r="P660" s="67">
        <f t="shared" si="2156"/>
        <v>891226287</v>
      </c>
      <c r="Q660" s="67">
        <f t="shared" si="2156"/>
        <v>377795507</v>
      </c>
      <c r="R660" s="67">
        <f t="shared" si="2156"/>
        <v>513430780</v>
      </c>
      <c r="S660" s="67">
        <f t="shared" si="2156"/>
        <v>0</v>
      </c>
      <c r="T660" s="67">
        <f t="shared" si="2156"/>
        <v>436685981</v>
      </c>
      <c r="U660" s="67">
        <f t="shared" si="2156"/>
        <v>593391808</v>
      </c>
      <c r="V660" s="67">
        <f t="shared" si="2156"/>
        <v>297834479</v>
      </c>
      <c r="W660" s="70" t="s">
        <v>82</v>
      </c>
      <c r="X660" s="69">
        <f t="shared" si="2157"/>
        <v>59843725</v>
      </c>
      <c r="Y660" s="69">
        <f t="shared" si="2157"/>
        <v>0</v>
      </c>
      <c r="Z660" s="69">
        <f t="shared" si="2157"/>
        <v>0</v>
      </c>
      <c r="AA660" s="69">
        <f t="shared" si="2157"/>
        <v>0</v>
      </c>
      <c r="AB660" s="69">
        <f t="shared" si="2157"/>
        <v>0</v>
      </c>
      <c r="AC660" s="69">
        <f t="shared" si="2157"/>
        <v>0</v>
      </c>
      <c r="AD660" s="69">
        <f t="shared" si="2157"/>
        <v>0</v>
      </c>
      <c r="AE660" s="69">
        <f t="shared" si="2157"/>
        <v>59843725</v>
      </c>
    </row>
    <row r="661" spans="1:39" s="273" customFormat="1" ht="14.25" x14ac:dyDescent="0.15">
      <c r="A661" s="58"/>
      <c r="B661" s="58"/>
      <c r="C661" s="58"/>
      <c r="D661" s="58"/>
      <c r="E661" s="58"/>
      <c r="F661" s="58"/>
      <c r="G661" s="58"/>
      <c r="H661" s="58"/>
      <c r="I661" s="274" t="s">
        <v>881</v>
      </c>
      <c r="J661" s="275"/>
      <c r="K661" s="276"/>
      <c r="L661" s="276"/>
      <c r="M661" s="276"/>
      <c r="N661" s="277"/>
      <c r="O661" s="278" t="s">
        <v>77</v>
      </c>
      <c r="P661" s="89">
        <f t="shared" si="2156"/>
        <v>59843725</v>
      </c>
      <c r="Q661" s="89">
        <f t="shared" si="2156"/>
        <v>563610</v>
      </c>
      <c r="R661" s="89">
        <f t="shared" si="2156"/>
        <v>59280115</v>
      </c>
      <c r="S661" s="89">
        <f t="shared" si="2156"/>
        <v>0</v>
      </c>
      <c r="T661" s="89">
        <f t="shared" si="2156"/>
        <v>59280115</v>
      </c>
      <c r="U661" s="89">
        <f t="shared" si="2156"/>
        <v>11814999</v>
      </c>
      <c r="V661" s="89">
        <f t="shared" si="2156"/>
        <v>48028726</v>
      </c>
      <c r="W661" s="88" t="s">
        <v>83</v>
      </c>
      <c r="X661" s="90">
        <f t="shared" si="2157"/>
        <v>0</v>
      </c>
      <c r="Y661" s="90">
        <f t="shared" si="2157"/>
        <v>0</v>
      </c>
      <c r="Z661" s="90">
        <f t="shared" si="2157"/>
        <v>0</v>
      </c>
      <c r="AA661" s="90">
        <f t="shared" si="2157"/>
        <v>0</v>
      </c>
      <c r="AB661" s="90">
        <f t="shared" si="2157"/>
        <v>0</v>
      </c>
      <c r="AC661" s="90">
        <f t="shared" si="2157"/>
        <v>0</v>
      </c>
      <c r="AD661" s="90">
        <f t="shared" si="2157"/>
        <v>0</v>
      </c>
      <c r="AE661" s="90">
        <f t="shared" si="2157"/>
        <v>0</v>
      </c>
      <c r="AG661" s="58"/>
      <c r="AH661" s="58"/>
      <c r="AI661" s="58"/>
      <c r="AJ661" s="58"/>
      <c r="AK661" s="58"/>
      <c r="AL661" s="58"/>
      <c r="AM661" s="60"/>
    </row>
    <row r="662" spans="1:39" ht="14.25" x14ac:dyDescent="0.15">
      <c r="I662" s="152" t="s">
        <v>100</v>
      </c>
      <c r="J662" s="130"/>
      <c r="K662" s="131"/>
      <c r="L662" s="131"/>
      <c r="M662" s="131"/>
      <c r="N662" s="132"/>
      <c r="O662" s="133" t="s">
        <v>78</v>
      </c>
      <c r="P662" s="134">
        <f t="shared" ref="P662:V664" si="2158">SUMIFS(P$7:P$645,$O$7:$O$645,$O662,$I$7:$I$645,$I$662)</f>
        <v>239083964</v>
      </c>
      <c r="Q662" s="134">
        <f t="shared" si="2158"/>
        <v>52102466</v>
      </c>
      <c r="R662" s="134">
        <f t="shared" si="2158"/>
        <v>186981498</v>
      </c>
      <c r="S662" s="134">
        <f t="shared" si="2158"/>
        <v>0</v>
      </c>
      <c r="T662" s="134">
        <f t="shared" si="2158"/>
        <v>97363455</v>
      </c>
      <c r="U662" s="134">
        <f t="shared" si="2158"/>
        <v>279239888</v>
      </c>
      <c r="V662" s="134">
        <f t="shared" si="2158"/>
        <v>-40155924</v>
      </c>
      <c r="W662" s="135" t="s">
        <v>79</v>
      </c>
      <c r="X662" s="136">
        <f t="shared" ref="X662:AE664" si="2159">SUMIFS(X$7:X$645,$W$7:$W$645,$W662,$I$7:$I$645,$I$662)</f>
        <v>49020735</v>
      </c>
      <c r="Y662" s="136">
        <f t="shared" si="2159"/>
        <v>0</v>
      </c>
      <c r="Z662" s="136">
        <f t="shared" si="2159"/>
        <v>0</v>
      </c>
      <c r="AA662" s="136">
        <f t="shared" si="2159"/>
        <v>0</v>
      </c>
      <c r="AB662" s="136">
        <f t="shared" si="2159"/>
        <v>0</v>
      </c>
      <c r="AC662" s="136">
        <f t="shared" si="2159"/>
        <v>0</v>
      </c>
      <c r="AD662" s="136">
        <f t="shared" si="2159"/>
        <v>0</v>
      </c>
      <c r="AE662" s="136">
        <f t="shared" si="2159"/>
        <v>49020735</v>
      </c>
    </row>
    <row r="663" spans="1:39" ht="14.25" x14ac:dyDescent="0.15">
      <c r="I663" s="138" t="s">
        <v>919</v>
      </c>
      <c r="J663" s="139"/>
      <c r="K663" s="140"/>
      <c r="L663" s="140"/>
      <c r="M663" s="140"/>
      <c r="N663" s="141"/>
      <c r="O663" s="133" t="s">
        <v>75</v>
      </c>
      <c r="P663" s="134">
        <f t="shared" si="2158"/>
        <v>190063229</v>
      </c>
      <c r="Q663" s="134">
        <f t="shared" si="2158"/>
        <v>52102466</v>
      </c>
      <c r="R663" s="134">
        <f t="shared" si="2158"/>
        <v>137960763</v>
      </c>
      <c r="S663" s="134">
        <f t="shared" si="2158"/>
        <v>0</v>
      </c>
      <c r="T663" s="134">
        <f t="shared" si="2158"/>
        <v>97363455</v>
      </c>
      <c r="U663" s="134">
        <f t="shared" si="2158"/>
        <v>261582588</v>
      </c>
      <c r="V663" s="134">
        <f t="shared" si="2158"/>
        <v>-71519359</v>
      </c>
      <c r="W663" s="135" t="s">
        <v>82</v>
      </c>
      <c r="X663" s="136">
        <f t="shared" si="2159"/>
        <v>49020735</v>
      </c>
      <c r="Y663" s="136">
        <f t="shared" si="2159"/>
        <v>0</v>
      </c>
      <c r="Z663" s="136">
        <f t="shared" si="2159"/>
        <v>0</v>
      </c>
      <c r="AA663" s="136">
        <f t="shared" si="2159"/>
        <v>0</v>
      </c>
      <c r="AB663" s="136">
        <f t="shared" si="2159"/>
        <v>0</v>
      </c>
      <c r="AC663" s="136">
        <f t="shared" si="2159"/>
        <v>0</v>
      </c>
      <c r="AD663" s="136">
        <f t="shared" si="2159"/>
        <v>0</v>
      </c>
      <c r="AE663" s="136">
        <f t="shared" si="2159"/>
        <v>49020735</v>
      </c>
    </row>
    <row r="664" spans="1:39" s="273" customFormat="1" ht="14.25" x14ac:dyDescent="0.15">
      <c r="A664" s="58"/>
      <c r="B664" s="58"/>
      <c r="C664" s="58"/>
      <c r="D664" s="58"/>
      <c r="E664" s="58"/>
      <c r="F664" s="58"/>
      <c r="G664" s="58"/>
      <c r="H664" s="58"/>
      <c r="I664" s="279" t="s">
        <v>919</v>
      </c>
      <c r="J664" s="267"/>
      <c r="K664" s="268"/>
      <c r="L664" s="268"/>
      <c r="M664" s="268"/>
      <c r="N664" s="269"/>
      <c r="O664" s="270" t="s">
        <v>77</v>
      </c>
      <c r="P664" s="271">
        <f t="shared" si="2158"/>
        <v>49020735</v>
      </c>
      <c r="Q664" s="271">
        <f t="shared" si="2158"/>
        <v>0</v>
      </c>
      <c r="R664" s="271">
        <f t="shared" si="2158"/>
        <v>49020735</v>
      </c>
      <c r="S664" s="271">
        <f t="shared" si="2158"/>
        <v>0</v>
      </c>
      <c r="T664" s="271">
        <f t="shared" si="2158"/>
        <v>0</v>
      </c>
      <c r="U664" s="271">
        <f t="shared" si="2158"/>
        <v>17657300</v>
      </c>
      <c r="V664" s="271">
        <f t="shared" si="2158"/>
        <v>31363435</v>
      </c>
      <c r="W664" s="142" t="s">
        <v>83</v>
      </c>
      <c r="X664" s="272">
        <f t="shared" si="2159"/>
        <v>0</v>
      </c>
      <c r="Y664" s="272">
        <f t="shared" si="2159"/>
        <v>0</v>
      </c>
      <c r="Z664" s="272">
        <f t="shared" si="2159"/>
        <v>0</v>
      </c>
      <c r="AA664" s="272">
        <f t="shared" si="2159"/>
        <v>0</v>
      </c>
      <c r="AB664" s="272">
        <f t="shared" si="2159"/>
        <v>0</v>
      </c>
      <c r="AC664" s="272">
        <f t="shared" si="2159"/>
        <v>0</v>
      </c>
      <c r="AD664" s="272">
        <f t="shared" si="2159"/>
        <v>0</v>
      </c>
      <c r="AE664" s="272">
        <f t="shared" si="2159"/>
        <v>0</v>
      </c>
      <c r="AG664" s="58"/>
      <c r="AH664" s="58"/>
      <c r="AI664" s="58"/>
      <c r="AJ664" s="58"/>
      <c r="AK664" s="58"/>
      <c r="AL664" s="58"/>
      <c r="AM664" s="60"/>
    </row>
    <row r="665" spans="1:39" ht="14.25" x14ac:dyDescent="0.15">
      <c r="I665" s="143" t="s">
        <v>101</v>
      </c>
      <c r="J665" s="144"/>
      <c r="K665" s="145"/>
      <c r="L665" s="145"/>
      <c r="M665" s="145"/>
      <c r="N665" s="146"/>
      <c r="O665" s="147" t="s">
        <v>78</v>
      </c>
      <c r="P665" s="67">
        <f t="shared" ref="P665:V667" si="2160">SUMIFS(P$7:P$645,$O$7:$O$645,$O665,$I$7:$I$645,$I$665)</f>
        <v>1090671891</v>
      </c>
      <c r="Q665" s="67">
        <f t="shared" si="2160"/>
        <v>433154074</v>
      </c>
      <c r="R665" s="67">
        <f t="shared" si="2160"/>
        <v>657517817</v>
      </c>
      <c r="S665" s="67">
        <f t="shared" si="2160"/>
        <v>0</v>
      </c>
      <c r="T665" s="67">
        <f t="shared" si="2160"/>
        <v>338649381</v>
      </c>
      <c r="U665" s="67">
        <f t="shared" si="2160"/>
        <v>173107816</v>
      </c>
      <c r="V665" s="67">
        <f t="shared" si="2160"/>
        <v>917564075</v>
      </c>
      <c r="W665" s="70" t="s">
        <v>79</v>
      </c>
      <c r="X665" s="69">
        <f t="shared" ref="X665:AE667" si="2161">SUMIFS(X$7:X$645,$W$7:$W$645,$W665,$I$7:$I$645,$I$665)</f>
        <v>82535762</v>
      </c>
      <c r="Y665" s="69">
        <f t="shared" si="2161"/>
        <v>0</v>
      </c>
      <c r="Z665" s="69">
        <f t="shared" si="2161"/>
        <v>0</v>
      </c>
      <c r="AA665" s="69">
        <f t="shared" si="2161"/>
        <v>0</v>
      </c>
      <c r="AB665" s="69">
        <f t="shared" si="2161"/>
        <v>0</v>
      </c>
      <c r="AC665" s="69">
        <f t="shared" si="2161"/>
        <v>0</v>
      </c>
      <c r="AD665" s="69">
        <f t="shared" si="2161"/>
        <v>0</v>
      </c>
      <c r="AE665" s="69">
        <f t="shared" si="2161"/>
        <v>82535762</v>
      </c>
    </row>
    <row r="666" spans="1:39" ht="14.25" x14ac:dyDescent="0.15">
      <c r="I666" s="148" t="s">
        <v>1002</v>
      </c>
      <c r="J666" s="149"/>
      <c r="K666" s="150"/>
      <c r="L666" s="150"/>
      <c r="M666" s="150"/>
      <c r="N666" s="151"/>
      <c r="O666" s="147" t="s">
        <v>75</v>
      </c>
      <c r="P666" s="67">
        <f t="shared" si="2160"/>
        <v>1008136129</v>
      </c>
      <c r="Q666" s="67">
        <f t="shared" si="2160"/>
        <v>433140963</v>
      </c>
      <c r="R666" s="67">
        <f t="shared" si="2160"/>
        <v>574995166</v>
      </c>
      <c r="S666" s="67">
        <f t="shared" si="2160"/>
        <v>0</v>
      </c>
      <c r="T666" s="67">
        <f t="shared" si="2160"/>
        <v>309341565</v>
      </c>
      <c r="U666" s="67">
        <f t="shared" si="2160"/>
        <v>173107816</v>
      </c>
      <c r="V666" s="67">
        <f t="shared" si="2160"/>
        <v>835028313</v>
      </c>
      <c r="W666" s="70" t="s">
        <v>82</v>
      </c>
      <c r="X666" s="69">
        <f t="shared" si="2161"/>
        <v>82535762</v>
      </c>
      <c r="Y666" s="69">
        <f t="shared" si="2161"/>
        <v>0</v>
      </c>
      <c r="Z666" s="69">
        <f t="shared" si="2161"/>
        <v>0</v>
      </c>
      <c r="AA666" s="69">
        <f t="shared" si="2161"/>
        <v>0</v>
      </c>
      <c r="AB666" s="69">
        <f t="shared" si="2161"/>
        <v>0</v>
      </c>
      <c r="AC666" s="69">
        <f t="shared" si="2161"/>
        <v>0</v>
      </c>
      <c r="AD666" s="69">
        <f t="shared" si="2161"/>
        <v>0</v>
      </c>
      <c r="AE666" s="69">
        <f t="shared" si="2161"/>
        <v>82535762</v>
      </c>
    </row>
    <row r="667" spans="1:39" s="273" customFormat="1" ht="14.25" x14ac:dyDescent="0.15">
      <c r="A667" s="58"/>
      <c r="B667" s="58"/>
      <c r="C667" s="58"/>
      <c r="D667" s="58"/>
      <c r="E667" s="58"/>
      <c r="F667" s="58"/>
      <c r="G667" s="58"/>
      <c r="H667" s="58"/>
      <c r="I667" s="274" t="s">
        <v>1002</v>
      </c>
      <c r="J667" s="275"/>
      <c r="K667" s="276"/>
      <c r="L667" s="276"/>
      <c r="M667" s="276"/>
      <c r="N667" s="277"/>
      <c r="O667" s="278" t="s">
        <v>77</v>
      </c>
      <c r="P667" s="89">
        <f t="shared" si="2160"/>
        <v>82535762</v>
      </c>
      <c r="Q667" s="89">
        <f t="shared" si="2160"/>
        <v>13111</v>
      </c>
      <c r="R667" s="89">
        <f t="shared" si="2160"/>
        <v>82522651</v>
      </c>
      <c r="S667" s="89">
        <f t="shared" si="2160"/>
        <v>0</v>
      </c>
      <c r="T667" s="89">
        <f t="shared" si="2160"/>
        <v>29307816</v>
      </c>
      <c r="U667" s="89">
        <f t="shared" si="2160"/>
        <v>0</v>
      </c>
      <c r="V667" s="89">
        <f t="shared" si="2160"/>
        <v>82535762</v>
      </c>
      <c r="W667" s="88" t="s">
        <v>83</v>
      </c>
      <c r="X667" s="90">
        <f t="shared" si="2161"/>
        <v>0</v>
      </c>
      <c r="Y667" s="90">
        <f t="shared" si="2161"/>
        <v>0</v>
      </c>
      <c r="Z667" s="90">
        <f t="shared" si="2161"/>
        <v>0</v>
      </c>
      <c r="AA667" s="90">
        <f t="shared" si="2161"/>
        <v>0</v>
      </c>
      <c r="AB667" s="90">
        <f t="shared" si="2161"/>
        <v>0</v>
      </c>
      <c r="AC667" s="90">
        <f t="shared" si="2161"/>
        <v>0</v>
      </c>
      <c r="AD667" s="90">
        <f t="shared" si="2161"/>
        <v>0</v>
      </c>
      <c r="AE667" s="90">
        <f t="shared" si="2161"/>
        <v>0</v>
      </c>
      <c r="AG667" s="58"/>
      <c r="AH667" s="58"/>
      <c r="AI667" s="58"/>
      <c r="AJ667" s="58"/>
      <c r="AK667" s="58"/>
      <c r="AL667" s="58"/>
      <c r="AM667" s="60"/>
    </row>
    <row r="668" spans="1:39" ht="14.25" x14ac:dyDescent="0.15">
      <c r="I668" s="152" t="s">
        <v>102</v>
      </c>
      <c r="J668" s="130"/>
      <c r="K668" s="131"/>
      <c r="L668" s="131"/>
      <c r="M668" s="131"/>
      <c r="N668" s="132"/>
      <c r="O668" s="133" t="s">
        <v>78</v>
      </c>
      <c r="P668" s="134">
        <f t="shared" ref="P668:V670" si="2162">SUMIFS(P$7:P$645,$O$7:$O$645,$O668,$I$7:$I$645,$I$668)</f>
        <v>781747117</v>
      </c>
      <c r="Q668" s="134">
        <f t="shared" si="2162"/>
        <v>74874204</v>
      </c>
      <c r="R668" s="134">
        <f t="shared" si="2162"/>
        <v>706872913</v>
      </c>
      <c r="S668" s="134">
        <f t="shared" si="2162"/>
        <v>0</v>
      </c>
      <c r="T668" s="134">
        <f t="shared" si="2162"/>
        <v>439159422</v>
      </c>
      <c r="U668" s="134">
        <f t="shared" si="2162"/>
        <v>233774007</v>
      </c>
      <c r="V668" s="134">
        <f t="shared" si="2162"/>
        <v>547973110</v>
      </c>
      <c r="W668" s="135" t="s">
        <v>79</v>
      </c>
      <c r="X668" s="136">
        <f t="shared" ref="X668:AE670" si="2163">SUMIFS(X$7:X$645,$W$7:$W$645,$W668,$I$7:$I$645,$I$668)</f>
        <v>243206889</v>
      </c>
      <c r="Y668" s="136">
        <f t="shared" si="2163"/>
        <v>0</v>
      </c>
      <c r="Z668" s="136">
        <f t="shared" si="2163"/>
        <v>0</v>
      </c>
      <c r="AA668" s="136">
        <f t="shared" si="2163"/>
        <v>0</v>
      </c>
      <c r="AB668" s="136">
        <f t="shared" si="2163"/>
        <v>0</v>
      </c>
      <c r="AC668" s="136">
        <f t="shared" si="2163"/>
        <v>0</v>
      </c>
      <c r="AD668" s="136">
        <f t="shared" si="2163"/>
        <v>0</v>
      </c>
      <c r="AE668" s="136">
        <f t="shared" si="2163"/>
        <v>243206889</v>
      </c>
    </row>
    <row r="669" spans="1:39" ht="14.25" x14ac:dyDescent="0.15">
      <c r="I669" s="138" t="s">
        <v>1044</v>
      </c>
      <c r="J669" s="139"/>
      <c r="K669" s="140"/>
      <c r="L669" s="140"/>
      <c r="M669" s="140"/>
      <c r="N669" s="141"/>
      <c r="O669" s="133" t="s">
        <v>75</v>
      </c>
      <c r="P669" s="134">
        <f t="shared" si="2162"/>
        <v>538540228</v>
      </c>
      <c r="Q669" s="134">
        <f t="shared" si="2162"/>
        <v>74874204</v>
      </c>
      <c r="R669" s="134">
        <f t="shared" si="2162"/>
        <v>463666024</v>
      </c>
      <c r="S669" s="134">
        <f t="shared" si="2162"/>
        <v>0</v>
      </c>
      <c r="T669" s="134">
        <f t="shared" si="2162"/>
        <v>425037321</v>
      </c>
      <c r="U669" s="134">
        <f t="shared" si="2162"/>
        <v>124349287</v>
      </c>
      <c r="V669" s="134">
        <f t="shared" si="2162"/>
        <v>414190941</v>
      </c>
      <c r="W669" s="135" t="s">
        <v>82</v>
      </c>
      <c r="X669" s="136">
        <f t="shared" si="2163"/>
        <v>243206889</v>
      </c>
      <c r="Y669" s="136">
        <f t="shared" si="2163"/>
        <v>0</v>
      </c>
      <c r="Z669" s="136">
        <f t="shared" si="2163"/>
        <v>0</v>
      </c>
      <c r="AA669" s="136">
        <f t="shared" si="2163"/>
        <v>0</v>
      </c>
      <c r="AB669" s="136">
        <f t="shared" si="2163"/>
        <v>0</v>
      </c>
      <c r="AC669" s="136">
        <f t="shared" si="2163"/>
        <v>0</v>
      </c>
      <c r="AD669" s="136">
        <f t="shared" si="2163"/>
        <v>0</v>
      </c>
      <c r="AE669" s="136">
        <f t="shared" si="2163"/>
        <v>243206889</v>
      </c>
    </row>
    <row r="670" spans="1:39" s="273" customFormat="1" ht="14.25" x14ac:dyDescent="0.15">
      <c r="A670" s="58"/>
      <c r="B670" s="58"/>
      <c r="C670" s="58"/>
      <c r="D670" s="58"/>
      <c r="E670" s="58"/>
      <c r="F670" s="58"/>
      <c r="G670" s="58"/>
      <c r="H670" s="58"/>
      <c r="I670" s="279" t="s">
        <v>1044</v>
      </c>
      <c r="J670" s="267"/>
      <c r="K670" s="268"/>
      <c r="L670" s="268"/>
      <c r="M670" s="268"/>
      <c r="N670" s="269"/>
      <c r="O670" s="270" t="s">
        <v>77</v>
      </c>
      <c r="P670" s="271">
        <f t="shared" si="2162"/>
        <v>243206889</v>
      </c>
      <c r="Q670" s="271">
        <f t="shared" si="2162"/>
        <v>0</v>
      </c>
      <c r="R670" s="271">
        <f t="shared" si="2162"/>
        <v>243206889</v>
      </c>
      <c r="S670" s="271">
        <f t="shared" si="2162"/>
        <v>0</v>
      </c>
      <c r="T670" s="271">
        <f t="shared" si="2162"/>
        <v>14122101</v>
      </c>
      <c r="U670" s="271">
        <f t="shared" si="2162"/>
        <v>109424720</v>
      </c>
      <c r="V670" s="271">
        <f t="shared" si="2162"/>
        <v>133782169</v>
      </c>
      <c r="W670" s="142" t="s">
        <v>83</v>
      </c>
      <c r="X670" s="272">
        <f t="shared" si="2163"/>
        <v>0</v>
      </c>
      <c r="Y670" s="272">
        <f t="shared" si="2163"/>
        <v>0</v>
      </c>
      <c r="Z670" s="272">
        <f t="shared" si="2163"/>
        <v>0</v>
      </c>
      <c r="AA670" s="272">
        <f t="shared" si="2163"/>
        <v>0</v>
      </c>
      <c r="AB670" s="272">
        <f t="shared" si="2163"/>
        <v>0</v>
      </c>
      <c r="AC670" s="272">
        <f t="shared" si="2163"/>
        <v>0</v>
      </c>
      <c r="AD670" s="272">
        <f t="shared" si="2163"/>
        <v>0</v>
      </c>
      <c r="AE670" s="272">
        <f t="shared" si="2163"/>
        <v>0</v>
      </c>
      <c r="AG670" s="58"/>
      <c r="AH670" s="58"/>
      <c r="AI670" s="58"/>
      <c r="AJ670" s="58"/>
      <c r="AK670" s="58"/>
      <c r="AL670" s="58"/>
      <c r="AM670" s="60"/>
    </row>
    <row r="671" spans="1:39" ht="14.25" x14ac:dyDescent="0.15">
      <c r="I671" s="143" t="s">
        <v>103</v>
      </c>
      <c r="J671" s="144"/>
      <c r="K671" s="145"/>
      <c r="L671" s="145"/>
      <c r="M671" s="145"/>
      <c r="N671" s="146"/>
      <c r="O671" s="147" t="s">
        <v>78</v>
      </c>
      <c r="P671" s="67">
        <f t="shared" ref="P671:V673" si="2164">SUMIFS(P$7:P$645,$O$7:$O$645,$O671,$I$7:$I$645,$I$671)</f>
        <v>649230322</v>
      </c>
      <c r="Q671" s="67">
        <f t="shared" si="2164"/>
        <v>176733328</v>
      </c>
      <c r="R671" s="67">
        <f t="shared" si="2164"/>
        <v>472496994</v>
      </c>
      <c r="S671" s="67">
        <f t="shared" si="2164"/>
        <v>0</v>
      </c>
      <c r="T671" s="67">
        <f t="shared" si="2164"/>
        <v>392625680</v>
      </c>
      <c r="U671" s="67">
        <f t="shared" si="2164"/>
        <v>238976853</v>
      </c>
      <c r="V671" s="67">
        <f t="shared" si="2164"/>
        <v>410253469</v>
      </c>
      <c r="W671" s="70" t="s">
        <v>79</v>
      </c>
      <c r="X671" s="69">
        <f t="shared" ref="X671:AE673" si="2165">SUMIFS(X$7:X$645,$W$7:$W$645,$W671,$I$7:$I$645,$I$671)</f>
        <v>169039739</v>
      </c>
      <c r="Y671" s="69">
        <f t="shared" si="2165"/>
        <v>0</v>
      </c>
      <c r="Z671" s="69">
        <f t="shared" si="2165"/>
        <v>0</v>
      </c>
      <c r="AA671" s="69">
        <f t="shared" si="2165"/>
        <v>0</v>
      </c>
      <c r="AB671" s="69">
        <f t="shared" si="2165"/>
        <v>0</v>
      </c>
      <c r="AC671" s="69">
        <f t="shared" si="2165"/>
        <v>0</v>
      </c>
      <c r="AD671" s="69">
        <f t="shared" si="2165"/>
        <v>0</v>
      </c>
      <c r="AE671" s="69">
        <f t="shared" si="2165"/>
        <v>169039739</v>
      </c>
    </row>
    <row r="672" spans="1:39" ht="14.25" x14ac:dyDescent="0.15">
      <c r="I672" s="148" t="s">
        <v>956</v>
      </c>
      <c r="J672" s="149"/>
      <c r="K672" s="150"/>
      <c r="L672" s="150"/>
      <c r="M672" s="150"/>
      <c r="N672" s="151"/>
      <c r="O672" s="147" t="s">
        <v>75</v>
      </c>
      <c r="P672" s="67">
        <f t="shared" si="2164"/>
        <v>480190583</v>
      </c>
      <c r="Q672" s="67">
        <f t="shared" si="2164"/>
        <v>158674000</v>
      </c>
      <c r="R672" s="67">
        <f t="shared" si="2164"/>
        <v>321516583</v>
      </c>
      <c r="S672" s="67">
        <f t="shared" si="2164"/>
        <v>0</v>
      </c>
      <c r="T672" s="67">
        <f t="shared" si="2164"/>
        <v>354357355</v>
      </c>
      <c r="U672" s="67">
        <f t="shared" si="2164"/>
        <v>136493330</v>
      </c>
      <c r="V672" s="67">
        <f t="shared" si="2164"/>
        <v>343697253</v>
      </c>
      <c r="W672" s="70" t="s">
        <v>82</v>
      </c>
      <c r="X672" s="69">
        <f t="shared" si="2165"/>
        <v>169039739</v>
      </c>
      <c r="Y672" s="69">
        <f t="shared" si="2165"/>
        <v>0</v>
      </c>
      <c r="Z672" s="69">
        <f t="shared" si="2165"/>
        <v>0</v>
      </c>
      <c r="AA672" s="69">
        <f t="shared" si="2165"/>
        <v>0</v>
      </c>
      <c r="AB672" s="69">
        <f t="shared" si="2165"/>
        <v>0</v>
      </c>
      <c r="AC672" s="69">
        <f t="shared" si="2165"/>
        <v>0</v>
      </c>
      <c r="AD672" s="69">
        <f t="shared" si="2165"/>
        <v>0</v>
      </c>
      <c r="AE672" s="69">
        <f t="shared" si="2165"/>
        <v>169039739</v>
      </c>
    </row>
    <row r="673" spans="1:39" s="273" customFormat="1" ht="14.25" x14ac:dyDescent="0.15">
      <c r="A673" s="58"/>
      <c r="B673" s="58"/>
      <c r="C673" s="58"/>
      <c r="D673" s="58"/>
      <c r="E673" s="58"/>
      <c r="F673" s="58"/>
      <c r="G673" s="58"/>
      <c r="H673" s="58"/>
      <c r="I673" s="274" t="s">
        <v>956</v>
      </c>
      <c r="J673" s="275"/>
      <c r="K673" s="276"/>
      <c r="L673" s="276"/>
      <c r="M673" s="276"/>
      <c r="N673" s="277"/>
      <c r="O673" s="278" t="s">
        <v>77</v>
      </c>
      <c r="P673" s="89">
        <f t="shared" si="2164"/>
        <v>169039739</v>
      </c>
      <c r="Q673" s="89">
        <f t="shared" si="2164"/>
        <v>18059328</v>
      </c>
      <c r="R673" s="89">
        <f t="shared" si="2164"/>
        <v>150980411</v>
      </c>
      <c r="S673" s="89">
        <f t="shared" si="2164"/>
        <v>0</v>
      </c>
      <c r="T673" s="89">
        <f t="shared" si="2164"/>
        <v>38268325</v>
      </c>
      <c r="U673" s="89">
        <f t="shared" si="2164"/>
        <v>102483523</v>
      </c>
      <c r="V673" s="89">
        <f t="shared" si="2164"/>
        <v>66556216</v>
      </c>
      <c r="W673" s="88" t="s">
        <v>83</v>
      </c>
      <c r="X673" s="90">
        <f t="shared" si="2165"/>
        <v>0</v>
      </c>
      <c r="Y673" s="90">
        <f t="shared" si="2165"/>
        <v>0</v>
      </c>
      <c r="Z673" s="90">
        <f t="shared" si="2165"/>
        <v>0</v>
      </c>
      <c r="AA673" s="90">
        <f t="shared" si="2165"/>
        <v>0</v>
      </c>
      <c r="AB673" s="90">
        <f t="shared" si="2165"/>
        <v>0</v>
      </c>
      <c r="AC673" s="90">
        <f t="shared" si="2165"/>
        <v>0</v>
      </c>
      <c r="AD673" s="90">
        <f t="shared" si="2165"/>
        <v>0</v>
      </c>
      <c r="AE673" s="90">
        <f t="shared" si="2165"/>
        <v>0</v>
      </c>
      <c r="AG673" s="58"/>
      <c r="AH673" s="58"/>
      <c r="AI673" s="58"/>
      <c r="AJ673" s="58"/>
      <c r="AK673" s="58"/>
      <c r="AL673" s="58"/>
      <c r="AM673" s="60"/>
    </row>
    <row r="674" spans="1:39" ht="14.25" x14ac:dyDescent="0.15">
      <c r="I674" s="129" t="s">
        <v>104</v>
      </c>
      <c r="J674" s="130"/>
      <c r="K674" s="131"/>
      <c r="L674" s="131"/>
      <c r="M674" s="131"/>
      <c r="N674" s="132"/>
      <c r="O674" s="133" t="s">
        <v>78</v>
      </c>
      <c r="P674" s="134">
        <f t="shared" ref="P674:V676" si="2166">SUMIFS(P$7:P$645,$O$7:$O$645,$O674,$I$7:$I$645,$I$674)</f>
        <v>2151265858</v>
      </c>
      <c r="Q674" s="134">
        <f t="shared" si="2166"/>
        <v>812952989</v>
      </c>
      <c r="R674" s="134">
        <f t="shared" si="2166"/>
        <v>1338312869</v>
      </c>
      <c r="S674" s="134">
        <f t="shared" si="2166"/>
        <v>0</v>
      </c>
      <c r="T674" s="134">
        <f t="shared" si="2166"/>
        <v>1543936303</v>
      </c>
      <c r="U674" s="134">
        <f t="shared" si="2166"/>
        <v>252138030</v>
      </c>
      <c r="V674" s="134">
        <f t="shared" si="2166"/>
        <v>1899127828</v>
      </c>
      <c r="W674" s="135" t="s">
        <v>79</v>
      </c>
      <c r="X674" s="136">
        <f t="shared" ref="X674:AE676" si="2167">SUMIFS(X$7:X$645,$W$7:$W$645,$W674,$I$7:$I$645,$I$674)</f>
        <v>94855504</v>
      </c>
      <c r="Y674" s="136">
        <f t="shared" si="2167"/>
        <v>0</v>
      </c>
      <c r="Z674" s="136">
        <f t="shared" si="2167"/>
        <v>0</v>
      </c>
      <c r="AA674" s="136">
        <f t="shared" si="2167"/>
        <v>0</v>
      </c>
      <c r="AB674" s="136">
        <f t="shared" si="2167"/>
        <v>0</v>
      </c>
      <c r="AC674" s="136">
        <f t="shared" si="2167"/>
        <v>0</v>
      </c>
      <c r="AD674" s="136">
        <f t="shared" si="2167"/>
        <v>0</v>
      </c>
      <c r="AE674" s="136">
        <f t="shared" si="2167"/>
        <v>94855504</v>
      </c>
    </row>
    <row r="675" spans="1:39" ht="14.25" x14ac:dyDescent="0.15">
      <c r="I675" s="138" t="s">
        <v>1077</v>
      </c>
      <c r="J675" s="139"/>
      <c r="K675" s="140"/>
      <c r="L675" s="140"/>
      <c r="M675" s="140"/>
      <c r="N675" s="141"/>
      <c r="O675" s="133" t="s">
        <v>75</v>
      </c>
      <c r="P675" s="134">
        <f t="shared" si="2166"/>
        <v>2056410354</v>
      </c>
      <c r="Q675" s="134">
        <f t="shared" si="2166"/>
        <v>787665138</v>
      </c>
      <c r="R675" s="134">
        <f t="shared" si="2166"/>
        <v>1268745216</v>
      </c>
      <c r="S675" s="134">
        <f t="shared" si="2166"/>
        <v>0</v>
      </c>
      <c r="T675" s="134">
        <f t="shared" si="2166"/>
        <v>1529956356</v>
      </c>
      <c r="U675" s="134">
        <f t="shared" si="2166"/>
        <v>255473926</v>
      </c>
      <c r="V675" s="134">
        <f t="shared" si="2166"/>
        <v>1800936428</v>
      </c>
      <c r="W675" s="135" t="s">
        <v>82</v>
      </c>
      <c r="X675" s="136">
        <f t="shared" si="2167"/>
        <v>94855504</v>
      </c>
      <c r="Y675" s="136">
        <f t="shared" si="2167"/>
        <v>0</v>
      </c>
      <c r="Z675" s="136">
        <f t="shared" si="2167"/>
        <v>0</v>
      </c>
      <c r="AA675" s="136">
        <f t="shared" si="2167"/>
        <v>0</v>
      </c>
      <c r="AB675" s="136">
        <f t="shared" si="2167"/>
        <v>0</v>
      </c>
      <c r="AC675" s="136">
        <f t="shared" si="2167"/>
        <v>0</v>
      </c>
      <c r="AD675" s="136">
        <f t="shared" si="2167"/>
        <v>0</v>
      </c>
      <c r="AE675" s="136">
        <f t="shared" si="2167"/>
        <v>94855504</v>
      </c>
    </row>
    <row r="676" spans="1:39" s="273" customFormat="1" ht="14.25" x14ac:dyDescent="0.15">
      <c r="A676" s="58"/>
      <c r="B676" s="58"/>
      <c r="C676" s="58"/>
      <c r="D676" s="58"/>
      <c r="E676" s="58"/>
      <c r="F676" s="58"/>
      <c r="G676" s="58"/>
      <c r="H676" s="58"/>
      <c r="I676" s="279" t="s">
        <v>1077</v>
      </c>
      <c r="J676" s="267"/>
      <c r="K676" s="268"/>
      <c r="L676" s="268"/>
      <c r="M676" s="268"/>
      <c r="N676" s="269"/>
      <c r="O676" s="270" t="s">
        <v>77</v>
      </c>
      <c r="P676" s="271">
        <f t="shared" si="2166"/>
        <v>94855504</v>
      </c>
      <c r="Q676" s="271">
        <f t="shared" si="2166"/>
        <v>25287851</v>
      </c>
      <c r="R676" s="271">
        <f t="shared" si="2166"/>
        <v>69567653</v>
      </c>
      <c r="S676" s="271">
        <f t="shared" si="2166"/>
        <v>0</v>
      </c>
      <c r="T676" s="271">
        <f t="shared" si="2166"/>
        <v>13979947</v>
      </c>
      <c r="U676" s="271">
        <f t="shared" si="2166"/>
        <v>-3335896</v>
      </c>
      <c r="V676" s="271">
        <f t="shared" si="2166"/>
        <v>98191400</v>
      </c>
      <c r="W676" s="142" t="s">
        <v>83</v>
      </c>
      <c r="X676" s="272">
        <f t="shared" si="2167"/>
        <v>0</v>
      </c>
      <c r="Y676" s="272">
        <f t="shared" si="2167"/>
        <v>0</v>
      </c>
      <c r="Z676" s="272">
        <f t="shared" si="2167"/>
        <v>0</v>
      </c>
      <c r="AA676" s="272">
        <f t="shared" si="2167"/>
        <v>0</v>
      </c>
      <c r="AB676" s="272">
        <f t="shared" si="2167"/>
        <v>0</v>
      </c>
      <c r="AC676" s="272">
        <f t="shared" si="2167"/>
        <v>0</v>
      </c>
      <c r="AD676" s="272">
        <f t="shared" si="2167"/>
        <v>0</v>
      </c>
      <c r="AE676" s="272">
        <f t="shared" si="2167"/>
        <v>0</v>
      </c>
      <c r="AG676" s="58"/>
      <c r="AH676" s="58"/>
      <c r="AI676" s="58"/>
      <c r="AJ676" s="58"/>
      <c r="AK676" s="58"/>
      <c r="AL676" s="58"/>
      <c r="AM676" s="60"/>
    </row>
    <row r="677" spans="1:39" ht="14.25" x14ac:dyDescent="0.15">
      <c r="I677" s="143" t="s">
        <v>105</v>
      </c>
      <c r="J677" s="144"/>
      <c r="K677" s="145"/>
      <c r="L677" s="145"/>
      <c r="M677" s="145"/>
      <c r="N677" s="146"/>
      <c r="O677" s="147" t="s">
        <v>78</v>
      </c>
      <c r="P677" s="67">
        <f t="shared" ref="P677:V679" si="2168">SUMIFS(P$7:P$645,$O$7:$O$645,$O677,$I$7:$I$645,$I$677)</f>
        <v>54217954</v>
      </c>
      <c r="Q677" s="67">
        <f t="shared" si="2168"/>
        <v>54217954</v>
      </c>
      <c r="R677" s="67">
        <f t="shared" si="2168"/>
        <v>0</v>
      </c>
      <c r="S677" s="67">
        <f t="shared" si="2168"/>
        <v>0</v>
      </c>
      <c r="T677" s="67">
        <f t="shared" si="2168"/>
        <v>54217954</v>
      </c>
      <c r="U677" s="67">
        <f t="shared" si="2168"/>
        <v>0</v>
      </c>
      <c r="V677" s="67">
        <f t="shared" si="2168"/>
        <v>54217954</v>
      </c>
      <c r="W677" s="70" t="s">
        <v>79</v>
      </c>
      <c r="X677" s="69">
        <f t="shared" ref="X677:AE679" si="2169">SUMIFS(X$7:X$645,$W$7:$W$645,$W677,$I$7:$I$645,$I$677)</f>
        <v>0</v>
      </c>
      <c r="Y677" s="69">
        <f t="shared" si="2169"/>
        <v>0</v>
      </c>
      <c r="Z677" s="69">
        <f t="shared" si="2169"/>
        <v>0</v>
      </c>
      <c r="AA677" s="69">
        <f t="shared" si="2169"/>
        <v>0</v>
      </c>
      <c r="AB677" s="69">
        <f t="shared" si="2169"/>
        <v>0</v>
      </c>
      <c r="AC677" s="69">
        <f t="shared" si="2169"/>
        <v>0</v>
      </c>
      <c r="AD677" s="69">
        <f t="shared" si="2169"/>
        <v>0</v>
      </c>
      <c r="AE677" s="69">
        <f t="shared" si="2169"/>
        <v>0</v>
      </c>
    </row>
    <row r="678" spans="1:39" ht="14.25" x14ac:dyDescent="0.15">
      <c r="I678" s="148" t="s">
        <v>1111</v>
      </c>
      <c r="J678" s="149"/>
      <c r="K678" s="150"/>
      <c r="L678" s="150"/>
      <c r="M678" s="150"/>
      <c r="N678" s="151"/>
      <c r="O678" s="147" t="s">
        <v>75</v>
      </c>
      <c r="P678" s="67">
        <f t="shared" si="2168"/>
        <v>54217954</v>
      </c>
      <c r="Q678" s="67">
        <f t="shared" si="2168"/>
        <v>54217954</v>
      </c>
      <c r="R678" s="67">
        <f t="shared" si="2168"/>
        <v>0</v>
      </c>
      <c r="S678" s="67">
        <f t="shared" si="2168"/>
        <v>0</v>
      </c>
      <c r="T678" s="67">
        <f t="shared" si="2168"/>
        <v>54217954</v>
      </c>
      <c r="U678" s="67">
        <f t="shared" si="2168"/>
        <v>0</v>
      </c>
      <c r="V678" s="67">
        <f t="shared" si="2168"/>
        <v>54217954</v>
      </c>
      <c r="W678" s="70" t="s">
        <v>82</v>
      </c>
      <c r="X678" s="69">
        <f t="shared" si="2169"/>
        <v>0</v>
      </c>
      <c r="Y678" s="69">
        <f t="shared" si="2169"/>
        <v>0</v>
      </c>
      <c r="Z678" s="69">
        <f t="shared" si="2169"/>
        <v>0</v>
      </c>
      <c r="AA678" s="69">
        <f t="shared" si="2169"/>
        <v>0</v>
      </c>
      <c r="AB678" s="69">
        <f t="shared" si="2169"/>
        <v>0</v>
      </c>
      <c r="AC678" s="69">
        <f t="shared" si="2169"/>
        <v>0</v>
      </c>
      <c r="AD678" s="69">
        <f t="shared" si="2169"/>
        <v>0</v>
      </c>
      <c r="AE678" s="69">
        <f t="shared" si="2169"/>
        <v>0</v>
      </c>
    </row>
    <row r="679" spans="1:39" s="273" customFormat="1" ht="14.25" x14ac:dyDescent="0.15">
      <c r="A679" s="58"/>
      <c r="B679" s="58"/>
      <c r="C679" s="58"/>
      <c r="D679" s="58"/>
      <c r="E679" s="58"/>
      <c r="F679" s="58"/>
      <c r="G679" s="58"/>
      <c r="H679" s="58"/>
      <c r="I679" s="274" t="s">
        <v>1111</v>
      </c>
      <c r="J679" s="275"/>
      <c r="K679" s="276"/>
      <c r="L679" s="276"/>
      <c r="M679" s="276"/>
      <c r="N679" s="277"/>
      <c r="O679" s="278" t="s">
        <v>77</v>
      </c>
      <c r="P679" s="89">
        <f t="shared" si="2168"/>
        <v>0</v>
      </c>
      <c r="Q679" s="89">
        <f t="shared" si="2168"/>
        <v>0</v>
      </c>
      <c r="R679" s="89">
        <f t="shared" si="2168"/>
        <v>0</v>
      </c>
      <c r="S679" s="89">
        <f t="shared" si="2168"/>
        <v>0</v>
      </c>
      <c r="T679" s="89">
        <f t="shared" si="2168"/>
        <v>0</v>
      </c>
      <c r="U679" s="89">
        <f t="shared" si="2168"/>
        <v>0</v>
      </c>
      <c r="V679" s="89">
        <f t="shared" si="2168"/>
        <v>0</v>
      </c>
      <c r="W679" s="88" t="s">
        <v>83</v>
      </c>
      <c r="X679" s="90">
        <f t="shared" si="2169"/>
        <v>0</v>
      </c>
      <c r="Y679" s="90">
        <f t="shared" si="2169"/>
        <v>0</v>
      </c>
      <c r="Z679" s="90">
        <f t="shared" si="2169"/>
        <v>0</v>
      </c>
      <c r="AA679" s="90">
        <f t="shared" si="2169"/>
        <v>0</v>
      </c>
      <c r="AB679" s="90">
        <f t="shared" si="2169"/>
        <v>0</v>
      </c>
      <c r="AC679" s="90">
        <f t="shared" si="2169"/>
        <v>0</v>
      </c>
      <c r="AD679" s="90">
        <f t="shared" si="2169"/>
        <v>0</v>
      </c>
      <c r="AE679" s="90">
        <f t="shared" si="2169"/>
        <v>0</v>
      </c>
      <c r="AG679" s="58"/>
      <c r="AH679" s="58"/>
      <c r="AI679" s="58"/>
      <c r="AJ679" s="58"/>
      <c r="AK679" s="58"/>
      <c r="AL679" s="58"/>
      <c r="AM679" s="60"/>
    </row>
    <row r="680" spans="1:39" ht="14.25" x14ac:dyDescent="0.15">
      <c r="I680" s="129" t="s">
        <v>106</v>
      </c>
      <c r="J680" s="130"/>
      <c r="K680" s="131"/>
      <c r="L680" s="131"/>
      <c r="M680" s="131"/>
      <c r="N680" s="132"/>
      <c r="O680" s="133" t="s">
        <v>78</v>
      </c>
      <c r="P680" s="134">
        <f t="shared" ref="P680:V682" si="2170">SUMIFS(P$7:P$645,$O$7:$O$645,$O680,$I$7:$I$645,$I$680)</f>
        <v>512699268</v>
      </c>
      <c r="Q680" s="134">
        <f t="shared" si="2170"/>
        <v>9035611</v>
      </c>
      <c r="R680" s="134">
        <f t="shared" si="2170"/>
        <v>503663657</v>
      </c>
      <c r="S680" s="134">
        <f t="shared" si="2170"/>
        <v>0</v>
      </c>
      <c r="T680" s="134">
        <f t="shared" si="2170"/>
        <v>361860666</v>
      </c>
      <c r="U680" s="134">
        <f t="shared" si="2170"/>
        <v>141790087</v>
      </c>
      <c r="V680" s="134">
        <f t="shared" si="2170"/>
        <v>370909181</v>
      </c>
      <c r="W680" s="135" t="s">
        <v>79</v>
      </c>
      <c r="X680" s="136">
        <f t="shared" ref="X680:AE682" si="2171">SUMIFS(X$7:X$645,$W$7:$W$645,$W680,$I$7:$I$645,$I$680)</f>
        <v>141467757</v>
      </c>
      <c r="Y680" s="136">
        <f t="shared" si="2171"/>
        <v>0</v>
      </c>
      <c r="Z680" s="136">
        <f t="shared" si="2171"/>
        <v>0</v>
      </c>
      <c r="AA680" s="136">
        <f t="shared" si="2171"/>
        <v>0</v>
      </c>
      <c r="AB680" s="136">
        <f t="shared" si="2171"/>
        <v>0</v>
      </c>
      <c r="AC680" s="136">
        <f t="shared" si="2171"/>
        <v>0</v>
      </c>
      <c r="AD680" s="136">
        <f t="shared" si="2171"/>
        <v>0</v>
      </c>
      <c r="AE680" s="136">
        <f t="shared" si="2171"/>
        <v>141467757</v>
      </c>
    </row>
    <row r="681" spans="1:39" ht="14.25" x14ac:dyDescent="0.15">
      <c r="I681" s="138" t="s">
        <v>1113</v>
      </c>
      <c r="J681" s="139"/>
      <c r="K681" s="140"/>
      <c r="L681" s="140"/>
      <c r="M681" s="140"/>
      <c r="N681" s="141"/>
      <c r="O681" s="133" t="s">
        <v>75</v>
      </c>
      <c r="P681" s="134">
        <f t="shared" si="2170"/>
        <v>371231511</v>
      </c>
      <c r="Q681" s="134">
        <f t="shared" si="2170"/>
        <v>4370529</v>
      </c>
      <c r="R681" s="134">
        <f t="shared" si="2170"/>
        <v>366860982</v>
      </c>
      <c r="S681" s="134">
        <f t="shared" si="2170"/>
        <v>0</v>
      </c>
      <c r="T681" s="134">
        <f t="shared" si="2170"/>
        <v>268762346</v>
      </c>
      <c r="U681" s="134">
        <f t="shared" si="2170"/>
        <v>138379093</v>
      </c>
      <c r="V681" s="134">
        <f t="shared" si="2170"/>
        <v>232852418</v>
      </c>
      <c r="W681" s="135" t="s">
        <v>82</v>
      </c>
      <c r="X681" s="136">
        <f t="shared" si="2171"/>
        <v>141467757</v>
      </c>
      <c r="Y681" s="136">
        <f t="shared" si="2171"/>
        <v>0</v>
      </c>
      <c r="Z681" s="136">
        <f t="shared" si="2171"/>
        <v>0</v>
      </c>
      <c r="AA681" s="136">
        <f t="shared" si="2171"/>
        <v>0</v>
      </c>
      <c r="AB681" s="136">
        <f t="shared" si="2171"/>
        <v>0</v>
      </c>
      <c r="AC681" s="136">
        <f t="shared" si="2171"/>
        <v>0</v>
      </c>
      <c r="AD681" s="136">
        <f t="shared" si="2171"/>
        <v>0</v>
      </c>
      <c r="AE681" s="136">
        <f t="shared" si="2171"/>
        <v>141467757</v>
      </c>
    </row>
    <row r="682" spans="1:39" s="273" customFormat="1" ht="14.25" x14ac:dyDescent="0.15">
      <c r="A682" s="58"/>
      <c r="B682" s="58"/>
      <c r="C682" s="58"/>
      <c r="D682" s="58"/>
      <c r="E682" s="58"/>
      <c r="F682" s="58"/>
      <c r="G682" s="58"/>
      <c r="H682" s="58"/>
      <c r="I682" s="279" t="s">
        <v>1113</v>
      </c>
      <c r="J682" s="267"/>
      <c r="K682" s="268"/>
      <c r="L682" s="268"/>
      <c r="M682" s="268"/>
      <c r="N682" s="269"/>
      <c r="O682" s="270" t="s">
        <v>77</v>
      </c>
      <c r="P682" s="271">
        <f t="shared" si="2170"/>
        <v>141467757</v>
      </c>
      <c r="Q682" s="271">
        <f t="shared" si="2170"/>
        <v>4665082</v>
      </c>
      <c r="R682" s="271">
        <f t="shared" si="2170"/>
        <v>136802675</v>
      </c>
      <c r="S682" s="271">
        <f t="shared" si="2170"/>
        <v>0</v>
      </c>
      <c r="T682" s="271">
        <f t="shared" si="2170"/>
        <v>93098320</v>
      </c>
      <c r="U682" s="271">
        <f t="shared" si="2170"/>
        <v>3410994</v>
      </c>
      <c r="V682" s="271">
        <f t="shared" si="2170"/>
        <v>138056763</v>
      </c>
      <c r="W682" s="142" t="s">
        <v>83</v>
      </c>
      <c r="X682" s="272">
        <f t="shared" si="2171"/>
        <v>0</v>
      </c>
      <c r="Y682" s="272">
        <f t="shared" si="2171"/>
        <v>0</v>
      </c>
      <c r="Z682" s="272">
        <f t="shared" si="2171"/>
        <v>0</v>
      </c>
      <c r="AA682" s="272">
        <f t="shared" si="2171"/>
        <v>0</v>
      </c>
      <c r="AB682" s="272">
        <f t="shared" si="2171"/>
        <v>0</v>
      </c>
      <c r="AC682" s="272">
        <f t="shared" si="2171"/>
        <v>0</v>
      </c>
      <c r="AD682" s="272">
        <f t="shared" si="2171"/>
        <v>0</v>
      </c>
      <c r="AE682" s="272">
        <f t="shared" si="2171"/>
        <v>0</v>
      </c>
      <c r="AG682" s="58"/>
      <c r="AH682" s="58"/>
      <c r="AI682" s="58"/>
      <c r="AJ682" s="58"/>
      <c r="AK682" s="58"/>
      <c r="AL682" s="58"/>
      <c r="AM682" s="60"/>
    </row>
    <row r="966" spans="1:1" x14ac:dyDescent="0.15">
      <c r="A966" s="153"/>
    </row>
    <row r="967" spans="1:1" x14ac:dyDescent="0.15">
      <c r="A967" s="153"/>
    </row>
    <row r="968" spans="1:1" x14ac:dyDescent="0.15">
      <c r="A968" s="153"/>
    </row>
  </sheetData>
  <sheetProtection autoFilter="0"/>
  <autoFilter ref="A6:AN648">
    <filterColumn colId="8">
      <filters>
        <filter val="KD"/>
      </filters>
    </filterColumn>
  </autoFilter>
  <mergeCells count="1280">
    <mergeCell ref="F646:F648"/>
    <mergeCell ref="F643:F645"/>
    <mergeCell ref="J643:J645"/>
    <mergeCell ref="K643:K645"/>
    <mergeCell ref="L643:L645"/>
    <mergeCell ref="M643:M645"/>
    <mergeCell ref="AF643:AF645"/>
    <mergeCell ref="F640:F642"/>
    <mergeCell ref="J640:J642"/>
    <mergeCell ref="K640:K642"/>
    <mergeCell ref="L640:L642"/>
    <mergeCell ref="M640:M642"/>
    <mergeCell ref="AF640:AF642"/>
    <mergeCell ref="F637:F639"/>
    <mergeCell ref="J637:J639"/>
    <mergeCell ref="K637:K639"/>
    <mergeCell ref="L637:L639"/>
    <mergeCell ref="M637:M639"/>
    <mergeCell ref="AF637:AF639"/>
    <mergeCell ref="F634:F636"/>
    <mergeCell ref="J634:J636"/>
    <mergeCell ref="K634:K636"/>
    <mergeCell ref="L634:L636"/>
    <mergeCell ref="M634:M636"/>
    <mergeCell ref="AF634:AF636"/>
    <mergeCell ref="F631:F633"/>
    <mergeCell ref="J631:J633"/>
    <mergeCell ref="K631:K633"/>
    <mergeCell ref="L631:L633"/>
    <mergeCell ref="M631:M633"/>
    <mergeCell ref="AF631:AF633"/>
    <mergeCell ref="F628:F630"/>
    <mergeCell ref="J628:J630"/>
    <mergeCell ref="K628:K630"/>
    <mergeCell ref="L628:L630"/>
    <mergeCell ref="M628:M630"/>
    <mergeCell ref="AF628:AF630"/>
    <mergeCell ref="F625:F627"/>
    <mergeCell ref="J625:J627"/>
    <mergeCell ref="K625:K627"/>
    <mergeCell ref="L625:L627"/>
    <mergeCell ref="M625:M627"/>
    <mergeCell ref="AF625:AF627"/>
    <mergeCell ref="F622:F624"/>
    <mergeCell ref="J622:J624"/>
    <mergeCell ref="K622:K624"/>
    <mergeCell ref="L622:L624"/>
    <mergeCell ref="M622:M624"/>
    <mergeCell ref="AF622:AF624"/>
    <mergeCell ref="F619:F621"/>
    <mergeCell ref="J619:J621"/>
    <mergeCell ref="K619:K621"/>
    <mergeCell ref="L619:L621"/>
    <mergeCell ref="M619:M621"/>
    <mergeCell ref="AF619:AF621"/>
    <mergeCell ref="F616:F618"/>
    <mergeCell ref="J616:J618"/>
    <mergeCell ref="K616:K618"/>
    <mergeCell ref="L616:L618"/>
    <mergeCell ref="M616:M618"/>
    <mergeCell ref="AF616:AF618"/>
    <mergeCell ref="F613:F615"/>
    <mergeCell ref="J613:J615"/>
    <mergeCell ref="K613:K615"/>
    <mergeCell ref="L613:L615"/>
    <mergeCell ref="M613:M615"/>
    <mergeCell ref="AF613:AF615"/>
    <mergeCell ref="F610:F612"/>
    <mergeCell ref="J610:J612"/>
    <mergeCell ref="K610:K612"/>
    <mergeCell ref="L610:L612"/>
    <mergeCell ref="M610:M612"/>
    <mergeCell ref="AF610:AF612"/>
    <mergeCell ref="F607:F609"/>
    <mergeCell ref="J607:J609"/>
    <mergeCell ref="K607:K609"/>
    <mergeCell ref="L607:L609"/>
    <mergeCell ref="M607:M609"/>
    <mergeCell ref="AF607:AF609"/>
    <mergeCell ref="F604:F606"/>
    <mergeCell ref="J604:J606"/>
    <mergeCell ref="K604:K606"/>
    <mergeCell ref="L604:L606"/>
    <mergeCell ref="M604:M606"/>
    <mergeCell ref="AF604:AF606"/>
    <mergeCell ref="F601:F603"/>
    <mergeCell ref="J601:J603"/>
    <mergeCell ref="K601:K603"/>
    <mergeCell ref="L601:L603"/>
    <mergeCell ref="M601:M603"/>
    <mergeCell ref="AF601:AF603"/>
    <mergeCell ref="F598:F600"/>
    <mergeCell ref="J598:J600"/>
    <mergeCell ref="K598:K600"/>
    <mergeCell ref="L598:L600"/>
    <mergeCell ref="M598:M600"/>
    <mergeCell ref="AF598:AF600"/>
    <mergeCell ref="F595:F597"/>
    <mergeCell ref="J595:J597"/>
    <mergeCell ref="K595:K597"/>
    <mergeCell ref="L595:L597"/>
    <mergeCell ref="M595:M597"/>
    <mergeCell ref="AF595:AF597"/>
    <mergeCell ref="F592:F594"/>
    <mergeCell ref="J592:J594"/>
    <mergeCell ref="K592:K594"/>
    <mergeCell ref="L592:L594"/>
    <mergeCell ref="M592:M594"/>
    <mergeCell ref="AF592:AF594"/>
    <mergeCell ref="F589:F591"/>
    <mergeCell ref="J589:J591"/>
    <mergeCell ref="K589:K591"/>
    <mergeCell ref="L589:L591"/>
    <mergeCell ref="M589:M591"/>
    <mergeCell ref="AF589:AF591"/>
    <mergeCell ref="F586:F588"/>
    <mergeCell ref="J586:J588"/>
    <mergeCell ref="K586:K588"/>
    <mergeCell ref="L586:L588"/>
    <mergeCell ref="M586:M588"/>
    <mergeCell ref="AF586:AF588"/>
    <mergeCell ref="F583:F585"/>
    <mergeCell ref="J583:J585"/>
    <mergeCell ref="K583:K585"/>
    <mergeCell ref="L583:L585"/>
    <mergeCell ref="M583:M585"/>
    <mergeCell ref="AF583:AF585"/>
    <mergeCell ref="F580:F582"/>
    <mergeCell ref="J580:J582"/>
    <mergeCell ref="K580:K582"/>
    <mergeCell ref="L580:L582"/>
    <mergeCell ref="M580:M582"/>
    <mergeCell ref="AF580:AF582"/>
    <mergeCell ref="F577:F579"/>
    <mergeCell ref="J577:J579"/>
    <mergeCell ref="K577:K579"/>
    <mergeCell ref="L577:L579"/>
    <mergeCell ref="M577:M579"/>
    <mergeCell ref="AF577:AF579"/>
    <mergeCell ref="F574:F576"/>
    <mergeCell ref="J574:J576"/>
    <mergeCell ref="K574:K576"/>
    <mergeCell ref="L574:L576"/>
    <mergeCell ref="M574:M576"/>
    <mergeCell ref="AF574:AF576"/>
    <mergeCell ref="F571:F573"/>
    <mergeCell ref="J571:J573"/>
    <mergeCell ref="K571:K573"/>
    <mergeCell ref="L571:L573"/>
    <mergeCell ref="M571:M573"/>
    <mergeCell ref="AF571:AF573"/>
    <mergeCell ref="F568:F570"/>
    <mergeCell ref="J568:J570"/>
    <mergeCell ref="K568:K570"/>
    <mergeCell ref="L568:L570"/>
    <mergeCell ref="M568:M570"/>
    <mergeCell ref="AF568:AF570"/>
    <mergeCell ref="F565:F567"/>
    <mergeCell ref="J565:J567"/>
    <mergeCell ref="K565:K567"/>
    <mergeCell ref="L565:L567"/>
    <mergeCell ref="M565:M567"/>
    <mergeCell ref="AF565:AF567"/>
    <mergeCell ref="F562:F564"/>
    <mergeCell ref="J562:J564"/>
    <mergeCell ref="K562:K564"/>
    <mergeCell ref="L562:L564"/>
    <mergeCell ref="M562:M564"/>
    <mergeCell ref="AF562:AF564"/>
    <mergeCell ref="F559:F561"/>
    <mergeCell ref="J559:J561"/>
    <mergeCell ref="K559:K561"/>
    <mergeCell ref="L559:L561"/>
    <mergeCell ref="M559:M561"/>
    <mergeCell ref="AF559:AF561"/>
    <mergeCell ref="F556:F558"/>
    <mergeCell ref="J556:J558"/>
    <mergeCell ref="K556:K558"/>
    <mergeCell ref="L556:L558"/>
    <mergeCell ref="M556:M558"/>
    <mergeCell ref="AF556:AF558"/>
    <mergeCell ref="F553:F555"/>
    <mergeCell ref="J553:J555"/>
    <mergeCell ref="K553:K555"/>
    <mergeCell ref="L553:L555"/>
    <mergeCell ref="M553:M555"/>
    <mergeCell ref="AF553:AF555"/>
    <mergeCell ref="F550:F552"/>
    <mergeCell ref="J550:J552"/>
    <mergeCell ref="K550:K552"/>
    <mergeCell ref="L550:L552"/>
    <mergeCell ref="M550:M552"/>
    <mergeCell ref="AF550:AF552"/>
    <mergeCell ref="F547:F549"/>
    <mergeCell ref="J547:J549"/>
    <mergeCell ref="K547:K549"/>
    <mergeCell ref="L547:L549"/>
    <mergeCell ref="M547:M549"/>
    <mergeCell ref="AF547:AF549"/>
    <mergeCell ref="F544:F546"/>
    <mergeCell ref="J544:J546"/>
    <mergeCell ref="K544:K546"/>
    <mergeCell ref="L544:L546"/>
    <mergeCell ref="M544:M546"/>
    <mergeCell ref="AF544:AF546"/>
    <mergeCell ref="F541:F543"/>
    <mergeCell ref="J541:J543"/>
    <mergeCell ref="K541:K543"/>
    <mergeCell ref="L541:L543"/>
    <mergeCell ref="M541:M543"/>
    <mergeCell ref="AF541:AF543"/>
    <mergeCell ref="F538:F540"/>
    <mergeCell ref="J538:J540"/>
    <mergeCell ref="K538:K540"/>
    <mergeCell ref="L538:L540"/>
    <mergeCell ref="M538:M540"/>
    <mergeCell ref="AF538:AF540"/>
    <mergeCell ref="F535:F537"/>
    <mergeCell ref="J535:J537"/>
    <mergeCell ref="K535:K537"/>
    <mergeCell ref="L535:L537"/>
    <mergeCell ref="M535:M537"/>
    <mergeCell ref="AF535:AF537"/>
    <mergeCell ref="F532:F534"/>
    <mergeCell ref="J532:J534"/>
    <mergeCell ref="K532:K534"/>
    <mergeCell ref="L532:L534"/>
    <mergeCell ref="M532:M534"/>
    <mergeCell ref="AF532:AF534"/>
    <mergeCell ref="F529:F531"/>
    <mergeCell ref="J529:J531"/>
    <mergeCell ref="K529:K531"/>
    <mergeCell ref="L529:L531"/>
    <mergeCell ref="M529:M531"/>
    <mergeCell ref="AF529:AF531"/>
    <mergeCell ref="F526:F528"/>
    <mergeCell ref="J526:J528"/>
    <mergeCell ref="K526:K528"/>
    <mergeCell ref="L526:L528"/>
    <mergeCell ref="M526:M528"/>
    <mergeCell ref="AF526:AF528"/>
    <mergeCell ref="F523:F525"/>
    <mergeCell ref="J523:J525"/>
    <mergeCell ref="K523:K525"/>
    <mergeCell ref="L523:L525"/>
    <mergeCell ref="M523:M525"/>
    <mergeCell ref="AF523:AF525"/>
    <mergeCell ref="F520:F522"/>
    <mergeCell ref="J520:J522"/>
    <mergeCell ref="K520:K522"/>
    <mergeCell ref="L520:L522"/>
    <mergeCell ref="M520:M522"/>
    <mergeCell ref="AF520:AF522"/>
    <mergeCell ref="F517:F519"/>
    <mergeCell ref="J517:J519"/>
    <mergeCell ref="K517:K519"/>
    <mergeCell ref="L517:L519"/>
    <mergeCell ref="M517:M519"/>
    <mergeCell ref="AF517:AF519"/>
    <mergeCell ref="F514:F516"/>
    <mergeCell ref="J514:J516"/>
    <mergeCell ref="K514:K516"/>
    <mergeCell ref="L514:L516"/>
    <mergeCell ref="M514:M516"/>
    <mergeCell ref="AF514:AF516"/>
    <mergeCell ref="F511:F513"/>
    <mergeCell ref="J511:J513"/>
    <mergeCell ref="K511:K513"/>
    <mergeCell ref="L511:L513"/>
    <mergeCell ref="M511:M513"/>
    <mergeCell ref="AF511:AF513"/>
    <mergeCell ref="F508:F510"/>
    <mergeCell ref="J508:J510"/>
    <mergeCell ref="K508:K510"/>
    <mergeCell ref="L508:L510"/>
    <mergeCell ref="M508:M510"/>
    <mergeCell ref="AF508:AF510"/>
    <mergeCell ref="F505:F507"/>
    <mergeCell ref="J505:J507"/>
    <mergeCell ref="K505:K507"/>
    <mergeCell ref="L505:L507"/>
    <mergeCell ref="M505:M507"/>
    <mergeCell ref="AF505:AF507"/>
    <mergeCell ref="F502:F504"/>
    <mergeCell ref="J502:J504"/>
    <mergeCell ref="K502:K504"/>
    <mergeCell ref="L502:L504"/>
    <mergeCell ref="M502:M504"/>
    <mergeCell ref="AF502:AF504"/>
    <mergeCell ref="F499:F501"/>
    <mergeCell ref="J499:J501"/>
    <mergeCell ref="K499:K501"/>
    <mergeCell ref="L499:L501"/>
    <mergeCell ref="M499:M501"/>
    <mergeCell ref="AF499:AF501"/>
    <mergeCell ref="F496:F498"/>
    <mergeCell ref="J496:J498"/>
    <mergeCell ref="K496:K498"/>
    <mergeCell ref="L496:L498"/>
    <mergeCell ref="M496:M498"/>
    <mergeCell ref="AF496:AF498"/>
    <mergeCell ref="F493:F495"/>
    <mergeCell ref="J493:J495"/>
    <mergeCell ref="K493:K495"/>
    <mergeCell ref="L493:L495"/>
    <mergeCell ref="M493:M495"/>
    <mergeCell ref="AF493:AF495"/>
    <mergeCell ref="F490:F492"/>
    <mergeCell ref="J490:J492"/>
    <mergeCell ref="K490:K492"/>
    <mergeCell ref="L490:L492"/>
    <mergeCell ref="M490:M492"/>
    <mergeCell ref="AF490:AF492"/>
    <mergeCell ref="F487:F489"/>
    <mergeCell ref="J487:J489"/>
    <mergeCell ref="K487:K489"/>
    <mergeCell ref="L487:L489"/>
    <mergeCell ref="M487:M489"/>
    <mergeCell ref="AF487:AF489"/>
    <mergeCell ref="F484:F486"/>
    <mergeCell ref="J484:J486"/>
    <mergeCell ref="K484:K486"/>
    <mergeCell ref="L484:L486"/>
    <mergeCell ref="M484:M486"/>
    <mergeCell ref="AF484:AF486"/>
    <mergeCell ref="F481:F483"/>
    <mergeCell ref="J481:J483"/>
    <mergeCell ref="K481:K483"/>
    <mergeCell ref="L481:L483"/>
    <mergeCell ref="M481:M483"/>
    <mergeCell ref="AF481:AF483"/>
    <mergeCell ref="F478:F480"/>
    <mergeCell ref="J478:J480"/>
    <mergeCell ref="K478:K480"/>
    <mergeCell ref="L478:L480"/>
    <mergeCell ref="M478:M480"/>
    <mergeCell ref="AF478:AF480"/>
    <mergeCell ref="F475:F477"/>
    <mergeCell ref="J475:J477"/>
    <mergeCell ref="K475:K477"/>
    <mergeCell ref="L475:L477"/>
    <mergeCell ref="M475:M477"/>
    <mergeCell ref="AF475:AF477"/>
    <mergeCell ref="F472:F474"/>
    <mergeCell ref="J472:J474"/>
    <mergeCell ref="K472:K474"/>
    <mergeCell ref="L472:L474"/>
    <mergeCell ref="M472:M474"/>
    <mergeCell ref="AF472:AF474"/>
    <mergeCell ref="F469:F471"/>
    <mergeCell ref="J469:J471"/>
    <mergeCell ref="K469:K471"/>
    <mergeCell ref="L469:L471"/>
    <mergeCell ref="M469:M471"/>
    <mergeCell ref="AF469:AF471"/>
    <mergeCell ref="F466:F468"/>
    <mergeCell ref="J466:J468"/>
    <mergeCell ref="K466:K468"/>
    <mergeCell ref="L466:L468"/>
    <mergeCell ref="M466:M468"/>
    <mergeCell ref="AF466:AF468"/>
    <mergeCell ref="F463:F465"/>
    <mergeCell ref="J463:J465"/>
    <mergeCell ref="K463:K465"/>
    <mergeCell ref="L463:L465"/>
    <mergeCell ref="M463:M465"/>
    <mergeCell ref="AF463:AF465"/>
    <mergeCell ref="F460:F462"/>
    <mergeCell ref="J460:J462"/>
    <mergeCell ref="K460:K462"/>
    <mergeCell ref="L460:L462"/>
    <mergeCell ref="M460:M462"/>
    <mergeCell ref="AF460:AF462"/>
    <mergeCell ref="F457:F459"/>
    <mergeCell ref="J457:J459"/>
    <mergeCell ref="K457:K459"/>
    <mergeCell ref="L457:L459"/>
    <mergeCell ref="M457:M459"/>
    <mergeCell ref="AF457:AF459"/>
    <mergeCell ref="F454:F456"/>
    <mergeCell ref="J454:J456"/>
    <mergeCell ref="K454:K456"/>
    <mergeCell ref="L454:L456"/>
    <mergeCell ref="M454:M456"/>
    <mergeCell ref="AF454:AF456"/>
    <mergeCell ref="F451:F453"/>
    <mergeCell ref="J451:J453"/>
    <mergeCell ref="K451:K453"/>
    <mergeCell ref="L451:L453"/>
    <mergeCell ref="M451:M453"/>
    <mergeCell ref="AF451:AF453"/>
    <mergeCell ref="F448:F450"/>
    <mergeCell ref="J448:J450"/>
    <mergeCell ref="K448:K450"/>
    <mergeCell ref="L448:L450"/>
    <mergeCell ref="M448:M450"/>
    <mergeCell ref="AF448:AF450"/>
    <mergeCell ref="F445:F447"/>
    <mergeCell ref="J445:J447"/>
    <mergeCell ref="K445:K447"/>
    <mergeCell ref="L445:L447"/>
    <mergeCell ref="M445:M447"/>
    <mergeCell ref="AF445:AF447"/>
    <mergeCell ref="F442:F444"/>
    <mergeCell ref="J442:J444"/>
    <mergeCell ref="K442:K444"/>
    <mergeCell ref="L442:L444"/>
    <mergeCell ref="M442:M444"/>
    <mergeCell ref="AF442:AF444"/>
    <mergeCell ref="F439:F441"/>
    <mergeCell ref="J439:J441"/>
    <mergeCell ref="K439:K441"/>
    <mergeCell ref="L439:L441"/>
    <mergeCell ref="M439:M441"/>
    <mergeCell ref="AF439:AF441"/>
    <mergeCell ref="F436:F438"/>
    <mergeCell ref="J436:J438"/>
    <mergeCell ref="K436:K438"/>
    <mergeCell ref="L436:L438"/>
    <mergeCell ref="M436:M438"/>
    <mergeCell ref="AF436:AF438"/>
    <mergeCell ref="F433:F435"/>
    <mergeCell ref="J433:J435"/>
    <mergeCell ref="K433:K435"/>
    <mergeCell ref="L433:L435"/>
    <mergeCell ref="M433:M435"/>
    <mergeCell ref="AF433:AF435"/>
    <mergeCell ref="F430:F432"/>
    <mergeCell ref="J430:J432"/>
    <mergeCell ref="K430:K432"/>
    <mergeCell ref="L430:L432"/>
    <mergeCell ref="M430:M432"/>
    <mergeCell ref="AF430:AF432"/>
    <mergeCell ref="F427:F429"/>
    <mergeCell ref="J427:J429"/>
    <mergeCell ref="K427:K429"/>
    <mergeCell ref="L427:L429"/>
    <mergeCell ref="M427:M429"/>
    <mergeCell ref="AF427:AF429"/>
    <mergeCell ref="F424:F426"/>
    <mergeCell ref="J424:J426"/>
    <mergeCell ref="K424:K426"/>
    <mergeCell ref="L424:L426"/>
    <mergeCell ref="M424:M426"/>
    <mergeCell ref="AF424:AF426"/>
    <mergeCell ref="F421:F423"/>
    <mergeCell ref="J421:J423"/>
    <mergeCell ref="K421:K423"/>
    <mergeCell ref="L421:L423"/>
    <mergeCell ref="M421:M423"/>
    <mergeCell ref="AF421:AF423"/>
    <mergeCell ref="F418:F420"/>
    <mergeCell ref="J418:J420"/>
    <mergeCell ref="K418:K420"/>
    <mergeCell ref="L418:L420"/>
    <mergeCell ref="M418:M420"/>
    <mergeCell ref="AF418:AF420"/>
    <mergeCell ref="F415:F417"/>
    <mergeCell ref="J415:J417"/>
    <mergeCell ref="K415:K417"/>
    <mergeCell ref="L415:L417"/>
    <mergeCell ref="M415:M417"/>
    <mergeCell ref="AF415:AF417"/>
    <mergeCell ref="F412:F414"/>
    <mergeCell ref="J412:J414"/>
    <mergeCell ref="K412:K414"/>
    <mergeCell ref="L412:L414"/>
    <mergeCell ref="M412:M414"/>
    <mergeCell ref="AF412:AF414"/>
    <mergeCell ref="F409:F411"/>
    <mergeCell ref="J409:J411"/>
    <mergeCell ref="K409:K411"/>
    <mergeCell ref="L409:L411"/>
    <mergeCell ref="M409:M411"/>
    <mergeCell ref="AF409:AF411"/>
    <mergeCell ref="F406:F408"/>
    <mergeCell ref="J406:J408"/>
    <mergeCell ref="K406:K408"/>
    <mergeCell ref="L406:L408"/>
    <mergeCell ref="M406:M408"/>
    <mergeCell ref="AF406:AF408"/>
    <mergeCell ref="F403:F405"/>
    <mergeCell ref="J403:J405"/>
    <mergeCell ref="K403:K405"/>
    <mergeCell ref="L403:L405"/>
    <mergeCell ref="M403:M405"/>
    <mergeCell ref="AF403:AF405"/>
    <mergeCell ref="F400:F402"/>
    <mergeCell ref="J400:J402"/>
    <mergeCell ref="K400:K402"/>
    <mergeCell ref="L400:L402"/>
    <mergeCell ref="M400:M402"/>
    <mergeCell ref="AF400:AF402"/>
    <mergeCell ref="F397:F399"/>
    <mergeCell ref="J397:J399"/>
    <mergeCell ref="K397:K399"/>
    <mergeCell ref="L397:L399"/>
    <mergeCell ref="M397:M399"/>
    <mergeCell ref="AF397:AF399"/>
    <mergeCell ref="F394:F396"/>
    <mergeCell ref="J394:J396"/>
    <mergeCell ref="K394:K396"/>
    <mergeCell ref="L394:L396"/>
    <mergeCell ref="M394:M396"/>
    <mergeCell ref="AF394:AF396"/>
    <mergeCell ref="F391:F393"/>
    <mergeCell ref="J391:J393"/>
    <mergeCell ref="K391:K393"/>
    <mergeCell ref="L391:L393"/>
    <mergeCell ref="M391:M393"/>
    <mergeCell ref="AF391:AF393"/>
    <mergeCell ref="F388:F390"/>
    <mergeCell ref="J388:J390"/>
    <mergeCell ref="K388:K390"/>
    <mergeCell ref="L388:L390"/>
    <mergeCell ref="M388:M390"/>
    <mergeCell ref="AF388:AF390"/>
    <mergeCell ref="F385:F387"/>
    <mergeCell ref="J385:J387"/>
    <mergeCell ref="K385:K387"/>
    <mergeCell ref="L385:L387"/>
    <mergeCell ref="M385:M387"/>
    <mergeCell ref="AF385:AF387"/>
    <mergeCell ref="F382:F384"/>
    <mergeCell ref="J382:J384"/>
    <mergeCell ref="K382:K384"/>
    <mergeCell ref="L382:L384"/>
    <mergeCell ref="M382:M384"/>
    <mergeCell ref="AF382:AF384"/>
    <mergeCell ref="F379:F381"/>
    <mergeCell ref="J379:J381"/>
    <mergeCell ref="K379:K381"/>
    <mergeCell ref="L379:L381"/>
    <mergeCell ref="M379:M381"/>
    <mergeCell ref="AF379:AF381"/>
    <mergeCell ref="F376:F378"/>
    <mergeCell ref="J376:J378"/>
    <mergeCell ref="K376:K378"/>
    <mergeCell ref="L376:L378"/>
    <mergeCell ref="M376:M378"/>
    <mergeCell ref="AF376:AF378"/>
    <mergeCell ref="F373:F375"/>
    <mergeCell ref="J373:J375"/>
    <mergeCell ref="K373:K375"/>
    <mergeCell ref="L373:L375"/>
    <mergeCell ref="M373:M375"/>
    <mergeCell ref="AF373:AF375"/>
    <mergeCell ref="F370:F372"/>
    <mergeCell ref="J370:J372"/>
    <mergeCell ref="K370:K372"/>
    <mergeCell ref="L370:L372"/>
    <mergeCell ref="M370:M372"/>
    <mergeCell ref="AF370:AF372"/>
    <mergeCell ref="F367:F369"/>
    <mergeCell ref="J367:J369"/>
    <mergeCell ref="K367:K369"/>
    <mergeCell ref="L367:L369"/>
    <mergeCell ref="M367:M369"/>
    <mergeCell ref="AF367:AF369"/>
    <mergeCell ref="F364:F366"/>
    <mergeCell ref="J364:J366"/>
    <mergeCell ref="K364:K366"/>
    <mergeCell ref="L364:L366"/>
    <mergeCell ref="M364:M366"/>
    <mergeCell ref="AF364:AF366"/>
    <mergeCell ref="F361:F363"/>
    <mergeCell ref="J361:J363"/>
    <mergeCell ref="K361:K363"/>
    <mergeCell ref="L361:L363"/>
    <mergeCell ref="M361:M363"/>
    <mergeCell ref="AF361:AF363"/>
    <mergeCell ref="F358:F360"/>
    <mergeCell ref="J358:J360"/>
    <mergeCell ref="K358:K360"/>
    <mergeCell ref="L358:L360"/>
    <mergeCell ref="M358:M360"/>
    <mergeCell ref="AF358:AF360"/>
    <mergeCell ref="F355:F357"/>
    <mergeCell ref="J355:J357"/>
    <mergeCell ref="K355:K357"/>
    <mergeCell ref="L355:L357"/>
    <mergeCell ref="M355:M357"/>
    <mergeCell ref="AF355:AF357"/>
    <mergeCell ref="F352:F354"/>
    <mergeCell ref="J352:J354"/>
    <mergeCell ref="K352:K354"/>
    <mergeCell ref="L352:L354"/>
    <mergeCell ref="M352:M354"/>
    <mergeCell ref="AF352:AF354"/>
    <mergeCell ref="F349:F351"/>
    <mergeCell ref="J349:J351"/>
    <mergeCell ref="K349:K351"/>
    <mergeCell ref="L349:L351"/>
    <mergeCell ref="M349:M351"/>
    <mergeCell ref="AF349:AF351"/>
    <mergeCell ref="F346:F348"/>
    <mergeCell ref="J346:J348"/>
    <mergeCell ref="K346:K348"/>
    <mergeCell ref="L346:L348"/>
    <mergeCell ref="M346:M348"/>
    <mergeCell ref="AF346:AF348"/>
    <mergeCell ref="F343:F345"/>
    <mergeCell ref="J343:J345"/>
    <mergeCell ref="K343:K345"/>
    <mergeCell ref="L343:L345"/>
    <mergeCell ref="M343:M345"/>
    <mergeCell ref="AF343:AF345"/>
    <mergeCell ref="F340:F342"/>
    <mergeCell ref="J340:J342"/>
    <mergeCell ref="K340:K342"/>
    <mergeCell ref="L340:L342"/>
    <mergeCell ref="M340:M342"/>
    <mergeCell ref="AF340:AF342"/>
    <mergeCell ref="F337:F339"/>
    <mergeCell ref="J337:J339"/>
    <mergeCell ref="K337:K339"/>
    <mergeCell ref="L337:L339"/>
    <mergeCell ref="M337:M339"/>
    <mergeCell ref="AF337:AF339"/>
    <mergeCell ref="F334:F336"/>
    <mergeCell ref="J334:J336"/>
    <mergeCell ref="K334:K336"/>
    <mergeCell ref="L334:L336"/>
    <mergeCell ref="M334:M336"/>
    <mergeCell ref="AF334:AF336"/>
    <mergeCell ref="F331:F333"/>
    <mergeCell ref="J331:J333"/>
    <mergeCell ref="K331:K333"/>
    <mergeCell ref="L331:L333"/>
    <mergeCell ref="M331:M333"/>
    <mergeCell ref="AF331:AF333"/>
    <mergeCell ref="F328:F330"/>
    <mergeCell ref="J328:J330"/>
    <mergeCell ref="K328:K330"/>
    <mergeCell ref="L328:L330"/>
    <mergeCell ref="M328:M330"/>
    <mergeCell ref="AF328:AF330"/>
    <mergeCell ref="F325:F327"/>
    <mergeCell ref="J325:J327"/>
    <mergeCell ref="K325:K327"/>
    <mergeCell ref="L325:L327"/>
    <mergeCell ref="M325:M327"/>
    <mergeCell ref="AF325:AF327"/>
    <mergeCell ref="F322:F324"/>
    <mergeCell ref="J322:J324"/>
    <mergeCell ref="K322:K324"/>
    <mergeCell ref="L322:L324"/>
    <mergeCell ref="M322:M324"/>
    <mergeCell ref="AF322:AF324"/>
    <mergeCell ref="F319:F321"/>
    <mergeCell ref="J319:J321"/>
    <mergeCell ref="K319:K321"/>
    <mergeCell ref="L319:L321"/>
    <mergeCell ref="M319:M321"/>
    <mergeCell ref="AF319:AF321"/>
    <mergeCell ref="F316:F318"/>
    <mergeCell ref="J316:J318"/>
    <mergeCell ref="K316:K318"/>
    <mergeCell ref="L316:L318"/>
    <mergeCell ref="M316:M318"/>
    <mergeCell ref="AF316:AF318"/>
    <mergeCell ref="F313:F315"/>
    <mergeCell ref="J313:J315"/>
    <mergeCell ref="K313:K315"/>
    <mergeCell ref="L313:L315"/>
    <mergeCell ref="M313:M315"/>
    <mergeCell ref="AF313:AF315"/>
    <mergeCell ref="F310:F312"/>
    <mergeCell ref="J310:J312"/>
    <mergeCell ref="K310:K312"/>
    <mergeCell ref="L310:L312"/>
    <mergeCell ref="M310:M312"/>
    <mergeCell ref="AF310:AF312"/>
    <mergeCell ref="F307:F309"/>
    <mergeCell ref="J307:J309"/>
    <mergeCell ref="K307:K309"/>
    <mergeCell ref="L307:L309"/>
    <mergeCell ref="M307:M309"/>
    <mergeCell ref="AF307:AF309"/>
    <mergeCell ref="F304:F306"/>
    <mergeCell ref="J304:J306"/>
    <mergeCell ref="K304:K306"/>
    <mergeCell ref="L304:L306"/>
    <mergeCell ref="M304:M306"/>
    <mergeCell ref="AF304:AF306"/>
    <mergeCell ref="F301:F303"/>
    <mergeCell ref="J301:J303"/>
    <mergeCell ref="K301:K303"/>
    <mergeCell ref="L301:L303"/>
    <mergeCell ref="M301:M303"/>
    <mergeCell ref="AF301:AF303"/>
    <mergeCell ref="F298:F300"/>
    <mergeCell ref="J298:J300"/>
    <mergeCell ref="K298:K300"/>
    <mergeCell ref="L298:L300"/>
    <mergeCell ref="M298:M300"/>
    <mergeCell ref="AF298:AF300"/>
    <mergeCell ref="F295:F297"/>
    <mergeCell ref="J295:J297"/>
    <mergeCell ref="K295:K297"/>
    <mergeCell ref="L295:L297"/>
    <mergeCell ref="M295:M297"/>
    <mergeCell ref="AF295:AF297"/>
    <mergeCell ref="F292:F294"/>
    <mergeCell ref="J292:J294"/>
    <mergeCell ref="K292:K294"/>
    <mergeCell ref="L292:L294"/>
    <mergeCell ref="M292:M294"/>
    <mergeCell ref="AF292:AF294"/>
    <mergeCell ref="F289:F291"/>
    <mergeCell ref="J289:J291"/>
    <mergeCell ref="K289:K291"/>
    <mergeCell ref="L289:L291"/>
    <mergeCell ref="M289:M291"/>
    <mergeCell ref="AF289:AF291"/>
    <mergeCell ref="F286:F288"/>
    <mergeCell ref="J286:J288"/>
    <mergeCell ref="K286:K288"/>
    <mergeCell ref="L286:L288"/>
    <mergeCell ref="M286:M288"/>
    <mergeCell ref="AF286:AF288"/>
    <mergeCell ref="F283:F285"/>
    <mergeCell ref="J283:J285"/>
    <mergeCell ref="K283:K285"/>
    <mergeCell ref="L283:L285"/>
    <mergeCell ref="M283:M285"/>
    <mergeCell ref="AF283:AF285"/>
    <mergeCell ref="F280:F282"/>
    <mergeCell ref="J280:J282"/>
    <mergeCell ref="K280:K282"/>
    <mergeCell ref="L280:L282"/>
    <mergeCell ref="M280:M282"/>
    <mergeCell ref="AF280:AF282"/>
    <mergeCell ref="F277:F279"/>
    <mergeCell ref="J277:J279"/>
    <mergeCell ref="K277:K279"/>
    <mergeCell ref="L277:L279"/>
    <mergeCell ref="M277:M279"/>
    <mergeCell ref="AF277:AF279"/>
    <mergeCell ref="F274:F276"/>
    <mergeCell ref="J274:J276"/>
    <mergeCell ref="K274:K276"/>
    <mergeCell ref="L274:L276"/>
    <mergeCell ref="M274:M276"/>
    <mergeCell ref="AF274:AF276"/>
    <mergeCell ref="F271:F273"/>
    <mergeCell ref="J271:J273"/>
    <mergeCell ref="K271:K273"/>
    <mergeCell ref="L271:L273"/>
    <mergeCell ref="M271:M273"/>
    <mergeCell ref="AF271:AF273"/>
    <mergeCell ref="F268:F270"/>
    <mergeCell ref="J268:J270"/>
    <mergeCell ref="K268:K270"/>
    <mergeCell ref="L268:L270"/>
    <mergeCell ref="M268:M270"/>
    <mergeCell ref="AF268:AF270"/>
    <mergeCell ref="F265:F267"/>
    <mergeCell ref="J265:J267"/>
    <mergeCell ref="K265:K267"/>
    <mergeCell ref="L265:L267"/>
    <mergeCell ref="M265:M267"/>
    <mergeCell ref="AF265:AF267"/>
    <mergeCell ref="F262:F264"/>
    <mergeCell ref="J262:J264"/>
    <mergeCell ref="K262:K264"/>
    <mergeCell ref="L262:L264"/>
    <mergeCell ref="M262:M264"/>
    <mergeCell ref="AF262:AF264"/>
    <mergeCell ref="F259:F261"/>
    <mergeCell ref="J259:J261"/>
    <mergeCell ref="K259:K261"/>
    <mergeCell ref="L259:L261"/>
    <mergeCell ref="M259:M261"/>
    <mergeCell ref="AF259:AF261"/>
    <mergeCell ref="F256:F258"/>
    <mergeCell ref="J256:J258"/>
    <mergeCell ref="K256:K258"/>
    <mergeCell ref="L256:L258"/>
    <mergeCell ref="M256:M258"/>
    <mergeCell ref="AF256:AF258"/>
    <mergeCell ref="F253:F255"/>
    <mergeCell ref="J253:J255"/>
    <mergeCell ref="K253:K255"/>
    <mergeCell ref="L253:L255"/>
    <mergeCell ref="M253:M255"/>
    <mergeCell ref="AF253:AF255"/>
    <mergeCell ref="F250:F252"/>
    <mergeCell ref="J250:J252"/>
    <mergeCell ref="K250:K252"/>
    <mergeCell ref="L250:L252"/>
    <mergeCell ref="M250:M252"/>
    <mergeCell ref="AF250:AF252"/>
    <mergeCell ref="F247:F249"/>
    <mergeCell ref="J247:J249"/>
    <mergeCell ref="K247:K249"/>
    <mergeCell ref="L247:L249"/>
    <mergeCell ref="M247:M249"/>
    <mergeCell ref="AF247:AF249"/>
    <mergeCell ref="F244:F246"/>
    <mergeCell ref="J244:J246"/>
    <mergeCell ref="K244:K246"/>
    <mergeCell ref="L244:L246"/>
    <mergeCell ref="M244:M246"/>
    <mergeCell ref="AF244:AF246"/>
    <mergeCell ref="F241:F243"/>
    <mergeCell ref="J241:J243"/>
    <mergeCell ref="K241:K243"/>
    <mergeCell ref="L241:L243"/>
    <mergeCell ref="M241:M243"/>
    <mergeCell ref="AF241:AF243"/>
    <mergeCell ref="F238:F240"/>
    <mergeCell ref="J238:J240"/>
    <mergeCell ref="K238:K240"/>
    <mergeCell ref="L238:L240"/>
    <mergeCell ref="M238:M240"/>
    <mergeCell ref="AF238:AF240"/>
    <mergeCell ref="F235:F237"/>
    <mergeCell ref="J235:J237"/>
    <mergeCell ref="K235:K237"/>
    <mergeCell ref="L235:L237"/>
    <mergeCell ref="M235:M237"/>
    <mergeCell ref="AF235:AF237"/>
    <mergeCell ref="F232:F234"/>
    <mergeCell ref="J232:J234"/>
    <mergeCell ref="K232:K234"/>
    <mergeCell ref="L232:L234"/>
    <mergeCell ref="M232:M234"/>
    <mergeCell ref="AF232:AF234"/>
    <mergeCell ref="F229:F231"/>
    <mergeCell ref="J229:J231"/>
    <mergeCell ref="K229:K231"/>
    <mergeCell ref="L229:L231"/>
    <mergeCell ref="M229:M231"/>
    <mergeCell ref="AF229:AF231"/>
    <mergeCell ref="F226:F228"/>
    <mergeCell ref="J226:J228"/>
    <mergeCell ref="K226:K228"/>
    <mergeCell ref="L226:L228"/>
    <mergeCell ref="M226:M228"/>
    <mergeCell ref="AF226:AF228"/>
    <mergeCell ref="F223:F225"/>
    <mergeCell ref="J223:J225"/>
    <mergeCell ref="K223:K225"/>
    <mergeCell ref="L223:L225"/>
    <mergeCell ref="M223:M225"/>
    <mergeCell ref="AF223:AF225"/>
    <mergeCell ref="F220:F222"/>
    <mergeCell ref="J220:J222"/>
    <mergeCell ref="K220:K222"/>
    <mergeCell ref="L220:L222"/>
    <mergeCell ref="M220:M222"/>
    <mergeCell ref="AF220:AF222"/>
    <mergeCell ref="F217:F219"/>
    <mergeCell ref="J217:J219"/>
    <mergeCell ref="K217:K219"/>
    <mergeCell ref="L217:L219"/>
    <mergeCell ref="M217:M219"/>
    <mergeCell ref="AF217:AF219"/>
    <mergeCell ref="F214:F216"/>
    <mergeCell ref="J214:J216"/>
    <mergeCell ref="K214:K216"/>
    <mergeCell ref="L214:L216"/>
    <mergeCell ref="M214:M216"/>
    <mergeCell ref="AF214:AF216"/>
    <mergeCell ref="F211:F213"/>
    <mergeCell ref="J211:J213"/>
    <mergeCell ref="K211:K213"/>
    <mergeCell ref="L211:L213"/>
    <mergeCell ref="M211:M213"/>
    <mergeCell ref="AF211:AF213"/>
    <mergeCell ref="F208:F210"/>
    <mergeCell ref="J208:J210"/>
    <mergeCell ref="K208:K210"/>
    <mergeCell ref="L208:L210"/>
    <mergeCell ref="M208:M210"/>
    <mergeCell ref="AF208:AF210"/>
    <mergeCell ref="F205:F207"/>
    <mergeCell ref="J205:J207"/>
    <mergeCell ref="K205:K207"/>
    <mergeCell ref="L205:L207"/>
    <mergeCell ref="M205:M207"/>
    <mergeCell ref="AF205:AF207"/>
    <mergeCell ref="F202:F204"/>
    <mergeCell ref="J202:J204"/>
    <mergeCell ref="K202:K204"/>
    <mergeCell ref="L202:L204"/>
    <mergeCell ref="M202:M204"/>
    <mergeCell ref="AF202:AF204"/>
    <mergeCell ref="F199:F201"/>
    <mergeCell ref="J199:J201"/>
    <mergeCell ref="K199:K201"/>
    <mergeCell ref="L199:L201"/>
    <mergeCell ref="M199:M201"/>
    <mergeCell ref="AF199:AF201"/>
    <mergeCell ref="F196:F198"/>
    <mergeCell ref="J196:J198"/>
    <mergeCell ref="K196:K198"/>
    <mergeCell ref="L196:L198"/>
    <mergeCell ref="M196:M198"/>
    <mergeCell ref="AF196:AF198"/>
    <mergeCell ref="F193:F195"/>
    <mergeCell ref="J193:J195"/>
    <mergeCell ref="K193:K195"/>
    <mergeCell ref="L193:L195"/>
    <mergeCell ref="M193:M195"/>
    <mergeCell ref="AF193:AF195"/>
    <mergeCell ref="F190:F192"/>
    <mergeCell ref="J190:J192"/>
    <mergeCell ref="K190:K192"/>
    <mergeCell ref="L190:L192"/>
    <mergeCell ref="M190:M192"/>
    <mergeCell ref="AF190:AF192"/>
    <mergeCell ref="F187:F189"/>
    <mergeCell ref="J187:J189"/>
    <mergeCell ref="K187:K189"/>
    <mergeCell ref="L187:L189"/>
    <mergeCell ref="M187:M189"/>
    <mergeCell ref="AF187:AF189"/>
    <mergeCell ref="F184:F186"/>
    <mergeCell ref="J184:J186"/>
    <mergeCell ref="K184:K186"/>
    <mergeCell ref="L184:L186"/>
    <mergeCell ref="M184:M186"/>
    <mergeCell ref="AF184:AF186"/>
    <mergeCell ref="F181:F183"/>
    <mergeCell ref="J181:J183"/>
    <mergeCell ref="K181:K183"/>
    <mergeCell ref="L181:L183"/>
    <mergeCell ref="M181:M183"/>
    <mergeCell ref="AF181:AF183"/>
    <mergeCell ref="F178:F180"/>
    <mergeCell ref="J178:J180"/>
    <mergeCell ref="K178:K180"/>
    <mergeCell ref="L178:L180"/>
    <mergeCell ref="M178:M180"/>
    <mergeCell ref="AF178:AF180"/>
    <mergeCell ref="F175:F177"/>
    <mergeCell ref="J175:J177"/>
    <mergeCell ref="K175:K177"/>
    <mergeCell ref="L175:L177"/>
    <mergeCell ref="M175:M177"/>
    <mergeCell ref="AF175:AF177"/>
    <mergeCell ref="F172:F174"/>
    <mergeCell ref="J172:J174"/>
    <mergeCell ref="K172:K174"/>
    <mergeCell ref="L172:L174"/>
    <mergeCell ref="M172:M174"/>
    <mergeCell ref="AF172:AF174"/>
    <mergeCell ref="F169:F171"/>
    <mergeCell ref="J169:J171"/>
    <mergeCell ref="K169:K171"/>
    <mergeCell ref="L169:L171"/>
    <mergeCell ref="M169:M171"/>
    <mergeCell ref="AF169:AF171"/>
    <mergeCell ref="F166:F168"/>
    <mergeCell ref="J166:J168"/>
    <mergeCell ref="K166:K168"/>
    <mergeCell ref="L166:L168"/>
    <mergeCell ref="M166:M168"/>
    <mergeCell ref="AF166:AF168"/>
    <mergeCell ref="F163:F165"/>
    <mergeCell ref="J163:J165"/>
    <mergeCell ref="K163:K165"/>
    <mergeCell ref="L163:L165"/>
    <mergeCell ref="M163:M165"/>
    <mergeCell ref="AF163:AF165"/>
    <mergeCell ref="F160:F162"/>
    <mergeCell ref="J160:J162"/>
    <mergeCell ref="K160:K162"/>
    <mergeCell ref="L160:L162"/>
    <mergeCell ref="M160:M162"/>
    <mergeCell ref="AF160:AF162"/>
    <mergeCell ref="F157:F159"/>
    <mergeCell ref="J157:J159"/>
    <mergeCell ref="K157:K159"/>
    <mergeCell ref="L157:L159"/>
    <mergeCell ref="M157:M159"/>
    <mergeCell ref="AF157:AF159"/>
    <mergeCell ref="F154:F156"/>
    <mergeCell ref="J154:J156"/>
    <mergeCell ref="K154:K156"/>
    <mergeCell ref="L154:L156"/>
    <mergeCell ref="M154:M156"/>
    <mergeCell ref="AF154:AF156"/>
    <mergeCell ref="F151:F153"/>
    <mergeCell ref="J151:J153"/>
    <mergeCell ref="K151:K153"/>
    <mergeCell ref="L151:L153"/>
    <mergeCell ref="M151:M153"/>
    <mergeCell ref="AF151:AF153"/>
    <mergeCell ref="F148:F150"/>
    <mergeCell ref="J148:J150"/>
    <mergeCell ref="K148:K150"/>
    <mergeCell ref="L148:L150"/>
    <mergeCell ref="M148:M150"/>
    <mergeCell ref="AF148:AF150"/>
    <mergeCell ref="F145:F147"/>
    <mergeCell ref="J145:J147"/>
    <mergeCell ref="K145:K147"/>
    <mergeCell ref="L145:L147"/>
    <mergeCell ref="M145:M147"/>
    <mergeCell ref="AF145:AF147"/>
    <mergeCell ref="F142:F144"/>
    <mergeCell ref="J142:J144"/>
    <mergeCell ref="K142:K144"/>
    <mergeCell ref="L142:L144"/>
    <mergeCell ref="M142:M144"/>
    <mergeCell ref="AF142:AF144"/>
    <mergeCell ref="F139:F141"/>
    <mergeCell ref="J139:J141"/>
    <mergeCell ref="K139:K141"/>
    <mergeCell ref="L139:L141"/>
    <mergeCell ref="M139:M141"/>
    <mergeCell ref="AF139:AF141"/>
    <mergeCell ref="F136:F138"/>
    <mergeCell ref="J136:J138"/>
    <mergeCell ref="K136:K138"/>
    <mergeCell ref="L136:L138"/>
    <mergeCell ref="M136:M138"/>
    <mergeCell ref="AF136:AF138"/>
    <mergeCell ref="F133:F135"/>
    <mergeCell ref="J133:J135"/>
    <mergeCell ref="K133:K135"/>
    <mergeCell ref="L133:L135"/>
    <mergeCell ref="M133:M135"/>
    <mergeCell ref="AF133:AF135"/>
    <mergeCell ref="F130:F132"/>
    <mergeCell ref="J130:J132"/>
    <mergeCell ref="K130:K132"/>
    <mergeCell ref="L130:L132"/>
    <mergeCell ref="M130:M132"/>
    <mergeCell ref="AF130:AF132"/>
    <mergeCell ref="F127:F129"/>
    <mergeCell ref="J127:J129"/>
    <mergeCell ref="K127:K129"/>
    <mergeCell ref="L127:L129"/>
    <mergeCell ref="M127:M129"/>
    <mergeCell ref="AF127:AF129"/>
    <mergeCell ref="F124:F126"/>
    <mergeCell ref="J124:J126"/>
    <mergeCell ref="K124:K126"/>
    <mergeCell ref="L124:L126"/>
    <mergeCell ref="M124:M126"/>
    <mergeCell ref="AF124:AF126"/>
    <mergeCell ref="F121:F123"/>
    <mergeCell ref="J121:J123"/>
    <mergeCell ref="K121:K123"/>
    <mergeCell ref="L121:L123"/>
    <mergeCell ref="M121:M123"/>
    <mergeCell ref="AF121:AF123"/>
    <mergeCell ref="F118:F120"/>
    <mergeCell ref="J118:J120"/>
    <mergeCell ref="K118:K120"/>
    <mergeCell ref="L118:L120"/>
    <mergeCell ref="M118:M120"/>
    <mergeCell ref="AF118:AF120"/>
    <mergeCell ref="F115:F117"/>
    <mergeCell ref="J115:J117"/>
    <mergeCell ref="K115:K117"/>
    <mergeCell ref="L115:L117"/>
    <mergeCell ref="M115:M117"/>
    <mergeCell ref="AF115:AF117"/>
    <mergeCell ref="F112:F114"/>
    <mergeCell ref="J112:J114"/>
    <mergeCell ref="K112:K114"/>
    <mergeCell ref="L112:L114"/>
    <mergeCell ref="M112:M114"/>
    <mergeCell ref="AF112:AF114"/>
    <mergeCell ref="F109:F111"/>
    <mergeCell ref="J109:J111"/>
    <mergeCell ref="K109:K111"/>
    <mergeCell ref="L109:L111"/>
    <mergeCell ref="M109:M111"/>
    <mergeCell ref="AF109:AF111"/>
    <mergeCell ref="F106:F108"/>
    <mergeCell ref="J106:J108"/>
    <mergeCell ref="K106:K108"/>
    <mergeCell ref="L106:L108"/>
    <mergeCell ref="M106:M108"/>
    <mergeCell ref="AF106:AF108"/>
    <mergeCell ref="F103:F105"/>
    <mergeCell ref="J103:J105"/>
    <mergeCell ref="K103:K105"/>
    <mergeCell ref="L103:L105"/>
    <mergeCell ref="M103:M105"/>
    <mergeCell ref="AF103:AF105"/>
    <mergeCell ref="F100:F102"/>
    <mergeCell ref="J100:J102"/>
    <mergeCell ref="K100:K102"/>
    <mergeCell ref="L100:L102"/>
    <mergeCell ref="M100:M102"/>
    <mergeCell ref="AF100:AF102"/>
    <mergeCell ref="F97:F99"/>
    <mergeCell ref="J97:J99"/>
    <mergeCell ref="K97:K99"/>
    <mergeCell ref="L97:L99"/>
    <mergeCell ref="M97:M99"/>
    <mergeCell ref="AF97:AF99"/>
    <mergeCell ref="F94:F96"/>
    <mergeCell ref="J94:J96"/>
    <mergeCell ref="K94:K96"/>
    <mergeCell ref="L94:L96"/>
    <mergeCell ref="M94:M96"/>
    <mergeCell ref="AF94:AF96"/>
    <mergeCell ref="F91:F93"/>
    <mergeCell ref="J91:J93"/>
    <mergeCell ref="K91:K93"/>
    <mergeCell ref="L91:L93"/>
    <mergeCell ref="M91:M93"/>
    <mergeCell ref="AF91:AF93"/>
    <mergeCell ref="F88:F90"/>
    <mergeCell ref="J88:J90"/>
    <mergeCell ref="K88:K90"/>
    <mergeCell ref="L88:L90"/>
    <mergeCell ref="M88:M90"/>
    <mergeCell ref="AF88:AF90"/>
    <mergeCell ref="F85:F87"/>
    <mergeCell ref="J85:J87"/>
    <mergeCell ref="K85:K87"/>
    <mergeCell ref="L85:L87"/>
    <mergeCell ref="M85:M87"/>
    <mergeCell ref="AF85:AF87"/>
    <mergeCell ref="F82:F84"/>
    <mergeCell ref="J82:J84"/>
    <mergeCell ref="K82:K84"/>
    <mergeCell ref="L82:L84"/>
    <mergeCell ref="M82:M84"/>
    <mergeCell ref="AF82:AF84"/>
    <mergeCell ref="F79:F81"/>
    <mergeCell ref="J79:J81"/>
    <mergeCell ref="K79:K81"/>
    <mergeCell ref="L79:L81"/>
    <mergeCell ref="M79:M81"/>
    <mergeCell ref="AF79:AF81"/>
    <mergeCell ref="F76:F78"/>
    <mergeCell ref="J76:J78"/>
    <mergeCell ref="K76:K78"/>
    <mergeCell ref="L76:L78"/>
    <mergeCell ref="M76:M78"/>
    <mergeCell ref="AF76:AF78"/>
    <mergeCell ref="F73:F75"/>
    <mergeCell ref="J73:J75"/>
    <mergeCell ref="K73:K75"/>
    <mergeCell ref="L73:L75"/>
    <mergeCell ref="M73:M75"/>
    <mergeCell ref="AF73:AF75"/>
    <mergeCell ref="F70:F72"/>
    <mergeCell ref="J70:J72"/>
    <mergeCell ref="K70:K72"/>
    <mergeCell ref="L70:L72"/>
    <mergeCell ref="M70:M72"/>
    <mergeCell ref="AF70:AF72"/>
    <mergeCell ref="F67:F69"/>
    <mergeCell ref="J67:J69"/>
    <mergeCell ref="K67:K69"/>
    <mergeCell ref="L67:L69"/>
    <mergeCell ref="M67:M69"/>
    <mergeCell ref="AF67:AF69"/>
    <mergeCell ref="F64:F66"/>
    <mergeCell ref="J64:J66"/>
    <mergeCell ref="K64:K66"/>
    <mergeCell ref="L64:L66"/>
    <mergeCell ref="M64:M66"/>
    <mergeCell ref="AF64:AF66"/>
    <mergeCell ref="F61:F63"/>
    <mergeCell ref="J61:J63"/>
    <mergeCell ref="K61:K63"/>
    <mergeCell ref="L61:L63"/>
    <mergeCell ref="M61:M63"/>
    <mergeCell ref="AF61:AF63"/>
    <mergeCell ref="F58:F60"/>
    <mergeCell ref="J58:J60"/>
    <mergeCell ref="K58:K60"/>
    <mergeCell ref="L58:L60"/>
    <mergeCell ref="M58:M60"/>
    <mergeCell ref="AF58:AF60"/>
    <mergeCell ref="F55:F57"/>
    <mergeCell ref="J55:J57"/>
    <mergeCell ref="K55:K57"/>
    <mergeCell ref="L55:L57"/>
    <mergeCell ref="M55:M57"/>
    <mergeCell ref="AF55:AF57"/>
    <mergeCell ref="F52:F54"/>
    <mergeCell ref="J52:J54"/>
    <mergeCell ref="K52:K54"/>
    <mergeCell ref="L52:L54"/>
    <mergeCell ref="M52:M54"/>
    <mergeCell ref="AF52:AF54"/>
    <mergeCell ref="F49:F51"/>
    <mergeCell ref="J49:J51"/>
    <mergeCell ref="K49:K51"/>
    <mergeCell ref="L49:L51"/>
    <mergeCell ref="M49:M51"/>
    <mergeCell ref="AF49:AF51"/>
    <mergeCell ref="F46:F48"/>
    <mergeCell ref="J46:J48"/>
    <mergeCell ref="K46:K48"/>
    <mergeCell ref="L46:L48"/>
    <mergeCell ref="M46:M48"/>
    <mergeCell ref="AF46:AF48"/>
    <mergeCell ref="F43:F45"/>
    <mergeCell ref="J43:J45"/>
    <mergeCell ref="K43:K45"/>
    <mergeCell ref="L43:L45"/>
    <mergeCell ref="M43:M45"/>
    <mergeCell ref="AF43:AF45"/>
    <mergeCell ref="F40:F42"/>
    <mergeCell ref="J40:J42"/>
    <mergeCell ref="K40:K42"/>
    <mergeCell ref="L40:L42"/>
    <mergeCell ref="M40:M42"/>
    <mergeCell ref="AF40:AF42"/>
    <mergeCell ref="F37:F39"/>
    <mergeCell ref="J37:J39"/>
    <mergeCell ref="K37:K39"/>
    <mergeCell ref="L37:L39"/>
    <mergeCell ref="M37:M39"/>
    <mergeCell ref="AF37:AF39"/>
    <mergeCell ref="F34:F36"/>
    <mergeCell ref="J34:J36"/>
    <mergeCell ref="K34:K36"/>
    <mergeCell ref="L34:L36"/>
    <mergeCell ref="M34:M36"/>
    <mergeCell ref="AF34:AF36"/>
    <mergeCell ref="F31:F33"/>
    <mergeCell ref="J31:J33"/>
    <mergeCell ref="K31:K33"/>
    <mergeCell ref="L31:L33"/>
    <mergeCell ref="M31:M33"/>
    <mergeCell ref="AF31:AF33"/>
    <mergeCell ref="F28:F30"/>
    <mergeCell ref="J28:J30"/>
    <mergeCell ref="K28:K30"/>
    <mergeCell ref="L28:L30"/>
    <mergeCell ref="M28:M30"/>
    <mergeCell ref="AF28:AF30"/>
    <mergeCell ref="F25:F27"/>
    <mergeCell ref="J25:J27"/>
    <mergeCell ref="K25:K27"/>
    <mergeCell ref="L25:L27"/>
    <mergeCell ref="M25:M27"/>
    <mergeCell ref="AF25:AF27"/>
    <mergeCell ref="F22:F24"/>
    <mergeCell ref="J22:J24"/>
    <mergeCell ref="K22:K24"/>
    <mergeCell ref="L22:L24"/>
    <mergeCell ref="M22:M24"/>
    <mergeCell ref="AF22:AF24"/>
    <mergeCell ref="F19:F21"/>
    <mergeCell ref="J19:J21"/>
    <mergeCell ref="K19:K21"/>
    <mergeCell ref="L19:L21"/>
    <mergeCell ref="M19:M21"/>
    <mergeCell ref="AF19:AF21"/>
    <mergeCell ref="F16:F18"/>
    <mergeCell ref="J16:J18"/>
    <mergeCell ref="K16:K18"/>
    <mergeCell ref="L16:L18"/>
    <mergeCell ref="M16:M18"/>
    <mergeCell ref="AF16:AF18"/>
    <mergeCell ref="F13:F15"/>
    <mergeCell ref="J13:J15"/>
    <mergeCell ref="K13:K15"/>
    <mergeCell ref="L13:L15"/>
    <mergeCell ref="M13:M15"/>
    <mergeCell ref="AF13:AF15"/>
    <mergeCell ref="AF7:AF9"/>
    <mergeCell ref="F10:F12"/>
    <mergeCell ref="J10:J12"/>
    <mergeCell ref="K10:K12"/>
    <mergeCell ref="L10:L12"/>
    <mergeCell ref="M10:M12"/>
    <mergeCell ref="AF10:AF12"/>
    <mergeCell ref="J3:M3"/>
    <mergeCell ref="F7:F9"/>
    <mergeCell ref="J7:J9"/>
    <mergeCell ref="K7:K9"/>
    <mergeCell ref="L7:L9"/>
    <mergeCell ref="M7:M9"/>
  </mergeCells>
  <phoneticPr fontId="3"/>
  <conditionalFormatting sqref="N5:O5 N3:N4 O3 W9 N8:O9 O7">
    <cfRule type="containsText" dxfId="52" priority="27" operator="containsText" text="完成">
      <formula>NOT(ISERROR(SEARCH("完成",N3)))</formula>
    </cfRule>
  </conditionalFormatting>
  <conditionalFormatting sqref="N646">
    <cfRule type="containsText" dxfId="51" priority="26" operator="containsText" text="完成">
      <formula>NOT(ISERROR(SEARCH("完成",N646)))</formula>
    </cfRule>
  </conditionalFormatting>
  <conditionalFormatting sqref="O648">
    <cfRule type="containsText" dxfId="50" priority="25" operator="containsText" text="完成">
      <formula>NOT(ISERROR(SEARCH("完成",O648)))</formula>
    </cfRule>
  </conditionalFormatting>
  <conditionalFormatting sqref="W648">
    <cfRule type="containsText" dxfId="49" priority="24" operator="containsText" text="完成">
      <formula>NOT(ISERROR(SEARCH("完成",W648)))</formula>
    </cfRule>
  </conditionalFormatting>
  <conditionalFormatting sqref="O647">
    <cfRule type="containsText" dxfId="48" priority="23" operator="containsText" text="完成">
      <formula>NOT(ISERROR(SEARCH("完成",O647)))</formula>
    </cfRule>
  </conditionalFormatting>
  <conditionalFormatting sqref="W12 W15 W18 W21 W24 W27 W30 W33 W36 W39 W42 W45 W48 W51 W54 W57 W60 W63 W66 W69 W72 W75 W78 W81 W84 W87 W90 W93 W96 W99 W102 W105 W108 W111 W114 W117 W120 W123 W126 W129 W132 W135 W138 W141 W144 W147 W150 W153 W156 W159 W162 W165 W168 W171 W174 W177 W180 W183 W186 W189 W192 W195 W198 W201 W204 W207 W210 W213 W216 W219 W222 W225 W228 W231 W234 W237 W240 W243 W246 W249 W252 W255 W258 W261 W264 W267 W270 W273 W276 W279 W282 W285 W288 W291 W294 W297 W300 W303 W306 W309 W312 W315 W318 W321 W324 W327 W330 W333 W336 W339 W342 W345 W348 W351 W354 W357 W360 W363 W366 W369 W372 W375 W378 W381 W384 W387 W390 W393 W396 W399 W402 W405 W408 W411 W414 W417 W420 W423 W426 W429 W432 W435 W438 W441 W444 W447 W450 W453 W456 W459 W462 W465 W468 W471 W474 W477 W480 W483 W486 W489 W492 W495 W498 W501 W504 W507 W510 W513 W516 W519 W522 W525 W528 W531 W534 W537 W540 W543 W546 W549 W552 W555 W558 W561 W564 W567 W570 W573 W576 W579 W582 W585 W588 W591 W594 W597 W600 W603 W606 W609 W612 W615 W618 W621 W624 W627 W630 W633 W636 W639 W642 W645 N11:O12 N14:O15 N17:O18 N20:O21 N23:O24 N26:O27 N29:O30 N32:O33 N35:O36 N38:O39 N41:O42 N44:O45 N47:O48 N50:O51 N53:O54 N56:O57 N59:O60 N62:O63 N65:O66 N68:O69 N71:O72 N74:O75 N77:O78 N80:O81 N83:O84 N86:O87 N89:O90 N92:O93 N95:O96 N98:O99 N101:O102 N104:O105 N107:O108 N110:O111 N113:O114 N116:O117 N119:O120 N122:O123 N125:O126 N128:O129 N131:O132 N134:O135 N137:O138 N140:O141 N143:O144 N146:O147 N149:O150 N152:O153 N155:O156 N158:O159 N161:O162 N164:O165 N167:O168 N170:O171 N173:O174 N176:O177 N179:O180 N182:O183 N185:O186 N188:O189 N191:O192 N194:O195 N197:O198 N200:O201 N203:O204 N206:O207 N209:O210 N212:O213 N215:O216 N218:O219 N221:O222 N224:O225 N227:O228 N230:O231 N233:O234 N236:O237 N239:O240 N242:O243 N245:O246 N248:O249 N251:O252 N254:O255 N257:O258 N260:O261 N263:O264 N266:O267 N269:O270 N272:O273 N275:O276 N278:O279 N281:O282 N284:O285 N287:O288 N290:O291 N293:O294 N296:O297 N299:O300 N302:O303 N305:O306 N308:O309 N311:O312 N314:O315 N317:O318 N320:O321 N323:O324 N326:O327 N329:O330 N332:O333 N335:O336 N338:O339 N341:O342 N344:O345 N347:O348 N350:O351 N353:O354 N356:O357 N359:O360 N362:O363 N365:O366 N368:O369 N371:O372 N374:O375 N377:O378 N380:O381 N383:O384 N386:O387 N389:O390 N392:O393 N395:O396 N398:O399 N401:O402 N404:O405 N407:O408 N410:O411 N413:O414 N416:O417 N419:O420 N422:O423 N425:O426 N428:O429 N431:O432 N434:O435 N437:O438 N440:O441 N443:O444 N446:O447 N449:O450 N452:O453 N455:O456 N458:O459 N461:O462 N464:O465 N467:O468 N470:O471 N473:O474 N476:O477 N479:O480 N482:O483 N485:O486 N488:O489 N491:O492 N494:O495 N497:O498 N500:O501 N503:O504 N506:O507 N509:O510 N512:O513 N515:O516 N518:O519 N521:O522 N524:O525 N527:O528 N530:O531 N533:O534 N536:O537 N539:O540 N542:O543 N545:O546 N548:O549 N551:O552 N554:O555 N557:O558 N560:O561 N563:O564 N566:O567 N569:O570 N572:O573 N575:O576 N578:O579 N581:O582 N584:O585 N587:O588 N590:O591 N593:O594 N596:O597 N599:O600 N602:O603 N605:O606 N608:O609 N611:O612 N614:O615 N617:O618 N620:O621 N623:O624 N626:O627 N629:O630 N632:O633 N635:O636 N638:O639 N641:O642 N644:O645 O10 O13 O16 O19 O22 O25 O28 O31 O34 O37 O40 O43 O46 O49 O52 O55 O58 O61 O64 O67 O70 O73 O76 O79 O82 O85 O88 O91 O94 O97 O100 O103 O106 O109 O112 O115 O118 O121 O124 O127 O130 O133 O136 O139 O142 O145 O148 O151 O154 O157 O160 O163 O166 O169 O172 O175 O178 O181 O184 O187 O190 O193 O196 O199 O202 O205 O208 O211 O214 O217 O220 O223 O226 O229 O232 O235 O238 O241 O244 O247 O250 O253 O256 O259 O262 O265 O268 O271 O274 O277 O280 O283 O286 O289 O292 O295 O298 O301 O304 O307 O310 O313 O316 O319 O322 O325 O328 O331 O334 O337 O340 O343 O346 O349 O352 O355 O358 O361 O364 O367 O370 O373 O376 O379 O382 O385 O388 O391 O394 O397 O400 O403 O406 O409 O412 O415 O418 O421 O424 O427 O430 O433 O436 O439 O442 O445 O448 O451 O454 O457 O460 O463 O466 O469 O472 O475 O478 O481 O484 O487 O490 O493 O496 O499 O502 O505 O508 O511 O514 O517 O520 O523 O526 O529 O532 O535 O538 O541 O544 O547 O550 O553 O556 O559 O562 O565 O568 O571 O574 O577 O580 O583 O586 O589 O592 O595 O598 O601 O604 O607 O610 O613 O616 O619 O622 O625 O628 O631 O634 O637 O640 O643">
    <cfRule type="containsText" dxfId="47" priority="22" operator="containsText" text="完成">
      <formula>NOT(ISERROR(SEARCH("完成",N10)))</formula>
    </cfRule>
  </conditionalFormatting>
  <conditionalFormatting sqref="O646">
    <cfRule type="containsText" dxfId="46" priority="21" operator="containsText" text="完成">
      <formula>NOT(ISERROR(SEARCH("完成",O646)))</formula>
    </cfRule>
  </conditionalFormatting>
  <conditionalFormatting sqref="P7">
    <cfRule type="expression" dxfId="45" priority="20">
      <formula>$O7="最新"</formula>
    </cfRule>
  </conditionalFormatting>
  <conditionalFormatting sqref="P8:P648">
    <cfRule type="expression" dxfId="44" priority="19">
      <formula>$O8="最新"</formula>
    </cfRule>
  </conditionalFormatting>
  <conditionalFormatting sqref="J7">
    <cfRule type="containsBlanks" dxfId="43" priority="18">
      <formula>LEN(TRIM(J7))=0</formula>
    </cfRule>
  </conditionalFormatting>
  <conditionalFormatting sqref="K7:M7">
    <cfRule type="containsBlanks" dxfId="42" priority="17">
      <formula>LEN(TRIM(K7))=0</formula>
    </cfRule>
  </conditionalFormatting>
  <conditionalFormatting sqref="J10 J13 J16 J19 J22 J28 J31 J34 J37 J40 J43 J46 J49 J52 J55 J58 J61 J64 J67 J70 J73 J76 J79 J82 J85 J88 J91 J94 J97 J100 J103 J106 J109 J112 J115 J118 J121 J124 J127 J130 J133 J136 J139 J142 J145 J148 J151 J154 J157 J160 J163 J166 J169 J172 J175 J178 J181 J184 J187 J190 J193 J196 J199 J202 J232 J235 J250 J253 J265 J268 J271 J280 J283 J286 J289 J292 J295 J298 J301 J304 J307 J319 J322 J325 J328 J331 J337 J340 J343 J346 J349 J352 J355 J358 J361 J364 J367 J370 J373 J376 J379 J382 J385 J409 J412 J415 J418 J421 J424 J427 J430 J463 J466 J469 J472 J475 J487 J490 J499 J502 J505 J508 J511 J514 J520 J523 J526 J529 J532 J535 J538 J565 J568 J574 J577 J586 J589 J601 J604 J610 J613 J616 J619 J622 J643 J25 J205 J208 J211 J214 J217 J220 J223 J226 J229 J238 J241 J244 J247 J256 J259 J262 J274 J277 J310 J313 J316 J334 J388 J391 J394 J397 J400 J403 J406 J433 J436 J439 J442 J445 J448 J451 J454 J457 J460 J478 J481 J484 J493 J496 J517 J541 J544 J547 J550 J553 J556 J559 J562 J571 J580 J583 J592 J595 J598 J607 J625 J628 J631 J634 J637 J640">
    <cfRule type="containsBlanks" dxfId="41" priority="16">
      <formula>LEN(TRIM(J10))=0</formula>
    </cfRule>
  </conditionalFormatting>
  <conditionalFormatting sqref="K10:M10 K13:M13 K16:M16 K19:M19 K22:M22 K28:M28 K31:M31 K34:M34 K37:M37 K40:M40 K43:M43 K46:M46 K49:M49 K52:M52 K55:M55 K58:M58 K61:M61 K64:M64 K67:M67 K70:M70 K73:M73 K76:M76 K79:M79 K82:M82 K85:M85 K88:M88 K91:M91 K94:M94 K97:M97 K100:M100 K103:M103 K106:M106 K109:M109 K112:M112 K115:M115 K118:M118 K121:M121 K124:M124 K127:M127 K130:M130 K133:M133 K136:M136 K139:M139 K142:M142 K145:M145 K148:M148 K151:M151 K154:M154 K157:M157 K160:M160 K163:M163 K166:M166 K169:M169 K172:M172 K175:M175 K178:M178 K181:M181 K184:M184 K187:M187 K190:M190 K193:M193 K196:M196 K199:M199 K202:M202 K232:M232 K235:M235 K250:M250 K253:M253 K265:M265 K268:M268 K271:M271 K280:M280 K286:M286 K289:M289 K292:M292 K295:M295 K298:M298 K301:M301 K304:M304 K307:M307 K319:M319 K322:M322 K325:M325 K328:M328 K337:M337 K340:M340 K343:M343 K346:M346 K349:M349 K352:M352 K355:M355 K358:M358 K361:M361 K364:M364 K367:M367 K370:M370 K373:M373 K376:M376 K379:M379 K382:M382 K385:M385 K409:M409 K412:M412 K415:M415 K418:M418 K421:M421 K424:M424 K427:M427 K430:M430 K463:M463 K466:M466 K469:M469 K472:M472 K475:M475 K487:M487 K499:M499 K502:M502 K505:M505 K508:M508 K511:M511 K514:M514 K520:M520 K523:M523 K526:M526 K529:M529 K532:M532 K535:M535 K538:M538 K565:M565 K568:M568 K574:M574 K577:M577 K586:M586 K589:M589 K601:M601 K604:M604 K622:M622 K643:M643 K25:M25 K205:M205 K208:M208 K211:M211 K214:M214 K217:M217 K220:M220 K223:M223 K226:M226 K229:M229 K238:M238 K241:M241 K244:M244 K247:M247 K256:M256 K259:M259 K262:M262 K274:M274 K277:M277 K310:M310 K313:M313 K316:M316 K388:M388 K391:M391 K394:M394 K397:M397 K400:M400 K403:M403 K406:M406 K433:M433 K436:M436 K439:M439 K442:M442 K445:M445 K448:M448 K451:M451 K454:M454 K457:M457 K460:M460 K478:M478 K481:M481 K484:M484 K496:M496 K517:M517 K541:M541 K544:M544 K547:M547 K550:M550 K553:M553 K556:M556 K559:M559 K562:M562 K571:M571 K580:M580 K583:M583 K592:M592 K595:M595 K598:M598 K607:M607 K625:M625 K628:M628 K631:M631 K634:M634 K637:M637 K640:M640 K610:M610 K613:M613 K619:M619 K283:M283 K331:M331 K334:M334 K490:M490 K493:M493 K616:M616">
    <cfRule type="containsBlanks" dxfId="40" priority="15">
      <formula>LEN(TRIM(K10))=0</formula>
    </cfRule>
  </conditionalFormatting>
  <conditionalFormatting sqref="Q7:Q648">
    <cfRule type="expression" dxfId="39" priority="14">
      <formula>$O7="最新"</formula>
    </cfRule>
  </conditionalFormatting>
  <conditionalFormatting sqref="AD7 AD10 AD13 AD16 AD19 AD22 AD25 AD28 AD31 AD34 AD37 AD40 AD43 AD46 AD49 AD52 AD55 AD58 AD61 AD64 AD67 AD70 AD73 AD76 AD79 AD82 AD85 AD88 AD91 AD94 AD97 AD100 AD103 AD106 AD109 AD112 AD115 AD118 AD121 AD124 AD127 AD130 AD133 AD136 AD139 AD142 AD145 AD148 AD151 AD154 AD157 AD160 AD163 AD166 AD169 AD172 AD175 AD178 AD181 AD184 AD187 AD190 AD193 AD196 AD199 AD202 AD205 AD208 AD211 AD214 AD217 AD220 AD223 AD226 AD229 AD232 AD235 AD238 AD241 AD244 AD247 AD250 AD253 AD256 AD259 AD262 AD265 AD268 AD271 AD274 AD277 AD280 AD283 AD286 AD289 AD292 AD295 AD298 AD301 AD304 AD307 AD310 AD313 AD316 AD319 AD322 AD325 AD328 AD331 AD334 AD337 AD340 AD343 AD346 AD349 AD352 AD355 AD358 AD361 AD364 AD367 AD370 AD373 AD376 AD379 AD382 AD385 AD388 AD391 AD394 AD397 AD400 AD403 AD406 AD409 AD412 AD415 AD418 AD421 AD424 AD427 AD430 AD433 AD436 AD439 AD442 AD445 AD448 AD451 AD454 AD457 AD460 AD463 AD466 AD469 AD472 AD475 AD478 AD481 AD484 AD487 AD490 AD493 AD496 AD499 AD502 AD505 AD508 AD511 AD514 AD517 AD520 AD523 AD526 AD529 AD532 AD535 AD538 AD541 AD544 AD547 AD550 AD553 AD556 AD559 AD562 AD565 AD568 AD571 AD574 AD577 AD580 AD583 AD586 AD589 AD592 AD595 AD598 AD601 AD604 AD607 AD610 AD613 AD616 AD619 AD622 AD625 AD628 AD631 AD634 AD637 AD640 AD643">
    <cfRule type="cellIs" dxfId="38" priority="13" operator="greaterThan">
      <formula>0</formula>
    </cfRule>
  </conditionalFormatting>
  <conditionalFormatting sqref="AE7 AE10 AE13 AE16 AE19 AE22 AE25 AE28 AE31 AE34 AE37 AE40 AE43 AE46 AE49 AE52 AE55 AE58 AE61 AE64 AE67 AE70 AE73 AE76 AE79 AE82 AE85 AE88 AE91 AE94 AE97 AE100 AE103 AE106 AE109 AE112 AE115 AE118 AE121 AE124 AE127 AE130 AE133 AE136 AE139 AE142 AE145 AE148 AE151 AE154 AE157 AE160 AE163 AE166 AE169 AE172 AE175 AE178 AE181 AE184 AE187 AE190 AE193 AE196 AE199 AE202 AE205 AE208 AE211 AE214 AE217 AE220 AE223 AE226 AE229 AE232 AE235 AE238 AE241 AE244 AE247 AE250 AE253 AE256 AE259 AE262 AE265 AE268 AE271 AE274 AE277 AE280 AE283 AE286 AE289 AE292 AE295 AE298 AE301 AE304 AE307 AE310 AE313 AE316 AE319 AE322 AE325 AE328 AE331 AE334 AE337 AE340 AE343 AE346 AE349 AE352 AE355 AE358 AE361 AE364 AE367 AE370 AE373 AE376 AE379 AE382 AE385 AE388 AE391 AE394 AE397 AE400 AE403 AE406 AE409 AE412 AE415 AE418 AE421 AE424 AE427 AE430 AE433 AE436 AE439 AE442 AE445 AE448 AE451 AE454 AE457 AE460 AE463 AE466 AE469 AE472 AE475 AE478 AE481 AE484 AE487 AE490 AE493 AE496 AE499 AE502 AE505 AE508 AE511 AE514 AE517 AE520 AE523 AE526 AE529 AE532 AE535 AE538 AE541 AE544 AE547 AE550 AE553 AE556 AE559 AE562 AE565 AE568 AE571 AE574 AE577 AE580 AE583 AE586 AE589 AE592 AE595 AE598 AE601 AE604 AE607 AE610 AE613 AE616 AE619 AE622 AE625 AE628 AE631 AE634 AE637 AE640 AE643">
    <cfRule type="expression" dxfId="37" priority="12">
      <formula>ROUND($AE7/100000,0)&lt;&gt;ROUND($P7/100000,0)</formula>
    </cfRule>
  </conditionalFormatting>
  <conditionalFormatting sqref="W652">
    <cfRule type="containsText" dxfId="36" priority="11" operator="containsText" text="完成">
      <formula>NOT(ISERROR(SEARCH("完成",W652)))</formula>
    </cfRule>
  </conditionalFormatting>
  <conditionalFormatting sqref="W655">
    <cfRule type="containsText" dxfId="35" priority="10" operator="containsText" text="完成">
      <formula>NOT(ISERROR(SEARCH("完成",W655)))</formula>
    </cfRule>
  </conditionalFormatting>
  <conditionalFormatting sqref="W682">
    <cfRule type="containsText" dxfId="34" priority="9" operator="containsText" text="完成">
      <formula>NOT(ISERROR(SEARCH("完成",W682)))</formula>
    </cfRule>
  </conditionalFormatting>
  <conditionalFormatting sqref="W661">
    <cfRule type="containsText" dxfId="33" priority="8" operator="containsText" text="完成">
      <formula>NOT(ISERROR(SEARCH("完成",W661)))</formula>
    </cfRule>
  </conditionalFormatting>
  <conditionalFormatting sqref="W664">
    <cfRule type="containsText" dxfId="32" priority="7" operator="containsText" text="完成">
      <formula>NOT(ISERROR(SEARCH("完成",W664)))</formula>
    </cfRule>
  </conditionalFormatting>
  <conditionalFormatting sqref="W667">
    <cfRule type="containsText" dxfId="31" priority="6" operator="containsText" text="完成">
      <formula>NOT(ISERROR(SEARCH("完成",W667)))</formula>
    </cfRule>
  </conditionalFormatting>
  <conditionalFormatting sqref="W670">
    <cfRule type="containsText" dxfId="30" priority="5" operator="containsText" text="完成">
      <formula>NOT(ISERROR(SEARCH("完成",W670)))</formula>
    </cfRule>
  </conditionalFormatting>
  <conditionalFormatting sqref="W673">
    <cfRule type="containsText" dxfId="29" priority="4" operator="containsText" text="完成">
      <formula>NOT(ISERROR(SEARCH("完成",W673)))</formula>
    </cfRule>
  </conditionalFormatting>
  <conditionalFormatting sqref="W676">
    <cfRule type="containsText" dxfId="28" priority="3" operator="containsText" text="完成">
      <formula>NOT(ISERROR(SEARCH("完成",W676)))</formula>
    </cfRule>
  </conditionalFormatting>
  <conditionalFormatting sqref="W679">
    <cfRule type="containsText" dxfId="27" priority="2" operator="containsText" text="完成">
      <formula>NOT(ISERROR(SEARCH("完成",W679)))</formula>
    </cfRule>
  </conditionalFormatting>
  <conditionalFormatting sqref="W658">
    <cfRule type="containsText" dxfId="26" priority="1" operator="containsText" text="完成">
      <formula>NOT(ISERROR(SEARCH("完成",W658)))</formula>
    </cfRule>
  </conditionalFormatting>
  <pageMargins left="0.39370078740157483" right="0.31496062992125984" top="0.74803149606299213" bottom="0.59" header="0.31496062992125984" footer="0.31496062992125984"/>
  <pageSetup paperSize="8" scale="58" orientation="landscape" cellComments="asDisplayed" r:id="rId1"/>
  <headerFooter>
    <oddFooter>&amp;C&amp;P/&amp;N</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FF"/>
  </sheetPr>
  <dimension ref="A1:AN527"/>
  <sheetViews>
    <sheetView showGridLines="0" topLeftCell="E1" zoomScale="85" zoomScaleNormal="85" workbookViewId="0">
      <pane xSplit="7920" ySplit="3240" topLeftCell="J214" activePane="bottomLeft"/>
      <selection activeCell="T44" sqref="T44"/>
      <selection pane="topRight" activeCell="T4" sqref="T4"/>
      <selection pane="bottomLeft" activeCell="H233" sqref="H233"/>
      <selection pane="bottomRight" activeCell="Q225" sqref="Q225"/>
    </sheetView>
  </sheetViews>
  <sheetFormatPr defaultRowHeight="13.5" x14ac:dyDescent="0.15"/>
  <cols>
    <col min="1" max="1" width="3.875" style="1" customWidth="1"/>
    <col min="2" max="3" width="6.125" bestFit="1" customWidth="1"/>
    <col min="4" max="4" width="11" customWidth="1"/>
    <col min="5" max="5" width="12.125" bestFit="1" customWidth="1"/>
    <col min="6" max="6" width="30.625" customWidth="1"/>
    <col min="7" max="7" width="11.125" bestFit="1" customWidth="1"/>
    <col min="14" max="14" width="16.125" bestFit="1" customWidth="1"/>
    <col min="15" max="15" width="8.375" customWidth="1"/>
    <col min="16" max="16" width="9" customWidth="1"/>
    <col min="20" max="20" width="9" customWidth="1"/>
    <col min="21" max="21" width="9" style="1"/>
    <col min="23" max="23" width="6.625" customWidth="1"/>
    <col min="24" max="29" width="9" customWidth="1"/>
    <col min="32" max="32" width="15.625" style="137" customWidth="1"/>
    <col min="33" max="33" width="2.5" customWidth="1"/>
    <col min="39" max="39" width="9" style="9"/>
  </cols>
  <sheetData>
    <row r="1" spans="1:40" ht="24" customHeight="1" x14ac:dyDescent="0.15">
      <c r="B1" s="2"/>
      <c r="C1" s="2"/>
      <c r="D1" s="2"/>
      <c r="E1" s="2"/>
      <c r="F1" s="2"/>
      <c r="G1" s="2"/>
      <c r="H1" s="2"/>
      <c r="I1" s="2"/>
      <c r="J1" s="2"/>
      <c r="K1" s="2"/>
      <c r="L1" s="2"/>
      <c r="M1" s="2"/>
      <c r="N1" s="2"/>
      <c r="O1" s="2"/>
      <c r="P1" s="2"/>
      <c r="Q1" s="2"/>
      <c r="R1" s="2"/>
      <c r="S1" s="2"/>
      <c r="T1" s="2"/>
      <c r="U1" s="3"/>
      <c r="V1" s="2"/>
      <c r="W1" s="2"/>
      <c r="X1" s="2"/>
      <c r="Y1" s="2"/>
      <c r="Z1" s="2"/>
      <c r="AA1" s="2"/>
      <c r="AB1" s="2"/>
      <c r="AC1" s="2"/>
      <c r="AD1" s="2"/>
      <c r="AE1" s="2"/>
      <c r="AF1" s="2"/>
      <c r="AG1" s="2"/>
      <c r="AH1" s="2"/>
      <c r="AI1" s="2"/>
      <c r="AJ1" s="4"/>
      <c r="AK1" s="4"/>
      <c r="AL1" s="4"/>
      <c r="AM1" s="5"/>
      <c r="AN1" s="6"/>
    </row>
    <row r="2" spans="1:40" ht="29.25" thickBot="1" x14ac:dyDescent="0.2">
      <c r="B2" s="2"/>
      <c r="C2" s="2"/>
      <c r="D2" s="2"/>
      <c r="E2" s="7" t="s">
        <v>1494</v>
      </c>
      <c r="F2" s="2"/>
      <c r="G2" s="2"/>
      <c r="H2" s="2"/>
      <c r="I2" s="2"/>
      <c r="J2" s="2"/>
      <c r="K2" s="2"/>
      <c r="L2" s="2"/>
      <c r="M2" s="2"/>
      <c r="N2" s="2"/>
      <c r="O2" s="2"/>
      <c r="P2" s="2"/>
      <c r="Q2" s="2"/>
      <c r="R2" s="2"/>
      <c r="S2" s="2"/>
      <c r="T2" s="2"/>
      <c r="U2" s="3"/>
      <c r="V2" s="2"/>
      <c r="W2" s="2"/>
      <c r="X2" s="2"/>
      <c r="Y2" s="2"/>
      <c r="Z2" s="2"/>
      <c r="AA2" s="2"/>
      <c r="AB2" s="2"/>
      <c r="AC2" s="2"/>
      <c r="AD2" s="2"/>
      <c r="AE2" s="2"/>
      <c r="AF2" s="2"/>
      <c r="AH2" s="8"/>
      <c r="AI2" s="8"/>
      <c r="AJ2" s="8"/>
      <c r="AK2" s="8"/>
      <c r="AL2" s="8"/>
    </row>
    <row r="3" spans="1:40" ht="22.5" customHeight="1" x14ac:dyDescent="0.15">
      <c r="B3" s="2"/>
      <c r="C3" s="10"/>
      <c r="D3" s="11"/>
      <c r="E3" s="12"/>
      <c r="F3" s="13" t="s">
        <v>0</v>
      </c>
      <c r="G3" s="12"/>
      <c r="H3" s="12"/>
      <c r="I3" s="12"/>
      <c r="J3" s="352" t="s">
        <v>1</v>
      </c>
      <c r="K3" s="353"/>
      <c r="L3" s="353"/>
      <c r="M3" s="354"/>
      <c r="N3" s="14"/>
      <c r="O3" s="15" t="s">
        <v>2</v>
      </c>
      <c r="P3" s="16"/>
      <c r="Q3" s="16"/>
      <c r="R3" s="16"/>
      <c r="S3" s="16"/>
      <c r="T3" s="16"/>
      <c r="U3" s="16"/>
      <c r="V3" s="17"/>
      <c r="W3" s="15" t="s">
        <v>3</v>
      </c>
      <c r="X3" s="18"/>
      <c r="Y3" s="18"/>
      <c r="Z3" s="18"/>
      <c r="AA3" s="18"/>
      <c r="AB3" s="18"/>
      <c r="AC3" s="18"/>
      <c r="AD3" s="18"/>
      <c r="AE3" s="18"/>
      <c r="AF3" s="19"/>
      <c r="AH3" s="20" t="s">
        <v>4</v>
      </c>
      <c r="AI3" s="21"/>
      <c r="AJ3" s="21"/>
      <c r="AK3" s="21"/>
      <c r="AL3" s="22"/>
    </row>
    <row r="4" spans="1:40" ht="77.25" customHeight="1" thickBot="1" x14ac:dyDescent="0.2">
      <c r="A4" s="1" t="s">
        <v>5</v>
      </c>
      <c r="B4" s="2" t="s">
        <v>6</v>
      </c>
      <c r="C4" s="10" t="s">
        <v>7</v>
      </c>
      <c r="D4" s="23" t="s">
        <v>8</v>
      </c>
      <c r="E4" s="24" t="s">
        <v>9</v>
      </c>
      <c r="F4" s="25" t="s">
        <v>10</v>
      </c>
      <c r="G4" s="24" t="s">
        <v>11</v>
      </c>
      <c r="H4" s="24" t="s">
        <v>12</v>
      </c>
      <c r="I4" s="24" t="s">
        <v>13</v>
      </c>
      <c r="J4" s="26" t="s">
        <v>14</v>
      </c>
      <c r="K4" s="26" t="s">
        <v>15</v>
      </c>
      <c r="L4" s="26" t="s">
        <v>16</v>
      </c>
      <c r="M4" s="26" t="s">
        <v>17</v>
      </c>
      <c r="N4" s="26" t="s">
        <v>18</v>
      </c>
      <c r="O4" s="27"/>
      <c r="P4" s="28" t="s">
        <v>19</v>
      </c>
      <c r="Q4" s="29" t="s">
        <v>20</v>
      </c>
      <c r="R4" s="30" t="s">
        <v>21</v>
      </c>
      <c r="S4" s="30" t="s">
        <v>22</v>
      </c>
      <c r="T4" s="29" t="s">
        <v>23</v>
      </c>
      <c r="U4" s="31" t="s">
        <v>24</v>
      </c>
      <c r="V4" s="32" t="s">
        <v>25</v>
      </c>
      <c r="W4" s="33"/>
      <c r="X4" s="34" t="s">
        <v>26</v>
      </c>
      <c r="Y4" s="34" t="s">
        <v>27</v>
      </c>
      <c r="Z4" s="34" t="s">
        <v>28</v>
      </c>
      <c r="AA4" s="34" t="s">
        <v>29</v>
      </c>
      <c r="AB4" s="34" t="s">
        <v>30</v>
      </c>
      <c r="AC4" s="34" t="s">
        <v>31</v>
      </c>
      <c r="AD4" s="34" t="s">
        <v>32</v>
      </c>
      <c r="AE4" s="35" t="s">
        <v>33</v>
      </c>
      <c r="AF4" s="36" t="s">
        <v>34</v>
      </c>
      <c r="AH4" s="37" t="s">
        <v>35</v>
      </c>
      <c r="AI4" s="37" t="s">
        <v>36</v>
      </c>
      <c r="AJ4" s="37" t="s">
        <v>37</v>
      </c>
      <c r="AK4" s="37" t="s">
        <v>38</v>
      </c>
      <c r="AL4" s="37" t="s">
        <v>39</v>
      </c>
    </row>
    <row r="5" spans="1:40" ht="6.75" customHeight="1" x14ac:dyDescent="0.15">
      <c r="B5" s="38"/>
      <c r="C5" s="38"/>
      <c r="D5" s="39"/>
      <c r="E5" s="40"/>
      <c r="F5" s="41"/>
      <c r="G5" s="41"/>
      <c r="H5" s="41"/>
      <c r="I5" s="42"/>
      <c r="J5" s="43"/>
      <c r="K5" s="44"/>
      <c r="L5" s="44"/>
      <c r="M5" s="45"/>
      <c r="N5" s="44"/>
      <c r="O5" s="44"/>
      <c r="P5" s="46"/>
      <c r="Q5" s="46"/>
      <c r="R5" s="46"/>
      <c r="S5" s="46"/>
      <c r="T5" s="46"/>
      <c r="U5" s="44"/>
      <c r="V5" s="47"/>
      <c r="W5" s="48"/>
      <c r="X5" s="47"/>
      <c r="Y5" s="47"/>
      <c r="Z5" s="47"/>
      <c r="AA5" s="47"/>
      <c r="AB5" s="47"/>
      <c r="AC5" s="47"/>
      <c r="AD5" s="47"/>
      <c r="AE5" s="47"/>
      <c r="AF5" s="49"/>
      <c r="AH5" s="50"/>
      <c r="AI5" s="51"/>
      <c r="AJ5" s="50"/>
      <c r="AK5" s="50"/>
      <c r="AL5" s="50"/>
    </row>
    <row r="6" spans="1:40" s="58" customFormat="1" ht="16.5" customHeight="1" x14ac:dyDescent="0.15">
      <c r="A6" s="1"/>
      <c r="B6" s="52"/>
      <c r="C6" s="52"/>
      <c r="D6" s="53" t="s">
        <v>40</v>
      </c>
      <c r="E6" s="54" t="s">
        <v>41</v>
      </c>
      <c r="F6" s="54" t="s">
        <v>42</v>
      </c>
      <c r="G6" s="54" t="s">
        <v>43</v>
      </c>
      <c r="H6" s="54" t="s">
        <v>44</v>
      </c>
      <c r="I6" s="54" t="s">
        <v>45</v>
      </c>
      <c r="J6" s="55" t="s">
        <v>46</v>
      </c>
      <c r="K6" s="56" t="s">
        <v>47</v>
      </c>
      <c r="L6" s="56" t="s">
        <v>48</v>
      </c>
      <c r="M6" s="56" t="s">
        <v>49</v>
      </c>
      <c r="N6" s="56" t="s">
        <v>50</v>
      </c>
      <c r="O6" s="56" t="s">
        <v>51</v>
      </c>
      <c r="P6" s="56" t="s">
        <v>52</v>
      </c>
      <c r="Q6" s="56" t="s">
        <v>53</v>
      </c>
      <c r="R6" s="56" t="s">
        <v>54</v>
      </c>
      <c r="S6" s="56" t="s">
        <v>55</v>
      </c>
      <c r="T6" s="56" t="s">
        <v>56</v>
      </c>
      <c r="U6" s="56" t="s">
        <v>57</v>
      </c>
      <c r="V6" s="56" t="s">
        <v>58</v>
      </c>
      <c r="W6" s="56" t="s">
        <v>59</v>
      </c>
      <c r="X6" s="56" t="s">
        <v>60</v>
      </c>
      <c r="Y6" s="56" t="s">
        <v>61</v>
      </c>
      <c r="Z6" s="56" t="s">
        <v>62</v>
      </c>
      <c r="AA6" s="56" t="s">
        <v>63</v>
      </c>
      <c r="AB6" s="56" t="s">
        <v>64</v>
      </c>
      <c r="AC6" s="56" t="s">
        <v>65</v>
      </c>
      <c r="AD6" s="56" t="s">
        <v>66</v>
      </c>
      <c r="AE6" s="56" t="s">
        <v>67</v>
      </c>
      <c r="AF6" s="57" t="s">
        <v>68</v>
      </c>
      <c r="AH6" s="59" t="s">
        <v>69</v>
      </c>
      <c r="AI6" s="59"/>
      <c r="AJ6" s="59" t="s">
        <v>70</v>
      </c>
      <c r="AK6" s="59" t="s">
        <v>71</v>
      </c>
      <c r="AL6" s="59" t="s">
        <v>72</v>
      </c>
      <c r="AM6" s="60"/>
    </row>
    <row r="7" spans="1:40" s="58" customFormat="1" ht="16.5" customHeight="1" x14ac:dyDescent="0.15">
      <c r="A7" s="61" t="s">
        <v>1497</v>
      </c>
      <c r="B7" t="s">
        <v>1808</v>
      </c>
      <c r="C7" t="s">
        <v>498</v>
      </c>
      <c r="D7" s="62" t="s">
        <v>500</v>
      </c>
      <c r="E7" s="63" t="s">
        <v>1497</v>
      </c>
      <c r="F7" s="346" t="s">
        <v>1283</v>
      </c>
      <c r="G7" s="64" t="s">
        <v>497</v>
      </c>
      <c r="H7" s="63" t="s">
        <v>791</v>
      </c>
      <c r="I7" s="63" t="s">
        <v>881</v>
      </c>
      <c r="J7" s="346" t="s">
        <v>1715</v>
      </c>
      <c r="K7" s="346" t="s">
        <v>1709</v>
      </c>
      <c r="L7" s="346" t="s">
        <v>1710</v>
      </c>
      <c r="M7" s="346" t="s">
        <v>1716</v>
      </c>
      <c r="N7" s="65" t="s">
        <v>1712</v>
      </c>
      <c r="O7" s="66" t="s">
        <v>78</v>
      </c>
      <c r="P7" s="67">
        <v>64050877</v>
      </c>
      <c r="Q7" s="67">
        <v>0</v>
      </c>
      <c r="R7" s="67">
        <f t="shared" ref="R7" si="0">P7-Q7</f>
        <v>64050877</v>
      </c>
      <c r="S7" s="67">
        <v>0</v>
      </c>
      <c r="T7" s="67">
        <v>64050877</v>
      </c>
      <c r="U7" s="68">
        <v>50718748</v>
      </c>
      <c r="V7" s="69">
        <f t="shared" ref="V7:V8" si="1">P7-U7</f>
        <v>13332129</v>
      </c>
      <c r="W7" s="70" t="s">
        <v>79</v>
      </c>
      <c r="X7" s="69">
        <f t="shared" ref="X7" si="2">X8</f>
        <v>58828380</v>
      </c>
      <c r="Y7" s="71"/>
      <c r="Z7" s="71"/>
      <c r="AA7" s="71"/>
      <c r="AB7" s="71"/>
      <c r="AC7" s="71"/>
      <c r="AD7" s="72"/>
      <c r="AE7" s="69">
        <f t="shared" ref="AE7:AE39" si="3">SUM(X7:AD7)</f>
        <v>58828380</v>
      </c>
      <c r="AF7" s="349">
        <v>0</v>
      </c>
      <c r="AH7" s="73">
        <v>4734352</v>
      </c>
      <c r="AI7" s="74" t="s">
        <v>894</v>
      </c>
      <c r="AJ7" s="73">
        <v>41691348</v>
      </c>
      <c r="AK7" s="73">
        <f t="shared" ref="AK7:AK8" si="4">AL7-+AH7</f>
        <v>59316525</v>
      </c>
      <c r="AL7" s="73">
        <f t="shared" ref="AL7:AL8" si="5">Q7+R7</f>
        <v>64050877</v>
      </c>
      <c r="AM7" s="75"/>
    </row>
    <row r="8" spans="1:40" s="58" customFormat="1" ht="16.5" customHeight="1" x14ac:dyDescent="0.15">
      <c r="A8" s="76"/>
      <c r="B8" s="77" t="s">
        <v>1808</v>
      </c>
      <c r="C8" s="77" t="s">
        <v>498</v>
      </c>
      <c r="D8" s="78" t="s">
        <v>500</v>
      </c>
      <c r="E8" s="79" t="s">
        <v>1497</v>
      </c>
      <c r="F8" s="347"/>
      <c r="G8" s="80" t="s">
        <v>497</v>
      </c>
      <c r="H8" s="79" t="s">
        <v>791</v>
      </c>
      <c r="I8" s="79" t="s">
        <v>881</v>
      </c>
      <c r="J8" s="347"/>
      <c r="K8" s="347"/>
      <c r="L8" s="347"/>
      <c r="M8" s="347"/>
      <c r="N8" s="81"/>
      <c r="O8" s="82" t="s">
        <v>81</v>
      </c>
      <c r="P8" s="67">
        <v>5222497</v>
      </c>
      <c r="Q8" s="67">
        <v>0</v>
      </c>
      <c r="R8" s="67">
        <v>5222497</v>
      </c>
      <c r="S8" s="67">
        <f t="shared" ref="S8" si="6">P8-Q8-R8</f>
        <v>0</v>
      </c>
      <c r="T8" s="67">
        <v>5222497</v>
      </c>
      <c r="U8" s="83">
        <v>38903749</v>
      </c>
      <c r="V8" s="69">
        <f t="shared" si="1"/>
        <v>-33681252</v>
      </c>
      <c r="W8" s="70" t="s">
        <v>82</v>
      </c>
      <c r="X8" s="69">
        <v>58828380</v>
      </c>
      <c r="Y8" s="69">
        <v>0</v>
      </c>
      <c r="Z8" s="69">
        <v>0</v>
      </c>
      <c r="AA8" s="69">
        <v>0</v>
      </c>
      <c r="AB8" s="69">
        <v>0</v>
      </c>
      <c r="AC8" s="69">
        <v>0</v>
      </c>
      <c r="AD8" s="69">
        <v>0</v>
      </c>
      <c r="AE8" s="69">
        <f t="shared" si="3"/>
        <v>58828380</v>
      </c>
      <c r="AF8" s="350"/>
      <c r="AH8" s="73">
        <v>4734352</v>
      </c>
      <c r="AI8" s="74" t="s">
        <v>894</v>
      </c>
      <c r="AJ8" s="73">
        <v>344996</v>
      </c>
      <c r="AK8" s="73">
        <f t="shared" si="4"/>
        <v>488145</v>
      </c>
      <c r="AL8" s="73">
        <f t="shared" si="5"/>
        <v>5222497</v>
      </c>
      <c r="AM8" s="75"/>
    </row>
    <row r="9" spans="1:40" s="58" customFormat="1" ht="16.5" customHeight="1" x14ac:dyDescent="0.15">
      <c r="A9" s="76"/>
      <c r="B9" s="77" t="s">
        <v>1808</v>
      </c>
      <c r="C9" s="77" t="s">
        <v>498</v>
      </c>
      <c r="D9" s="84" t="s">
        <v>500</v>
      </c>
      <c r="E9" s="85" t="s">
        <v>1497</v>
      </c>
      <c r="F9" s="348"/>
      <c r="G9" s="86" t="s">
        <v>497</v>
      </c>
      <c r="H9" s="85" t="s">
        <v>791</v>
      </c>
      <c r="I9" s="85" t="s">
        <v>881</v>
      </c>
      <c r="J9" s="348"/>
      <c r="K9" s="348"/>
      <c r="L9" s="348"/>
      <c r="M9" s="348"/>
      <c r="N9" s="87"/>
      <c r="O9" s="88" t="s">
        <v>83</v>
      </c>
      <c r="P9" s="67">
        <f t="shared" ref="P9:R9" si="7">P7-+P8</f>
        <v>58828380</v>
      </c>
      <c r="Q9" s="67">
        <f t="shared" si="7"/>
        <v>0</v>
      </c>
      <c r="R9" s="89">
        <f t="shared" si="7"/>
        <v>58828380</v>
      </c>
      <c r="S9" s="89"/>
      <c r="T9" s="89">
        <f t="shared" ref="T9:V9" si="8">T7-+T8</f>
        <v>58828380</v>
      </c>
      <c r="U9" s="90">
        <f t="shared" si="8"/>
        <v>11814999</v>
      </c>
      <c r="V9" s="90">
        <f t="shared" si="8"/>
        <v>47013381</v>
      </c>
      <c r="W9" s="88" t="s">
        <v>83</v>
      </c>
      <c r="X9" s="90">
        <f t="shared" ref="X9:AD9" si="9">X7-+X8</f>
        <v>0</v>
      </c>
      <c r="Y9" s="90">
        <f t="shared" si="9"/>
        <v>0</v>
      </c>
      <c r="Z9" s="90">
        <f t="shared" si="9"/>
        <v>0</v>
      </c>
      <c r="AA9" s="90">
        <f t="shared" si="9"/>
        <v>0</v>
      </c>
      <c r="AB9" s="90">
        <f t="shared" si="9"/>
        <v>0</v>
      </c>
      <c r="AC9" s="90">
        <f t="shared" si="9"/>
        <v>0</v>
      </c>
      <c r="AD9" s="90">
        <f t="shared" si="9"/>
        <v>0</v>
      </c>
      <c r="AE9" s="90">
        <f t="shared" si="3"/>
        <v>0</v>
      </c>
      <c r="AF9" s="351"/>
      <c r="AH9" s="91">
        <f t="shared" ref="AH9:AH39" si="10">AH7-+AH8</f>
        <v>0</v>
      </c>
      <c r="AI9" s="92">
        <v>4734352</v>
      </c>
      <c r="AJ9" s="91">
        <f t="shared" ref="AJ9:AL9" si="11">AJ7-+AJ8</f>
        <v>41346352</v>
      </c>
      <c r="AK9" s="91">
        <f t="shared" si="11"/>
        <v>58828380</v>
      </c>
      <c r="AL9" s="91">
        <f t="shared" si="11"/>
        <v>58828380</v>
      </c>
      <c r="AM9" s="60"/>
    </row>
    <row r="10" spans="1:40" s="58" customFormat="1" ht="16.5" customHeight="1" x14ac:dyDescent="0.15">
      <c r="A10" s="61" t="s">
        <v>1500</v>
      </c>
      <c r="B10" t="s">
        <v>1808</v>
      </c>
      <c r="C10" t="s">
        <v>498</v>
      </c>
      <c r="D10" s="62" t="s">
        <v>500</v>
      </c>
      <c r="E10" s="63" t="s">
        <v>1500</v>
      </c>
      <c r="F10" s="346" t="s">
        <v>1286</v>
      </c>
      <c r="G10" s="63" t="s">
        <v>502</v>
      </c>
      <c r="H10" s="63" t="s">
        <v>791</v>
      </c>
      <c r="I10" s="63" t="s">
        <v>513</v>
      </c>
      <c r="J10" s="346"/>
      <c r="K10" s="346"/>
      <c r="L10" s="346"/>
      <c r="M10" s="346" t="s">
        <v>1719</v>
      </c>
      <c r="N10" s="65" t="s">
        <v>1720</v>
      </c>
      <c r="O10" s="66" t="s">
        <v>78</v>
      </c>
      <c r="P10" s="67">
        <v>5614920</v>
      </c>
      <c r="Q10" s="67">
        <v>0</v>
      </c>
      <c r="R10" s="67">
        <f t="shared" ref="R10" si="12">P10-Q10</f>
        <v>5614920</v>
      </c>
      <c r="S10" s="67">
        <v>0</v>
      </c>
      <c r="T10" s="67">
        <v>0</v>
      </c>
      <c r="U10" s="68">
        <v>5057976</v>
      </c>
      <c r="V10" s="69">
        <f t="shared" ref="V10:V11" si="13">P10-U10</f>
        <v>556944</v>
      </c>
      <c r="W10" s="70" t="s">
        <v>79</v>
      </c>
      <c r="X10" s="69">
        <f t="shared" ref="X10" si="14">X11</f>
        <v>0</v>
      </c>
      <c r="Y10" s="71"/>
      <c r="Z10" s="71"/>
      <c r="AA10" s="71"/>
      <c r="AB10" s="71"/>
      <c r="AC10" s="71"/>
      <c r="AD10" s="72"/>
      <c r="AE10" s="69">
        <f t="shared" si="3"/>
        <v>0</v>
      </c>
      <c r="AF10" s="349">
        <v>0</v>
      </c>
      <c r="AH10" s="73">
        <v>5614920</v>
      </c>
      <c r="AI10" s="74" t="s">
        <v>1156</v>
      </c>
      <c r="AJ10" s="73">
        <v>0</v>
      </c>
      <c r="AK10" s="73">
        <f t="shared" ref="AK10:AK11" si="15">AL10-+AH10</f>
        <v>0</v>
      </c>
      <c r="AL10" s="73">
        <f t="shared" ref="AL10:AL11" si="16">Q10+R10</f>
        <v>5614920</v>
      </c>
      <c r="AM10" s="75"/>
    </row>
    <row r="11" spans="1:40" s="58" customFormat="1" ht="16.5" customHeight="1" x14ac:dyDescent="0.15">
      <c r="A11" s="61"/>
      <c r="B11" s="77" t="s">
        <v>1808</v>
      </c>
      <c r="C11" s="77" t="s">
        <v>498</v>
      </c>
      <c r="D11" s="78" t="s">
        <v>500</v>
      </c>
      <c r="E11" s="79" t="s">
        <v>1500</v>
      </c>
      <c r="F11" s="347"/>
      <c r="G11" s="79" t="s">
        <v>502</v>
      </c>
      <c r="H11" s="79" t="s">
        <v>791</v>
      </c>
      <c r="I11" s="79" t="s">
        <v>513</v>
      </c>
      <c r="J11" s="347"/>
      <c r="K11" s="347"/>
      <c r="L11" s="347"/>
      <c r="M11" s="347"/>
      <c r="N11" s="81"/>
      <c r="O11" s="82" t="s">
        <v>81</v>
      </c>
      <c r="P11" s="67">
        <v>5614920</v>
      </c>
      <c r="Q11" s="67">
        <v>0</v>
      </c>
      <c r="R11" s="67">
        <v>5614920</v>
      </c>
      <c r="S11" s="67">
        <f t="shared" ref="S11" si="17">P11-Q11-R11</f>
        <v>0</v>
      </c>
      <c r="T11" s="67">
        <v>0</v>
      </c>
      <c r="U11" s="83">
        <v>5057976</v>
      </c>
      <c r="V11" s="69">
        <f t="shared" si="13"/>
        <v>556944</v>
      </c>
      <c r="W11" s="70" t="s">
        <v>82</v>
      </c>
      <c r="X11" s="69">
        <v>0</v>
      </c>
      <c r="Y11" s="69">
        <v>0</v>
      </c>
      <c r="Z11" s="69">
        <v>0</v>
      </c>
      <c r="AA11" s="69">
        <v>0</v>
      </c>
      <c r="AB11" s="69">
        <v>0</v>
      </c>
      <c r="AC11" s="69">
        <v>0</v>
      </c>
      <c r="AD11" s="69">
        <v>0</v>
      </c>
      <c r="AE11" s="69">
        <f t="shared" si="3"/>
        <v>0</v>
      </c>
      <c r="AF11" s="350"/>
      <c r="AH11" s="73">
        <v>5614920</v>
      </c>
      <c r="AI11" s="74" t="s">
        <v>1156</v>
      </c>
      <c r="AJ11" s="73">
        <v>0</v>
      </c>
      <c r="AK11" s="73">
        <f t="shared" si="15"/>
        <v>0</v>
      </c>
      <c r="AL11" s="73">
        <f t="shared" si="16"/>
        <v>5614920</v>
      </c>
      <c r="AM11" s="75"/>
    </row>
    <row r="12" spans="1:40" s="58" customFormat="1" ht="16.5" customHeight="1" x14ac:dyDescent="0.15">
      <c r="A12" s="61"/>
      <c r="B12" s="77" t="s">
        <v>1808</v>
      </c>
      <c r="C12" s="77" t="s">
        <v>498</v>
      </c>
      <c r="D12" s="84" t="s">
        <v>500</v>
      </c>
      <c r="E12" s="85" t="s">
        <v>1500</v>
      </c>
      <c r="F12" s="348"/>
      <c r="G12" s="85" t="s">
        <v>502</v>
      </c>
      <c r="H12" s="85" t="s">
        <v>791</v>
      </c>
      <c r="I12" s="85" t="s">
        <v>513</v>
      </c>
      <c r="J12" s="348"/>
      <c r="K12" s="348"/>
      <c r="L12" s="348"/>
      <c r="M12" s="348"/>
      <c r="N12" s="87"/>
      <c r="O12" s="88" t="s">
        <v>83</v>
      </c>
      <c r="P12" s="67">
        <f t="shared" ref="P12:R12" si="18">P10-+P11</f>
        <v>0</v>
      </c>
      <c r="Q12" s="67">
        <f t="shared" si="18"/>
        <v>0</v>
      </c>
      <c r="R12" s="89">
        <f t="shared" si="18"/>
        <v>0</v>
      </c>
      <c r="S12" s="89"/>
      <c r="T12" s="89">
        <f t="shared" ref="T12:V12" si="19">T10-+T11</f>
        <v>0</v>
      </c>
      <c r="U12" s="90">
        <f t="shared" si="19"/>
        <v>0</v>
      </c>
      <c r="V12" s="90">
        <f t="shared" si="19"/>
        <v>0</v>
      </c>
      <c r="W12" s="88" t="s">
        <v>83</v>
      </c>
      <c r="X12" s="90">
        <f t="shared" ref="X12:AD12" si="20">X10-+X11</f>
        <v>0</v>
      </c>
      <c r="Y12" s="90">
        <f t="shared" si="20"/>
        <v>0</v>
      </c>
      <c r="Z12" s="90">
        <f t="shared" si="20"/>
        <v>0</v>
      </c>
      <c r="AA12" s="90">
        <f t="shared" si="20"/>
        <v>0</v>
      </c>
      <c r="AB12" s="90">
        <f t="shared" si="20"/>
        <v>0</v>
      </c>
      <c r="AC12" s="90">
        <f t="shared" si="20"/>
        <v>0</v>
      </c>
      <c r="AD12" s="90">
        <f t="shared" si="20"/>
        <v>0</v>
      </c>
      <c r="AE12" s="90">
        <f t="shared" si="3"/>
        <v>0</v>
      </c>
      <c r="AF12" s="351"/>
      <c r="AH12" s="91">
        <f t="shared" si="10"/>
        <v>0</v>
      </c>
      <c r="AI12" s="92" t="s">
        <v>1156</v>
      </c>
      <c r="AJ12" s="91">
        <f t="shared" ref="AJ12:AL12" si="21">AJ10-+AJ11</f>
        <v>0</v>
      </c>
      <c r="AK12" s="91">
        <f t="shared" si="21"/>
        <v>0</v>
      </c>
      <c r="AL12" s="91">
        <f t="shared" si="21"/>
        <v>0</v>
      </c>
      <c r="AM12" s="60"/>
    </row>
    <row r="13" spans="1:40" s="58" customFormat="1" ht="16.5" customHeight="1" x14ac:dyDescent="0.15">
      <c r="A13" s="61" t="s">
        <v>1502</v>
      </c>
      <c r="B13" t="s">
        <v>1809</v>
      </c>
      <c r="C13" t="s">
        <v>503</v>
      </c>
      <c r="D13" s="62" t="s">
        <v>505</v>
      </c>
      <c r="E13" s="63" t="s">
        <v>1502</v>
      </c>
      <c r="F13" s="346" t="s">
        <v>1288</v>
      </c>
      <c r="G13" s="63" t="s">
        <v>497</v>
      </c>
      <c r="H13" s="63" t="s">
        <v>791</v>
      </c>
      <c r="I13" s="63" t="s">
        <v>881</v>
      </c>
      <c r="J13" s="346" t="s">
        <v>1721</v>
      </c>
      <c r="K13" s="346" t="s">
        <v>1722</v>
      </c>
      <c r="L13" s="346" t="s">
        <v>1723</v>
      </c>
      <c r="M13" s="346" t="s">
        <v>1711</v>
      </c>
      <c r="N13" s="65" t="s">
        <v>1712</v>
      </c>
      <c r="O13" s="66" t="s">
        <v>78</v>
      </c>
      <c r="P13" s="67">
        <v>299013260</v>
      </c>
      <c r="Q13" s="67">
        <v>156535215</v>
      </c>
      <c r="R13" s="67">
        <f t="shared" ref="R13" si="22">P13-Q13</f>
        <v>142478045</v>
      </c>
      <c r="S13" s="67">
        <v>0</v>
      </c>
      <c r="T13" s="67">
        <v>112290612</v>
      </c>
      <c r="U13" s="68">
        <v>107836319</v>
      </c>
      <c r="V13" s="69">
        <f t="shared" ref="V13:V14" si="23">P13-U13</f>
        <v>191176941</v>
      </c>
      <c r="W13" s="70" t="s">
        <v>79</v>
      </c>
      <c r="X13" s="69">
        <f t="shared" ref="X13" si="24">X14</f>
        <v>0</v>
      </c>
      <c r="Y13" s="71"/>
      <c r="Z13" s="71"/>
      <c r="AA13" s="71"/>
      <c r="AB13" s="71"/>
      <c r="AC13" s="71"/>
      <c r="AD13" s="72"/>
      <c r="AE13" s="69">
        <f t="shared" si="3"/>
        <v>0</v>
      </c>
      <c r="AF13" s="349">
        <v>0</v>
      </c>
      <c r="AH13" s="73">
        <v>229525960</v>
      </c>
      <c r="AI13" s="74" t="s">
        <v>847</v>
      </c>
      <c r="AJ13" s="73">
        <v>7918645380</v>
      </c>
      <c r="AK13" s="73">
        <f t="shared" ref="AK13:AK14" si="25">AL13-+AH13</f>
        <v>69487300</v>
      </c>
      <c r="AL13" s="73">
        <f t="shared" ref="AL13:AL14" si="26">Q13+R13</f>
        <v>299013260</v>
      </c>
      <c r="AM13" s="75"/>
    </row>
    <row r="14" spans="1:40" s="58" customFormat="1" ht="16.5" customHeight="1" x14ac:dyDescent="0.15">
      <c r="A14" s="61"/>
      <c r="B14" s="77" t="s">
        <v>1809</v>
      </c>
      <c r="C14" s="77" t="s">
        <v>503</v>
      </c>
      <c r="D14" s="78" t="s">
        <v>505</v>
      </c>
      <c r="E14" s="79" t="s">
        <v>1502</v>
      </c>
      <c r="F14" s="347"/>
      <c r="G14" s="79" t="s">
        <v>497</v>
      </c>
      <c r="H14" s="79" t="s">
        <v>791</v>
      </c>
      <c r="I14" s="79" t="s">
        <v>881</v>
      </c>
      <c r="J14" s="347"/>
      <c r="K14" s="347"/>
      <c r="L14" s="347"/>
      <c r="M14" s="347"/>
      <c r="N14" s="81"/>
      <c r="O14" s="82" t="s">
        <v>81</v>
      </c>
      <c r="P14" s="67">
        <v>299013260</v>
      </c>
      <c r="Q14" s="67">
        <v>156535215</v>
      </c>
      <c r="R14" s="67">
        <v>142478045</v>
      </c>
      <c r="S14" s="67">
        <f t="shared" ref="S14" si="27">P14-Q14-R14</f>
        <v>0</v>
      </c>
      <c r="T14" s="67">
        <v>112290612</v>
      </c>
      <c r="U14" s="83">
        <v>107836319</v>
      </c>
      <c r="V14" s="69">
        <f t="shared" si="23"/>
        <v>191176941</v>
      </c>
      <c r="W14" s="70" t="s">
        <v>82</v>
      </c>
      <c r="X14" s="69">
        <v>0</v>
      </c>
      <c r="Y14" s="69">
        <v>0</v>
      </c>
      <c r="Z14" s="69">
        <v>0</v>
      </c>
      <c r="AA14" s="69">
        <v>0</v>
      </c>
      <c r="AB14" s="69">
        <v>0</v>
      </c>
      <c r="AC14" s="69">
        <v>0</v>
      </c>
      <c r="AD14" s="69">
        <v>0</v>
      </c>
      <c r="AE14" s="69">
        <f t="shared" si="3"/>
        <v>0</v>
      </c>
      <c r="AF14" s="350"/>
      <c r="AH14" s="73">
        <v>229525960</v>
      </c>
      <c r="AI14" s="74" t="s">
        <v>847</v>
      </c>
      <c r="AJ14" s="73">
        <v>7918645380</v>
      </c>
      <c r="AK14" s="73">
        <f t="shared" si="25"/>
        <v>69487300</v>
      </c>
      <c r="AL14" s="73">
        <f t="shared" si="26"/>
        <v>299013260</v>
      </c>
      <c r="AM14" s="75"/>
    </row>
    <row r="15" spans="1:40" s="58" customFormat="1" ht="16.5" customHeight="1" x14ac:dyDescent="0.15">
      <c r="A15" s="61"/>
      <c r="B15" s="77" t="s">
        <v>1809</v>
      </c>
      <c r="C15" s="77" t="s">
        <v>503</v>
      </c>
      <c r="D15" s="84" t="s">
        <v>505</v>
      </c>
      <c r="E15" s="85" t="s">
        <v>1502</v>
      </c>
      <c r="F15" s="348"/>
      <c r="G15" s="85" t="s">
        <v>497</v>
      </c>
      <c r="H15" s="85" t="s">
        <v>791</v>
      </c>
      <c r="I15" s="85" t="s">
        <v>881</v>
      </c>
      <c r="J15" s="348"/>
      <c r="K15" s="348"/>
      <c r="L15" s="348"/>
      <c r="M15" s="348"/>
      <c r="N15" s="87"/>
      <c r="O15" s="88" t="s">
        <v>83</v>
      </c>
      <c r="P15" s="67">
        <f t="shared" ref="P15:R15" si="28">P13-+P14</f>
        <v>0</v>
      </c>
      <c r="Q15" s="67">
        <f t="shared" si="28"/>
        <v>0</v>
      </c>
      <c r="R15" s="89">
        <f t="shared" si="28"/>
        <v>0</v>
      </c>
      <c r="S15" s="89"/>
      <c r="T15" s="89">
        <f t="shared" ref="T15:V15" si="29">T13-+T14</f>
        <v>0</v>
      </c>
      <c r="U15" s="90">
        <f t="shared" si="29"/>
        <v>0</v>
      </c>
      <c r="V15" s="90">
        <f t="shared" si="29"/>
        <v>0</v>
      </c>
      <c r="W15" s="88" t="s">
        <v>83</v>
      </c>
      <c r="X15" s="90">
        <f t="shared" ref="X15:AD15" si="30">X13-+X14</f>
        <v>0</v>
      </c>
      <c r="Y15" s="90">
        <f t="shared" si="30"/>
        <v>0</v>
      </c>
      <c r="Z15" s="90">
        <f t="shared" si="30"/>
        <v>0</v>
      </c>
      <c r="AA15" s="90">
        <f t="shared" si="30"/>
        <v>0</v>
      </c>
      <c r="AB15" s="90">
        <f t="shared" si="30"/>
        <v>0</v>
      </c>
      <c r="AC15" s="90">
        <f t="shared" si="30"/>
        <v>0</v>
      </c>
      <c r="AD15" s="90">
        <f t="shared" si="30"/>
        <v>0</v>
      </c>
      <c r="AE15" s="90">
        <f t="shared" si="3"/>
        <v>0</v>
      </c>
      <c r="AF15" s="351"/>
      <c r="AH15" s="91">
        <f t="shared" si="10"/>
        <v>0</v>
      </c>
      <c r="AI15" s="92" t="s">
        <v>1156</v>
      </c>
      <c r="AJ15" s="91">
        <f t="shared" ref="AJ15:AL15" si="31">AJ13-+AJ14</f>
        <v>0</v>
      </c>
      <c r="AK15" s="91">
        <f t="shared" si="31"/>
        <v>0</v>
      </c>
      <c r="AL15" s="91">
        <f t="shared" si="31"/>
        <v>0</v>
      </c>
      <c r="AM15" s="60"/>
    </row>
    <row r="16" spans="1:40" s="58" customFormat="1" ht="16.5" customHeight="1" x14ac:dyDescent="0.15">
      <c r="A16" s="61" t="s">
        <v>1503</v>
      </c>
      <c r="B16" t="s">
        <v>1809</v>
      </c>
      <c r="C16" t="s">
        <v>503</v>
      </c>
      <c r="D16" s="62" t="s">
        <v>505</v>
      </c>
      <c r="E16" s="63" t="s">
        <v>1503</v>
      </c>
      <c r="F16" s="346" t="s">
        <v>1289</v>
      </c>
      <c r="G16" s="63" t="s">
        <v>497</v>
      </c>
      <c r="H16" s="63" t="s">
        <v>791</v>
      </c>
      <c r="I16" s="63" t="s">
        <v>881</v>
      </c>
      <c r="J16" s="346"/>
      <c r="K16" s="346"/>
      <c r="L16" s="346"/>
      <c r="M16" s="346" t="s">
        <v>1716</v>
      </c>
      <c r="N16" s="65" t="s">
        <v>1712</v>
      </c>
      <c r="O16" s="66" t="s">
        <v>78</v>
      </c>
      <c r="P16" s="67">
        <v>107108291</v>
      </c>
      <c r="Q16" s="67">
        <v>40734261</v>
      </c>
      <c r="R16" s="67">
        <f t="shared" ref="R16" si="32">P16-Q16</f>
        <v>66374030</v>
      </c>
      <c r="S16" s="67">
        <v>0</v>
      </c>
      <c r="T16" s="67">
        <v>107108291</v>
      </c>
      <c r="U16" s="68">
        <v>209127</v>
      </c>
      <c r="V16" s="69">
        <f t="shared" ref="V16:V17" si="33">P16-U16</f>
        <v>106899164</v>
      </c>
      <c r="W16" s="70" t="s">
        <v>79</v>
      </c>
      <c r="X16" s="69">
        <f t="shared" ref="X16" si="34">X17</f>
        <v>0</v>
      </c>
      <c r="Y16" s="71"/>
      <c r="Z16" s="71"/>
      <c r="AA16" s="71"/>
      <c r="AB16" s="71"/>
      <c r="AC16" s="71"/>
      <c r="AD16" s="72"/>
      <c r="AE16" s="69">
        <f t="shared" si="3"/>
        <v>0</v>
      </c>
      <c r="AF16" s="349">
        <v>0</v>
      </c>
      <c r="AH16" s="73">
        <v>88643164</v>
      </c>
      <c r="AI16" s="74" t="s">
        <v>847</v>
      </c>
      <c r="AJ16" s="73">
        <v>2149700097</v>
      </c>
      <c r="AK16" s="73">
        <f t="shared" ref="AK16:AK17" si="35">AL16-+AH16</f>
        <v>18465127</v>
      </c>
      <c r="AL16" s="73">
        <f t="shared" ref="AL16:AL17" si="36">Q16+R16</f>
        <v>107108291</v>
      </c>
      <c r="AM16" s="75"/>
    </row>
    <row r="17" spans="1:39" s="58" customFormat="1" ht="16.5" customHeight="1" x14ac:dyDescent="0.15">
      <c r="A17" s="61"/>
      <c r="B17" s="77" t="s">
        <v>1809</v>
      </c>
      <c r="C17" s="77" t="s">
        <v>503</v>
      </c>
      <c r="D17" s="78" t="s">
        <v>505</v>
      </c>
      <c r="E17" s="79" t="s">
        <v>1503</v>
      </c>
      <c r="F17" s="347"/>
      <c r="G17" s="79" t="s">
        <v>497</v>
      </c>
      <c r="H17" s="79" t="s">
        <v>791</v>
      </c>
      <c r="I17" s="79" t="s">
        <v>881</v>
      </c>
      <c r="J17" s="347"/>
      <c r="K17" s="347"/>
      <c r="L17" s="347"/>
      <c r="M17" s="347"/>
      <c r="N17" s="81"/>
      <c r="O17" s="82" t="s">
        <v>81</v>
      </c>
      <c r="P17" s="67">
        <v>107108291</v>
      </c>
      <c r="Q17" s="67">
        <v>40734261</v>
      </c>
      <c r="R17" s="67">
        <v>66374030</v>
      </c>
      <c r="S17" s="67">
        <f t="shared" ref="S17" si="37">P17-Q17-R17</f>
        <v>0</v>
      </c>
      <c r="T17" s="67">
        <v>107108291</v>
      </c>
      <c r="U17" s="83">
        <v>209127</v>
      </c>
      <c r="V17" s="69">
        <f t="shared" si="33"/>
        <v>106899164</v>
      </c>
      <c r="W17" s="70" t="s">
        <v>82</v>
      </c>
      <c r="X17" s="69">
        <v>0</v>
      </c>
      <c r="Y17" s="69">
        <v>0</v>
      </c>
      <c r="Z17" s="69">
        <v>0</v>
      </c>
      <c r="AA17" s="69">
        <v>0</v>
      </c>
      <c r="AB17" s="69">
        <v>0</v>
      </c>
      <c r="AC17" s="69">
        <v>0</v>
      </c>
      <c r="AD17" s="69">
        <v>0</v>
      </c>
      <c r="AE17" s="69">
        <f t="shared" si="3"/>
        <v>0</v>
      </c>
      <c r="AF17" s="350"/>
      <c r="AH17" s="73">
        <v>88643164</v>
      </c>
      <c r="AI17" s="74" t="s">
        <v>847</v>
      </c>
      <c r="AJ17" s="73">
        <v>2149700097</v>
      </c>
      <c r="AK17" s="73">
        <f t="shared" si="35"/>
        <v>18465127</v>
      </c>
      <c r="AL17" s="73">
        <f t="shared" si="36"/>
        <v>107108291</v>
      </c>
      <c r="AM17" s="75"/>
    </row>
    <row r="18" spans="1:39" s="58" customFormat="1" ht="16.5" customHeight="1" x14ac:dyDescent="0.15">
      <c r="A18" s="61"/>
      <c r="B18" s="77" t="s">
        <v>1809</v>
      </c>
      <c r="C18" s="77" t="s">
        <v>503</v>
      </c>
      <c r="D18" s="84" t="s">
        <v>505</v>
      </c>
      <c r="E18" s="85" t="s">
        <v>1503</v>
      </c>
      <c r="F18" s="348"/>
      <c r="G18" s="85" t="s">
        <v>497</v>
      </c>
      <c r="H18" s="85" t="s">
        <v>791</v>
      </c>
      <c r="I18" s="85" t="s">
        <v>881</v>
      </c>
      <c r="J18" s="348"/>
      <c r="K18" s="348"/>
      <c r="L18" s="348"/>
      <c r="M18" s="348"/>
      <c r="N18" s="87"/>
      <c r="O18" s="88" t="s">
        <v>83</v>
      </c>
      <c r="P18" s="67">
        <f t="shared" ref="P18:R18" si="38">P16-+P17</f>
        <v>0</v>
      </c>
      <c r="Q18" s="67">
        <f t="shared" si="38"/>
        <v>0</v>
      </c>
      <c r="R18" s="89">
        <f t="shared" si="38"/>
        <v>0</v>
      </c>
      <c r="S18" s="89"/>
      <c r="T18" s="89">
        <f t="shared" ref="T18:V18" si="39">T16-+T17</f>
        <v>0</v>
      </c>
      <c r="U18" s="90">
        <f t="shared" si="39"/>
        <v>0</v>
      </c>
      <c r="V18" s="90">
        <f t="shared" si="39"/>
        <v>0</v>
      </c>
      <c r="W18" s="88" t="s">
        <v>83</v>
      </c>
      <c r="X18" s="90">
        <f t="shared" ref="X18:AD18" si="40">X16-+X17</f>
        <v>0</v>
      </c>
      <c r="Y18" s="90">
        <f t="shared" si="40"/>
        <v>0</v>
      </c>
      <c r="Z18" s="90">
        <f t="shared" si="40"/>
        <v>0</v>
      </c>
      <c r="AA18" s="90">
        <f t="shared" si="40"/>
        <v>0</v>
      </c>
      <c r="AB18" s="90">
        <f t="shared" si="40"/>
        <v>0</v>
      </c>
      <c r="AC18" s="90">
        <f t="shared" si="40"/>
        <v>0</v>
      </c>
      <c r="AD18" s="90">
        <f t="shared" si="40"/>
        <v>0</v>
      </c>
      <c r="AE18" s="90">
        <f t="shared" si="3"/>
        <v>0</v>
      </c>
      <c r="AF18" s="351"/>
      <c r="AH18" s="91">
        <f t="shared" si="10"/>
        <v>0</v>
      </c>
      <c r="AI18" s="92" t="s">
        <v>1156</v>
      </c>
      <c r="AJ18" s="91">
        <f t="shared" ref="AJ18:AL18" si="41">AJ16-+AJ17</f>
        <v>0</v>
      </c>
      <c r="AK18" s="91">
        <f t="shared" si="41"/>
        <v>0</v>
      </c>
      <c r="AL18" s="91">
        <f t="shared" si="41"/>
        <v>0</v>
      </c>
      <c r="AM18" s="60"/>
    </row>
    <row r="19" spans="1:39" s="58" customFormat="1" ht="16.5" customHeight="1" x14ac:dyDescent="0.15">
      <c r="A19" s="61" t="s">
        <v>1504</v>
      </c>
      <c r="B19" t="s">
        <v>1809</v>
      </c>
      <c r="C19" t="s">
        <v>503</v>
      </c>
      <c r="D19" s="62" t="s">
        <v>505</v>
      </c>
      <c r="E19" s="63" t="s">
        <v>1504</v>
      </c>
      <c r="F19" s="346" t="s">
        <v>1290</v>
      </c>
      <c r="G19" s="63" t="s">
        <v>497</v>
      </c>
      <c r="H19" s="63" t="s">
        <v>791</v>
      </c>
      <c r="I19" s="63" t="s">
        <v>881</v>
      </c>
      <c r="J19" s="346" t="s">
        <v>1715</v>
      </c>
      <c r="K19" s="346" t="s">
        <v>1722</v>
      </c>
      <c r="L19" s="346" t="s">
        <v>1723</v>
      </c>
      <c r="M19" s="346" t="s">
        <v>1716</v>
      </c>
      <c r="N19" s="65" t="s">
        <v>1712</v>
      </c>
      <c r="O19" s="66" t="s">
        <v>78</v>
      </c>
      <c r="P19" s="67">
        <v>57825178</v>
      </c>
      <c r="Q19" s="67">
        <v>31485134</v>
      </c>
      <c r="R19" s="67">
        <f t="shared" ref="R19" si="42">P19-Q19</f>
        <v>26340044</v>
      </c>
      <c r="S19" s="67">
        <v>0</v>
      </c>
      <c r="T19" s="67">
        <v>26340044</v>
      </c>
      <c r="U19" s="68">
        <v>0</v>
      </c>
      <c r="V19" s="69">
        <f t="shared" ref="V19:V20" si="43">P19-U19</f>
        <v>57825178</v>
      </c>
      <c r="W19" s="70" t="s">
        <v>79</v>
      </c>
      <c r="X19" s="69">
        <f t="shared" ref="X19" si="44">X20</f>
        <v>0</v>
      </c>
      <c r="Y19" s="71"/>
      <c r="Z19" s="71"/>
      <c r="AA19" s="71"/>
      <c r="AB19" s="71"/>
      <c r="AC19" s="71"/>
      <c r="AD19" s="72"/>
      <c r="AE19" s="69">
        <f t="shared" si="3"/>
        <v>0</v>
      </c>
      <c r="AF19" s="349">
        <v>0</v>
      </c>
      <c r="AH19" s="73">
        <v>33597880</v>
      </c>
      <c r="AI19" s="74" t="s">
        <v>847</v>
      </c>
      <c r="AJ19" s="73">
        <v>2802520054</v>
      </c>
      <c r="AK19" s="73">
        <f t="shared" ref="AK19:AK20" si="45">AL19-+AH19</f>
        <v>24227298</v>
      </c>
      <c r="AL19" s="73">
        <f t="shared" ref="AL19:AL20" si="46">Q19+R19</f>
        <v>57825178</v>
      </c>
      <c r="AM19" s="75"/>
    </row>
    <row r="20" spans="1:39" s="58" customFormat="1" ht="16.5" customHeight="1" x14ac:dyDescent="0.15">
      <c r="A20" s="61"/>
      <c r="B20" s="77" t="s">
        <v>1809</v>
      </c>
      <c r="C20" s="77" t="s">
        <v>503</v>
      </c>
      <c r="D20" s="78" t="s">
        <v>505</v>
      </c>
      <c r="E20" s="79" t="s">
        <v>1504</v>
      </c>
      <c r="F20" s="347"/>
      <c r="G20" s="79" t="s">
        <v>497</v>
      </c>
      <c r="H20" s="79" t="s">
        <v>791</v>
      </c>
      <c r="I20" s="79" t="s">
        <v>881</v>
      </c>
      <c r="J20" s="347"/>
      <c r="K20" s="347"/>
      <c r="L20" s="347"/>
      <c r="M20" s="347"/>
      <c r="N20" s="81"/>
      <c r="O20" s="82" t="s">
        <v>81</v>
      </c>
      <c r="P20" s="67">
        <v>57825178</v>
      </c>
      <c r="Q20" s="67">
        <v>31485134</v>
      </c>
      <c r="R20" s="67">
        <v>26340044</v>
      </c>
      <c r="S20" s="67">
        <f t="shared" ref="S20" si="47">P20-Q20-R20</f>
        <v>0</v>
      </c>
      <c r="T20" s="67">
        <v>26340044</v>
      </c>
      <c r="U20" s="83">
        <v>0</v>
      </c>
      <c r="V20" s="69">
        <f t="shared" si="43"/>
        <v>57825178</v>
      </c>
      <c r="W20" s="70" t="s">
        <v>82</v>
      </c>
      <c r="X20" s="69">
        <v>0</v>
      </c>
      <c r="Y20" s="69">
        <v>0</v>
      </c>
      <c r="Z20" s="69">
        <v>0</v>
      </c>
      <c r="AA20" s="69">
        <v>0</v>
      </c>
      <c r="AB20" s="69">
        <v>0</v>
      </c>
      <c r="AC20" s="69">
        <v>0</v>
      </c>
      <c r="AD20" s="69">
        <v>0</v>
      </c>
      <c r="AE20" s="69">
        <f t="shared" si="3"/>
        <v>0</v>
      </c>
      <c r="AF20" s="350"/>
      <c r="AH20" s="73">
        <v>33597880</v>
      </c>
      <c r="AI20" s="74" t="s">
        <v>847</v>
      </c>
      <c r="AJ20" s="73">
        <v>2802520054</v>
      </c>
      <c r="AK20" s="73">
        <f t="shared" si="45"/>
        <v>24227298</v>
      </c>
      <c r="AL20" s="73">
        <f t="shared" si="46"/>
        <v>57825178</v>
      </c>
      <c r="AM20" s="75"/>
    </row>
    <row r="21" spans="1:39" s="58" customFormat="1" ht="16.5" customHeight="1" x14ac:dyDescent="0.15">
      <c r="A21" s="61"/>
      <c r="B21" s="77" t="s">
        <v>1809</v>
      </c>
      <c r="C21" s="77" t="s">
        <v>503</v>
      </c>
      <c r="D21" s="84" t="s">
        <v>505</v>
      </c>
      <c r="E21" s="85" t="s">
        <v>1504</v>
      </c>
      <c r="F21" s="348"/>
      <c r="G21" s="85" t="s">
        <v>497</v>
      </c>
      <c r="H21" s="85" t="s">
        <v>791</v>
      </c>
      <c r="I21" s="85" t="s">
        <v>881</v>
      </c>
      <c r="J21" s="348"/>
      <c r="K21" s="348"/>
      <c r="L21" s="348"/>
      <c r="M21" s="348"/>
      <c r="N21" s="87"/>
      <c r="O21" s="88" t="s">
        <v>83</v>
      </c>
      <c r="P21" s="67">
        <f t="shared" ref="P21:R21" si="48">P19-+P20</f>
        <v>0</v>
      </c>
      <c r="Q21" s="67">
        <f t="shared" si="48"/>
        <v>0</v>
      </c>
      <c r="R21" s="89">
        <f t="shared" si="48"/>
        <v>0</v>
      </c>
      <c r="S21" s="89"/>
      <c r="T21" s="89">
        <f t="shared" ref="T21:V21" si="49">T19-+T20</f>
        <v>0</v>
      </c>
      <c r="U21" s="90">
        <f t="shared" si="49"/>
        <v>0</v>
      </c>
      <c r="V21" s="90">
        <f t="shared" si="49"/>
        <v>0</v>
      </c>
      <c r="W21" s="88" t="s">
        <v>83</v>
      </c>
      <c r="X21" s="90">
        <f t="shared" ref="X21:AD21" si="50">X19-+X20</f>
        <v>0</v>
      </c>
      <c r="Y21" s="90">
        <f t="shared" si="50"/>
        <v>0</v>
      </c>
      <c r="Z21" s="90">
        <f t="shared" si="50"/>
        <v>0</v>
      </c>
      <c r="AA21" s="90">
        <f t="shared" si="50"/>
        <v>0</v>
      </c>
      <c r="AB21" s="90">
        <f t="shared" si="50"/>
        <v>0</v>
      </c>
      <c r="AC21" s="90">
        <f t="shared" si="50"/>
        <v>0</v>
      </c>
      <c r="AD21" s="90">
        <f t="shared" si="50"/>
        <v>0</v>
      </c>
      <c r="AE21" s="90">
        <f t="shared" si="3"/>
        <v>0</v>
      </c>
      <c r="AF21" s="351"/>
      <c r="AH21" s="91">
        <f t="shared" si="10"/>
        <v>0</v>
      </c>
      <c r="AI21" s="92" t="s">
        <v>1156</v>
      </c>
      <c r="AJ21" s="91">
        <f t="shared" ref="AJ21:AL21" si="51">AJ19-+AJ20</f>
        <v>0</v>
      </c>
      <c r="AK21" s="91">
        <f t="shared" si="51"/>
        <v>0</v>
      </c>
      <c r="AL21" s="91">
        <f t="shared" si="51"/>
        <v>0</v>
      </c>
      <c r="AM21" s="60"/>
    </row>
    <row r="22" spans="1:39" s="58" customFormat="1" ht="16.5" customHeight="1" x14ac:dyDescent="0.15">
      <c r="A22" s="61" t="s">
        <v>1505</v>
      </c>
      <c r="B22" t="s">
        <v>1809</v>
      </c>
      <c r="C22" t="s">
        <v>503</v>
      </c>
      <c r="D22" s="62" t="s">
        <v>505</v>
      </c>
      <c r="E22" s="63" t="s">
        <v>1505</v>
      </c>
      <c r="F22" s="346" t="s">
        <v>1291</v>
      </c>
      <c r="G22" s="63" t="s">
        <v>1794</v>
      </c>
      <c r="H22" s="63" t="s">
        <v>791</v>
      </c>
      <c r="I22" s="63" t="s">
        <v>881</v>
      </c>
      <c r="J22" s="346"/>
      <c r="K22" s="346"/>
      <c r="L22" s="346"/>
      <c r="M22" s="346" t="s">
        <v>1711</v>
      </c>
      <c r="N22" s="65" t="s">
        <v>1720</v>
      </c>
      <c r="O22" s="66" t="s">
        <v>78</v>
      </c>
      <c r="P22" s="67">
        <v>24226000</v>
      </c>
      <c r="Q22" s="67">
        <v>24226000</v>
      </c>
      <c r="R22" s="67">
        <f t="shared" ref="R22" si="52">P22-Q22</f>
        <v>0</v>
      </c>
      <c r="S22" s="67">
        <v>0</v>
      </c>
      <c r="T22" s="67">
        <v>24226000</v>
      </c>
      <c r="U22" s="68">
        <v>0</v>
      </c>
      <c r="V22" s="69">
        <f t="shared" ref="V22:V23" si="53">P22-U22</f>
        <v>24226000</v>
      </c>
      <c r="W22" s="70" t="s">
        <v>79</v>
      </c>
      <c r="X22" s="69">
        <f t="shared" ref="X22" si="54">X23</f>
        <v>0</v>
      </c>
      <c r="Y22" s="71"/>
      <c r="Z22" s="71"/>
      <c r="AA22" s="71"/>
      <c r="AB22" s="71"/>
      <c r="AC22" s="71"/>
      <c r="AD22" s="72"/>
      <c r="AE22" s="69">
        <f t="shared" si="3"/>
        <v>0</v>
      </c>
      <c r="AF22" s="349">
        <v>0</v>
      </c>
      <c r="AH22" s="73">
        <v>0</v>
      </c>
      <c r="AI22" s="74" t="s">
        <v>819</v>
      </c>
      <c r="AJ22" s="73">
        <v>200000</v>
      </c>
      <c r="AK22" s="73">
        <f t="shared" ref="AK22:AK23" si="55">AL22-+AH22</f>
        <v>24226000</v>
      </c>
      <c r="AL22" s="73">
        <f t="shared" ref="AL22:AL23" si="56">Q22+R22</f>
        <v>24226000</v>
      </c>
      <c r="AM22" s="75"/>
    </row>
    <row r="23" spans="1:39" s="58" customFormat="1" ht="16.5" customHeight="1" x14ac:dyDescent="0.15">
      <c r="A23" s="61"/>
      <c r="B23" s="77" t="s">
        <v>1809</v>
      </c>
      <c r="C23" s="77" t="s">
        <v>503</v>
      </c>
      <c r="D23" s="78" t="s">
        <v>505</v>
      </c>
      <c r="E23" s="79" t="s">
        <v>1505</v>
      </c>
      <c r="F23" s="347"/>
      <c r="G23" s="79" t="s">
        <v>1794</v>
      </c>
      <c r="H23" s="79" t="s">
        <v>791</v>
      </c>
      <c r="I23" s="79" t="s">
        <v>881</v>
      </c>
      <c r="J23" s="347"/>
      <c r="K23" s="347"/>
      <c r="L23" s="347"/>
      <c r="M23" s="347"/>
      <c r="N23" s="81"/>
      <c r="O23" s="82" t="s">
        <v>81</v>
      </c>
      <c r="P23" s="67">
        <v>24226000</v>
      </c>
      <c r="Q23" s="67">
        <v>24226000</v>
      </c>
      <c r="R23" s="67">
        <v>0</v>
      </c>
      <c r="S23" s="67">
        <f t="shared" ref="S23" si="57">P23-Q23-R23</f>
        <v>0</v>
      </c>
      <c r="T23" s="265">
        <v>24226000</v>
      </c>
      <c r="U23" s="83">
        <v>0</v>
      </c>
      <c r="V23" s="69">
        <f t="shared" si="53"/>
        <v>24226000</v>
      </c>
      <c r="W23" s="70" t="s">
        <v>82</v>
      </c>
      <c r="X23" s="69">
        <v>0</v>
      </c>
      <c r="Y23" s="69">
        <v>0</v>
      </c>
      <c r="Z23" s="69">
        <v>0</v>
      </c>
      <c r="AA23" s="69">
        <v>0</v>
      </c>
      <c r="AB23" s="69">
        <v>0</v>
      </c>
      <c r="AC23" s="69">
        <v>0</v>
      </c>
      <c r="AD23" s="69">
        <v>0</v>
      </c>
      <c r="AE23" s="69">
        <f t="shared" si="3"/>
        <v>0</v>
      </c>
      <c r="AF23" s="350"/>
      <c r="AH23" s="73">
        <v>0</v>
      </c>
      <c r="AI23" s="74" t="s">
        <v>819</v>
      </c>
      <c r="AJ23" s="73">
        <v>200000</v>
      </c>
      <c r="AK23" s="73">
        <f t="shared" si="55"/>
        <v>24226000</v>
      </c>
      <c r="AL23" s="73">
        <f t="shared" si="56"/>
        <v>24226000</v>
      </c>
      <c r="AM23" s="75"/>
    </row>
    <row r="24" spans="1:39" s="58" customFormat="1" ht="16.5" customHeight="1" x14ac:dyDescent="0.15">
      <c r="A24" s="61"/>
      <c r="B24" s="77" t="s">
        <v>1809</v>
      </c>
      <c r="C24" s="77" t="s">
        <v>503</v>
      </c>
      <c r="D24" s="84" t="s">
        <v>505</v>
      </c>
      <c r="E24" s="85" t="s">
        <v>1505</v>
      </c>
      <c r="F24" s="348"/>
      <c r="G24" s="85" t="s">
        <v>1794</v>
      </c>
      <c r="H24" s="85" t="s">
        <v>791</v>
      </c>
      <c r="I24" s="85" t="s">
        <v>881</v>
      </c>
      <c r="J24" s="348"/>
      <c r="K24" s="348"/>
      <c r="L24" s="348"/>
      <c r="M24" s="348"/>
      <c r="N24" s="87"/>
      <c r="O24" s="88" t="s">
        <v>83</v>
      </c>
      <c r="P24" s="67">
        <f t="shared" ref="P24:R24" si="58">P22-+P23</f>
        <v>0</v>
      </c>
      <c r="Q24" s="67">
        <f t="shared" si="58"/>
        <v>0</v>
      </c>
      <c r="R24" s="89">
        <f t="shared" si="58"/>
        <v>0</v>
      </c>
      <c r="S24" s="89"/>
      <c r="T24" s="89">
        <f t="shared" ref="T24:V24" si="59">T22-+T23</f>
        <v>0</v>
      </c>
      <c r="U24" s="90">
        <f t="shared" si="59"/>
        <v>0</v>
      </c>
      <c r="V24" s="90">
        <f t="shared" si="59"/>
        <v>0</v>
      </c>
      <c r="W24" s="88" t="s">
        <v>83</v>
      </c>
      <c r="X24" s="90">
        <f t="shared" ref="X24:AD24" si="60">X22-+X23</f>
        <v>0</v>
      </c>
      <c r="Y24" s="90">
        <f t="shared" si="60"/>
        <v>0</v>
      </c>
      <c r="Z24" s="90">
        <f t="shared" si="60"/>
        <v>0</v>
      </c>
      <c r="AA24" s="90">
        <f t="shared" si="60"/>
        <v>0</v>
      </c>
      <c r="AB24" s="90">
        <f t="shared" si="60"/>
        <v>0</v>
      </c>
      <c r="AC24" s="90">
        <f t="shared" si="60"/>
        <v>0</v>
      </c>
      <c r="AD24" s="90">
        <f t="shared" si="60"/>
        <v>0</v>
      </c>
      <c r="AE24" s="90">
        <f t="shared" si="3"/>
        <v>0</v>
      </c>
      <c r="AF24" s="351"/>
      <c r="AH24" s="91">
        <f t="shared" si="10"/>
        <v>0</v>
      </c>
      <c r="AI24" s="92" t="s">
        <v>1156</v>
      </c>
      <c r="AJ24" s="91">
        <f t="shared" ref="AJ24:AL24" si="61">AJ22-+AJ23</f>
        <v>0</v>
      </c>
      <c r="AK24" s="91">
        <f t="shared" si="61"/>
        <v>0</v>
      </c>
      <c r="AL24" s="91">
        <f t="shared" si="61"/>
        <v>0</v>
      </c>
      <c r="AM24" s="60"/>
    </row>
    <row r="25" spans="1:39" s="58" customFormat="1" ht="16.5" customHeight="1" x14ac:dyDescent="0.15">
      <c r="A25" s="61" t="s">
        <v>1506</v>
      </c>
      <c r="B25" t="s">
        <v>1809</v>
      </c>
      <c r="C25" t="s">
        <v>503</v>
      </c>
      <c r="D25" s="62" t="s">
        <v>505</v>
      </c>
      <c r="E25" s="63" t="s">
        <v>1506</v>
      </c>
      <c r="F25" s="346" t="s">
        <v>1292</v>
      </c>
      <c r="G25" s="63" t="s">
        <v>497</v>
      </c>
      <c r="H25" s="63" t="s">
        <v>791</v>
      </c>
      <c r="I25" s="63" t="s">
        <v>881</v>
      </c>
      <c r="J25" s="346" t="s">
        <v>1724</v>
      </c>
      <c r="K25" s="346" t="s">
        <v>1722</v>
      </c>
      <c r="L25" s="346" t="s">
        <v>1723</v>
      </c>
      <c r="M25" s="346" t="s">
        <v>1711</v>
      </c>
      <c r="N25" s="65" t="s">
        <v>1712</v>
      </c>
      <c r="O25" s="66" t="s">
        <v>78</v>
      </c>
      <c r="P25" s="67">
        <v>46872897</v>
      </c>
      <c r="Q25" s="67">
        <v>21592163</v>
      </c>
      <c r="R25" s="67">
        <f t="shared" ref="R25" si="62">P25-Q25</f>
        <v>25280734</v>
      </c>
      <c r="S25" s="67">
        <v>0</v>
      </c>
      <c r="T25" s="67">
        <v>33139114</v>
      </c>
      <c r="U25" s="68">
        <v>306001523</v>
      </c>
      <c r="V25" s="69">
        <f t="shared" ref="V25:V26" si="63">P25-U25</f>
        <v>-259128626</v>
      </c>
      <c r="W25" s="70" t="s">
        <v>79</v>
      </c>
      <c r="X25" s="69">
        <f t="shared" ref="X25" si="64">X26</f>
        <v>0</v>
      </c>
      <c r="Y25" s="71"/>
      <c r="Z25" s="71"/>
      <c r="AA25" s="71"/>
      <c r="AB25" s="71"/>
      <c r="AC25" s="71"/>
      <c r="AD25" s="72"/>
      <c r="AE25" s="69">
        <f t="shared" si="3"/>
        <v>0</v>
      </c>
      <c r="AF25" s="349">
        <v>0</v>
      </c>
      <c r="AH25" s="73">
        <v>35242430</v>
      </c>
      <c r="AI25" s="74" t="s">
        <v>847</v>
      </c>
      <c r="AJ25" s="73">
        <v>1349363450</v>
      </c>
      <c r="AK25" s="73">
        <f t="shared" ref="AK25:AK26" si="65">AL25-+AH25</f>
        <v>11630467</v>
      </c>
      <c r="AL25" s="73">
        <f t="shared" ref="AL25:AL26" si="66">Q25+R25</f>
        <v>46872897</v>
      </c>
      <c r="AM25" s="75"/>
    </row>
    <row r="26" spans="1:39" s="58" customFormat="1" ht="16.5" customHeight="1" x14ac:dyDescent="0.15">
      <c r="A26" s="61"/>
      <c r="B26" s="77" t="s">
        <v>1809</v>
      </c>
      <c r="C26" s="77" t="s">
        <v>503</v>
      </c>
      <c r="D26" s="78" t="s">
        <v>505</v>
      </c>
      <c r="E26" s="79" t="s">
        <v>1506</v>
      </c>
      <c r="F26" s="347"/>
      <c r="G26" s="79" t="s">
        <v>497</v>
      </c>
      <c r="H26" s="79" t="s">
        <v>791</v>
      </c>
      <c r="I26" s="79" t="s">
        <v>881</v>
      </c>
      <c r="J26" s="347"/>
      <c r="K26" s="347"/>
      <c r="L26" s="347"/>
      <c r="M26" s="347"/>
      <c r="N26" s="81"/>
      <c r="O26" s="82" t="s">
        <v>81</v>
      </c>
      <c r="P26" s="67">
        <v>46872897</v>
      </c>
      <c r="Q26" s="67">
        <v>21592163</v>
      </c>
      <c r="R26" s="67">
        <v>25280734</v>
      </c>
      <c r="S26" s="67">
        <f t="shared" ref="S26" si="67">P26-Q26-R26</f>
        <v>0</v>
      </c>
      <c r="T26" s="67">
        <v>33139114</v>
      </c>
      <c r="U26" s="83">
        <v>306001523</v>
      </c>
      <c r="V26" s="69">
        <f t="shared" si="63"/>
        <v>-259128626</v>
      </c>
      <c r="W26" s="70" t="s">
        <v>82</v>
      </c>
      <c r="X26" s="69">
        <v>0</v>
      </c>
      <c r="Y26" s="69">
        <v>0</v>
      </c>
      <c r="Z26" s="69">
        <v>0</v>
      </c>
      <c r="AA26" s="69">
        <v>0</v>
      </c>
      <c r="AB26" s="69">
        <v>0</v>
      </c>
      <c r="AC26" s="69">
        <v>0</v>
      </c>
      <c r="AD26" s="69">
        <v>0</v>
      </c>
      <c r="AE26" s="69">
        <f t="shared" si="3"/>
        <v>0</v>
      </c>
      <c r="AF26" s="350"/>
      <c r="AH26" s="73">
        <v>35242430</v>
      </c>
      <c r="AI26" s="74" t="s">
        <v>847</v>
      </c>
      <c r="AJ26" s="73">
        <v>1349363450</v>
      </c>
      <c r="AK26" s="73">
        <f t="shared" si="65"/>
        <v>11630467</v>
      </c>
      <c r="AL26" s="73">
        <f t="shared" si="66"/>
        <v>46872897</v>
      </c>
      <c r="AM26" s="75"/>
    </row>
    <row r="27" spans="1:39" s="58" customFormat="1" ht="16.5" customHeight="1" x14ac:dyDescent="0.15">
      <c r="A27" s="61"/>
      <c r="B27" s="77" t="s">
        <v>1809</v>
      </c>
      <c r="C27" s="77" t="s">
        <v>503</v>
      </c>
      <c r="D27" s="84" t="s">
        <v>505</v>
      </c>
      <c r="E27" s="85" t="s">
        <v>1506</v>
      </c>
      <c r="F27" s="348"/>
      <c r="G27" s="85" t="s">
        <v>497</v>
      </c>
      <c r="H27" s="85" t="s">
        <v>791</v>
      </c>
      <c r="I27" s="85" t="s">
        <v>881</v>
      </c>
      <c r="J27" s="348"/>
      <c r="K27" s="348"/>
      <c r="L27" s="348"/>
      <c r="M27" s="348"/>
      <c r="N27" s="87"/>
      <c r="O27" s="88" t="s">
        <v>83</v>
      </c>
      <c r="P27" s="67">
        <f t="shared" ref="P27:R27" si="68">P25-+P26</f>
        <v>0</v>
      </c>
      <c r="Q27" s="67">
        <f t="shared" si="68"/>
        <v>0</v>
      </c>
      <c r="R27" s="89">
        <f t="shared" si="68"/>
        <v>0</v>
      </c>
      <c r="S27" s="89"/>
      <c r="T27" s="89">
        <f t="shared" ref="T27:V27" si="69">T25-+T26</f>
        <v>0</v>
      </c>
      <c r="U27" s="90">
        <f t="shared" si="69"/>
        <v>0</v>
      </c>
      <c r="V27" s="90">
        <f t="shared" si="69"/>
        <v>0</v>
      </c>
      <c r="W27" s="88" t="s">
        <v>83</v>
      </c>
      <c r="X27" s="90">
        <f t="shared" ref="X27:AD27" si="70">X25-+X26</f>
        <v>0</v>
      </c>
      <c r="Y27" s="90">
        <f t="shared" si="70"/>
        <v>0</v>
      </c>
      <c r="Z27" s="90">
        <f t="shared" si="70"/>
        <v>0</v>
      </c>
      <c r="AA27" s="90">
        <f t="shared" si="70"/>
        <v>0</v>
      </c>
      <c r="AB27" s="90">
        <f t="shared" si="70"/>
        <v>0</v>
      </c>
      <c r="AC27" s="90">
        <f t="shared" si="70"/>
        <v>0</v>
      </c>
      <c r="AD27" s="90">
        <f t="shared" si="70"/>
        <v>0</v>
      </c>
      <c r="AE27" s="90">
        <f t="shared" si="3"/>
        <v>0</v>
      </c>
      <c r="AF27" s="351"/>
      <c r="AH27" s="91">
        <f t="shared" si="10"/>
        <v>0</v>
      </c>
      <c r="AI27" s="92" t="s">
        <v>1156</v>
      </c>
      <c r="AJ27" s="91">
        <f t="shared" ref="AJ27:AL27" si="71">AJ25-+AJ26</f>
        <v>0</v>
      </c>
      <c r="AK27" s="91">
        <f t="shared" si="71"/>
        <v>0</v>
      </c>
      <c r="AL27" s="91">
        <f t="shared" si="71"/>
        <v>0</v>
      </c>
      <c r="AM27" s="60"/>
    </row>
    <row r="28" spans="1:39" s="58" customFormat="1" ht="16.5" customHeight="1" x14ac:dyDescent="0.15">
      <c r="A28" s="61" t="s">
        <v>1509</v>
      </c>
      <c r="B28" t="s">
        <v>1809</v>
      </c>
      <c r="C28" t="s">
        <v>503</v>
      </c>
      <c r="D28" s="62" t="s">
        <v>505</v>
      </c>
      <c r="E28" s="63" t="s">
        <v>1509</v>
      </c>
      <c r="F28" s="346" t="s">
        <v>1295</v>
      </c>
      <c r="G28" s="63" t="s">
        <v>1794</v>
      </c>
      <c r="H28" s="63" t="s">
        <v>791</v>
      </c>
      <c r="I28" s="63" t="s">
        <v>881</v>
      </c>
      <c r="J28" s="346" t="s">
        <v>1726</v>
      </c>
      <c r="K28" s="346" t="s">
        <v>1709</v>
      </c>
      <c r="L28" s="346" t="s">
        <v>1723</v>
      </c>
      <c r="M28" s="346" t="s">
        <v>1711</v>
      </c>
      <c r="N28" s="65" t="s">
        <v>1720</v>
      </c>
      <c r="O28" s="66" t="s">
        <v>78</v>
      </c>
      <c r="P28" s="67">
        <v>17246821</v>
      </c>
      <c r="Q28" s="67">
        <v>5724671</v>
      </c>
      <c r="R28" s="67">
        <f t="shared" ref="R28" si="72">P28-Q28</f>
        <v>11522150</v>
      </c>
      <c r="S28" s="67">
        <v>0</v>
      </c>
      <c r="T28" s="67">
        <v>0</v>
      </c>
      <c r="U28" s="68">
        <v>0</v>
      </c>
      <c r="V28" s="69">
        <f t="shared" ref="V28:V29" si="73">P28-U28</f>
        <v>17246821</v>
      </c>
      <c r="W28" s="70" t="s">
        <v>79</v>
      </c>
      <c r="X28" s="69">
        <f t="shared" ref="X28" si="74">X29</f>
        <v>0</v>
      </c>
      <c r="Y28" s="71"/>
      <c r="Z28" s="71"/>
      <c r="AA28" s="71"/>
      <c r="AB28" s="71"/>
      <c r="AC28" s="71"/>
      <c r="AD28" s="72"/>
      <c r="AE28" s="69">
        <f t="shared" si="3"/>
        <v>0</v>
      </c>
      <c r="AF28" s="349">
        <v>0</v>
      </c>
      <c r="AH28" s="73">
        <v>0</v>
      </c>
      <c r="AI28" s="74" t="s">
        <v>819</v>
      </c>
      <c r="AJ28" s="73">
        <v>145748</v>
      </c>
      <c r="AK28" s="73">
        <f t="shared" ref="AK28:AK29" si="75">AL28-+AH28</f>
        <v>17246821</v>
      </c>
      <c r="AL28" s="73">
        <f t="shared" ref="AL28:AL29" si="76">Q28+R28</f>
        <v>17246821</v>
      </c>
      <c r="AM28" s="75"/>
    </row>
    <row r="29" spans="1:39" s="58" customFormat="1" ht="16.5" customHeight="1" x14ac:dyDescent="0.15">
      <c r="A29" s="61"/>
      <c r="B29" s="77" t="s">
        <v>1809</v>
      </c>
      <c r="C29" s="77" t="s">
        <v>503</v>
      </c>
      <c r="D29" s="78" t="s">
        <v>505</v>
      </c>
      <c r="E29" s="79" t="s">
        <v>1509</v>
      </c>
      <c r="F29" s="347"/>
      <c r="G29" s="79" t="s">
        <v>1794</v>
      </c>
      <c r="H29" s="79" t="s">
        <v>791</v>
      </c>
      <c r="I29" s="79" t="s">
        <v>881</v>
      </c>
      <c r="J29" s="347"/>
      <c r="K29" s="347"/>
      <c r="L29" s="347"/>
      <c r="M29" s="347"/>
      <c r="N29" s="81"/>
      <c r="O29" s="82" t="s">
        <v>81</v>
      </c>
      <c r="P29" s="67">
        <v>17246821</v>
      </c>
      <c r="Q29" s="67">
        <v>5724671</v>
      </c>
      <c r="R29" s="67">
        <v>11522150</v>
      </c>
      <c r="S29" s="67">
        <f t="shared" ref="S29" si="77">P29-Q29-R29</f>
        <v>0</v>
      </c>
      <c r="T29" s="67">
        <v>0</v>
      </c>
      <c r="U29" s="83">
        <v>0</v>
      </c>
      <c r="V29" s="69">
        <f t="shared" si="73"/>
        <v>17246821</v>
      </c>
      <c r="W29" s="70" t="s">
        <v>82</v>
      </c>
      <c r="X29" s="69">
        <v>0</v>
      </c>
      <c r="Y29" s="69">
        <v>0</v>
      </c>
      <c r="Z29" s="69">
        <v>0</v>
      </c>
      <c r="AA29" s="69">
        <v>0</v>
      </c>
      <c r="AB29" s="69">
        <v>0</v>
      </c>
      <c r="AC29" s="69">
        <v>0</v>
      </c>
      <c r="AD29" s="69">
        <v>0</v>
      </c>
      <c r="AE29" s="69">
        <f t="shared" si="3"/>
        <v>0</v>
      </c>
      <c r="AF29" s="350"/>
      <c r="AH29" s="73">
        <v>0</v>
      </c>
      <c r="AI29" s="74" t="s">
        <v>819</v>
      </c>
      <c r="AJ29" s="73">
        <v>145748</v>
      </c>
      <c r="AK29" s="73">
        <f t="shared" si="75"/>
        <v>17246821</v>
      </c>
      <c r="AL29" s="73">
        <f t="shared" si="76"/>
        <v>17246821</v>
      </c>
      <c r="AM29" s="75"/>
    </row>
    <row r="30" spans="1:39" s="58" customFormat="1" ht="16.5" customHeight="1" x14ac:dyDescent="0.15">
      <c r="A30" s="61"/>
      <c r="B30" s="77" t="s">
        <v>1809</v>
      </c>
      <c r="C30" s="77" t="s">
        <v>503</v>
      </c>
      <c r="D30" s="84" t="s">
        <v>505</v>
      </c>
      <c r="E30" s="85" t="s">
        <v>1509</v>
      </c>
      <c r="F30" s="348"/>
      <c r="G30" s="85" t="s">
        <v>1794</v>
      </c>
      <c r="H30" s="85" t="s">
        <v>791</v>
      </c>
      <c r="I30" s="85" t="s">
        <v>881</v>
      </c>
      <c r="J30" s="348"/>
      <c r="K30" s="348"/>
      <c r="L30" s="348"/>
      <c r="M30" s="348"/>
      <c r="N30" s="87"/>
      <c r="O30" s="88" t="s">
        <v>83</v>
      </c>
      <c r="P30" s="67">
        <f t="shared" ref="P30:R30" si="78">P28-+P29</f>
        <v>0</v>
      </c>
      <c r="Q30" s="67">
        <f t="shared" si="78"/>
        <v>0</v>
      </c>
      <c r="R30" s="89">
        <f t="shared" si="78"/>
        <v>0</v>
      </c>
      <c r="S30" s="89"/>
      <c r="T30" s="89">
        <f t="shared" ref="T30:V30" si="79">T28-+T29</f>
        <v>0</v>
      </c>
      <c r="U30" s="90">
        <f t="shared" si="79"/>
        <v>0</v>
      </c>
      <c r="V30" s="90">
        <f t="shared" si="79"/>
        <v>0</v>
      </c>
      <c r="W30" s="88" t="s">
        <v>83</v>
      </c>
      <c r="X30" s="90">
        <f t="shared" ref="X30:AD30" si="80">X28-+X29</f>
        <v>0</v>
      </c>
      <c r="Y30" s="90">
        <f t="shared" si="80"/>
        <v>0</v>
      </c>
      <c r="Z30" s="90">
        <f t="shared" si="80"/>
        <v>0</v>
      </c>
      <c r="AA30" s="90">
        <f t="shared" si="80"/>
        <v>0</v>
      </c>
      <c r="AB30" s="90">
        <f t="shared" si="80"/>
        <v>0</v>
      </c>
      <c r="AC30" s="90">
        <f t="shared" si="80"/>
        <v>0</v>
      </c>
      <c r="AD30" s="90">
        <f t="shared" si="80"/>
        <v>0</v>
      </c>
      <c r="AE30" s="90">
        <f t="shared" si="3"/>
        <v>0</v>
      </c>
      <c r="AF30" s="351"/>
      <c r="AH30" s="91">
        <f t="shared" si="10"/>
        <v>0</v>
      </c>
      <c r="AI30" s="92" t="s">
        <v>1156</v>
      </c>
      <c r="AJ30" s="91">
        <f t="shared" ref="AJ30:AL30" si="81">AJ28-+AJ29</f>
        <v>0</v>
      </c>
      <c r="AK30" s="91">
        <f t="shared" si="81"/>
        <v>0</v>
      </c>
      <c r="AL30" s="91">
        <f t="shared" si="81"/>
        <v>0</v>
      </c>
      <c r="AM30" s="60"/>
    </row>
    <row r="31" spans="1:39" s="58" customFormat="1" ht="16.5" customHeight="1" x14ac:dyDescent="0.15">
      <c r="A31" s="61" t="s">
        <v>1510</v>
      </c>
      <c r="B31" t="s">
        <v>1809</v>
      </c>
      <c r="C31" t="s">
        <v>503</v>
      </c>
      <c r="D31" s="62" t="s">
        <v>505</v>
      </c>
      <c r="E31" s="63" t="s">
        <v>1510</v>
      </c>
      <c r="F31" s="346" t="s">
        <v>1296</v>
      </c>
      <c r="G31" s="63" t="s">
        <v>497</v>
      </c>
      <c r="H31" s="63" t="s">
        <v>791</v>
      </c>
      <c r="I31" s="63" t="s">
        <v>513</v>
      </c>
      <c r="J31" s="346" t="s">
        <v>1727</v>
      </c>
      <c r="K31" s="346" t="s">
        <v>1722</v>
      </c>
      <c r="L31" s="346" t="s">
        <v>1723</v>
      </c>
      <c r="M31" s="346" t="s">
        <v>1716</v>
      </c>
      <c r="N31" s="65" t="s">
        <v>1712</v>
      </c>
      <c r="O31" s="66" t="s">
        <v>78</v>
      </c>
      <c r="P31" s="67">
        <v>81925665</v>
      </c>
      <c r="Q31" s="67">
        <v>0</v>
      </c>
      <c r="R31" s="67">
        <f t="shared" ref="R31" si="82">P31-Q31</f>
        <v>81925665</v>
      </c>
      <c r="S31" s="67">
        <v>0</v>
      </c>
      <c r="T31" s="67">
        <v>81925665</v>
      </c>
      <c r="U31" s="68">
        <v>1</v>
      </c>
      <c r="V31" s="69">
        <f t="shared" ref="V31:V32" si="83">P31-U31</f>
        <v>81925664</v>
      </c>
      <c r="W31" s="70" t="s">
        <v>79</v>
      </c>
      <c r="X31" s="69">
        <f t="shared" ref="X31" si="84">X32</f>
        <v>0</v>
      </c>
      <c r="Y31" s="71"/>
      <c r="Z31" s="71"/>
      <c r="AA31" s="71"/>
      <c r="AB31" s="71"/>
      <c r="AC31" s="71"/>
      <c r="AD31" s="72"/>
      <c r="AE31" s="69">
        <f t="shared" si="3"/>
        <v>0</v>
      </c>
      <c r="AF31" s="349">
        <v>0</v>
      </c>
      <c r="AH31" s="73">
        <v>57372806</v>
      </c>
      <c r="AI31" s="74" t="s">
        <v>847</v>
      </c>
      <c r="AJ31" s="73">
        <v>2922590430</v>
      </c>
      <c r="AK31" s="73">
        <f t="shared" ref="AK31:AK32" si="85">AL31-+AH31</f>
        <v>24552859</v>
      </c>
      <c r="AL31" s="73">
        <f t="shared" ref="AL31:AL32" si="86">Q31+R31</f>
        <v>81925665</v>
      </c>
      <c r="AM31" s="75"/>
    </row>
    <row r="32" spans="1:39" s="58" customFormat="1" ht="16.5" customHeight="1" x14ac:dyDescent="0.15">
      <c r="A32" s="61"/>
      <c r="B32" s="77" t="s">
        <v>1809</v>
      </c>
      <c r="C32" s="77" t="s">
        <v>503</v>
      </c>
      <c r="D32" s="78" t="s">
        <v>505</v>
      </c>
      <c r="E32" s="79" t="s">
        <v>1510</v>
      </c>
      <c r="F32" s="347"/>
      <c r="G32" s="79" t="s">
        <v>497</v>
      </c>
      <c r="H32" s="79" t="s">
        <v>791</v>
      </c>
      <c r="I32" s="79" t="s">
        <v>513</v>
      </c>
      <c r="J32" s="347"/>
      <c r="K32" s="347"/>
      <c r="L32" s="347"/>
      <c r="M32" s="347"/>
      <c r="N32" s="81"/>
      <c r="O32" s="82" t="s">
        <v>81</v>
      </c>
      <c r="P32" s="67">
        <v>81925665</v>
      </c>
      <c r="Q32" s="67">
        <v>0</v>
      </c>
      <c r="R32" s="67">
        <v>81925665</v>
      </c>
      <c r="S32" s="67">
        <f t="shared" ref="S32" si="87">P32-Q32-R32</f>
        <v>0</v>
      </c>
      <c r="T32" s="67">
        <v>81925665</v>
      </c>
      <c r="U32" s="83">
        <v>1</v>
      </c>
      <c r="V32" s="69">
        <f t="shared" si="83"/>
        <v>81925664</v>
      </c>
      <c r="W32" s="70" t="s">
        <v>82</v>
      </c>
      <c r="X32" s="69">
        <v>0</v>
      </c>
      <c r="Y32" s="69">
        <v>0</v>
      </c>
      <c r="Z32" s="69">
        <v>0</v>
      </c>
      <c r="AA32" s="69">
        <v>0</v>
      </c>
      <c r="AB32" s="69">
        <v>0</v>
      </c>
      <c r="AC32" s="69">
        <v>0</v>
      </c>
      <c r="AD32" s="69">
        <v>0</v>
      </c>
      <c r="AE32" s="69">
        <f t="shared" si="3"/>
        <v>0</v>
      </c>
      <c r="AF32" s="350"/>
      <c r="AH32" s="73">
        <v>57372806</v>
      </c>
      <c r="AI32" s="74" t="s">
        <v>847</v>
      </c>
      <c r="AJ32" s="73">
        <v>2922590430</v>
      </c>
      <c r="AK32" s="73">
        <f t="shared" si="85"/>
        <v>24552859</v>
      </c>
      <c r="AL32" s="73">
        <f t="shared" si="86"/>
        <v>81925665</v>
      </c>
      <c r="AM32" s="75"/>
    </row>
    <row r="33" spans="1:39" s="58" customFormat="1" ht="16.5" customHeight="1" x14ac:dyDescent="0.15">
      <c r="A33" s="61"/>
      <c r="B33" s="77" t="s">
        <v>1809</v>
      </c>
      <c r="C33" s="77" t="s">
        <v>503</v>
      </c>
      <c r="D33" s="84" t="s">
        <v>505</v>
      </c>
      <c r="E33" s="85" t="s">
        <v>1510</v>
      </c>
      <c r="F33" s="348"/>
      <c r="G33" s="85" t="s">
        <v>497</v>
      </c>
      <c r="H33" s="85" t="s">
        <v>791</v>
      </c>
      <c r="I33" s="85" t="s">
        <v>513</v>
      </c>
      <c r="J33" s="348"/>
      <c r="K33" s="348"/>
      <c r="L33" s="348"/>
      <c r="M33" s="348"/>
      <c r="N33" s="87"/>
      <c r="O33" s="88" t="s">
        <v>83</v>
      </c>
      <c r="P33" s="67">
        <f t="shared" ref="P33:R33" si="88">P31-+P32</f>
        <v>0</v>
      </c>
      <c r="Q33" s="67">
        <f t="shared" si="88"/>
        <v>0</v>
      </c>
      <c r="R33" s="89">
        <f t="shared" si="88"/>
        <v>0</v>
      </c>
      <c r="S33" s="89"/>
      <c r="T33" s="89">
        <f t="shared" ref="T33:V33" si="89">T31-+T32</f>
        <v>0</v>
      </c>
      <c r="U33" s="90">
        <f t="shared" si="89"/>
        <v>0</v>
      </c>
      <c r="V33" s="90">
        <f t="shared" si="89"/>
        <v>0</v>
      </c>
      <c r="W33" s="88" t="s">
        <v>83</v>
      </c>
      <c r="X33" s="90">
        <f t="shared" ref="X33:AD33" si="90">X31-+X32</f>
        <v>0</v>
      </c>
      <c r="Y33" s="90">
        <f t="shared" si="90"/>
        <v>0</v>
      </c>
      <c r="Z33" s="90">
        <f t="shared" si="90"/>
        <v>0</v>
      </c>
      <c r="AA33" s="90">
        <f t="shared" si="90"/>
        <v>0</v>
      </c>
      <c r="AB33" s="90">
        <f t="shared" si="90"/>
        <v>0</v>
      </c>
      <c r="AC33" s="90">
        <f t="shared" si="90"/>
        <v>0</v>
      </c>
      <c r="AD33" s="90">
        <f t="shared" si="90"/>
        <v>0</v>
      </c>
      <c r="AE33" s="90">
        <f t="shared" si="3"/>
        <v>0</v>
      </c>
      <c r="AF33" s="351"/>
      <c r="AH33" s="91">
        <f t="shared" si="10"/>
        <v>0</v>
      </c>
      <c r="AI33" s="92" t="s">
        <v>1156</v>
      </c>
      <c r="AJ33" s="91">
        <f t="shared" ref="AJ33:AL33" si="91">AJ31-+AJ32</f>
        <v>0</v>
      </c>
      <c r="AK33" s="91">
        <f t="shared" si="91"/>
        <v>0</v>
      </c>
      <c r="AL33" s="91">
        <f t="shared" si="91"/>
        <v>0</v>
      </c>
      <c r="AM33" s="60"/>
    </row>
    <row r="34" spans="1:39" s="58" customFormat="1" ht="16.5" customHeight="1" x14ac:dyDescent="0.15">
      <c r="A34" s="61" t="s">
        <v>1511</v>
      </c>
      <c r="B34" t="s">
        <v>1809</v>
      </c>
      <c r="C34" t="s">
        <v>503</v>
      </c>
      <c r="D34" s="62" t="s">
        <v>505</v>
      </c>
      <c r="E34" s="63" t="s">
        <v>1511</v>
      </c>
      <c r="F34" s="346" t="s">
        <v>1297</v>
      </c>
      <c r="G34" s="63" t="s">
        <v>1794</v>
      </c>
      <c r="H34" s="63" t="s">
        <v>791</v>
      </c>
      <c r="I34" s="63" t="s">
        <v>881</v>
      </c>
      <c r="J34" s="346"/>
      <c r="K34" s="346"/>
      <c r="L34" s="346"/>
      <c r="M34" s="346" t="s">
        <v>1711</v>
      </c>
      <c r="N34" s="65" t="s">
        <v>1720</v>
      </c>
      <c r="O34" s="66" t="s">
        <v>78</v>
      </c>
      <c r="P34" s="67">
        <v>47799791</v>
      </c>
      <c r="Q34" s="67">
        <v>0</v>
      </c>
      <c r="R34" s="67">
        <f t="shared" ref="R34" si="92">P34-Q34</f>
        <v>47799791</v>
      </c>
      <c r="S34" s="67">
        <v>0</v>
      </c>
      <c r="T34" s="67">
        <v>0</v>
      </c>
      <c r="U34" s="68">
        <v>0</v>
      </c>
      <c r="V34" s="69">
        <f t="shared" ref="V34:V35" si="93">P34-U34</f>
        <v>47799791</v>
      </c>
      <c r="W34" s="70" t="s">
        <v>79</v>
      </c>
      <c r="X34" s="69">
        <f t="shared" ref="X34" si="94">X35</f>
        <v>0</v>
      </c>
      <c r="Y34" s="71"/>
      <c r="Z34" s="71"/>
      <c r="AA34" s="71"/>
      <c r="AB34" s="71"/>
      <c r="AC34" s="71"/>
      <c r="AD34" s="72"/>
      <c r="AE34" s="69">
        <f t="shared" si="3"/>
        <v>0</v>
      </c>
      <c r="AF34" s="349">
        <v>0</v>
      </c>
      <c r="AH34" s="73">
        <v>0</v>
      </c>
      <c r="AI34" s="74" t="s">
        <v>819</v>
      </c>
      <c r="AJ34" s="73">
        <v>430125</v>
      </c>
      <c r="AK34" s="73">
        <f t="shared" ref="AK34:AK35" si="95">AL34-+AH34</f>
        <v>47799791</v>
      </c>
      <c r="AL34" s="73">
        <f t="shared" ref="AL34:AL35" si="96">Q34+R34</f>
        <v>47799791</v>
      </c>
      <c r="AM34" s="75"/>
    </row>
    <row r="35" spans="1:39" s="58" customFormat="1" ht="16.5" customHeight="1" x14ac:dyDescent="0.15">
      <c r="A35" s="61"/>
      <c r="B35" s="77" t="s">
        <v>1809</v>
      </c>
      <c r="C35" s="77" t="s">
        <v>503</v>
      </c>
      <c r="D35" s="78" t="s">
        <v>505</v>
      </c>
      <c r="E35" s="79" t="s">
        <v>1511</v>
      </c>
      <c r="F35" s="347"/>
      <c r="G35" s="79" t="s">
        <v>1794</v>
      </c>
      <c r="H35" s="79" t="s">
        <v>791</v>
      </c>
      <c r="I35" s="79" t="s">
        <v>881</v>
      </c>
      <c r="J35" s="347"/>
      <c r="K35" s="347"/>
      <c r="L35" s="347"/>
      <c r="M35" s="347"/>
      <c r="N35" s="81"/>
      <c r="O35" s="82" t="s">
        <v>81</v>
      </c>
      <c r="P35" s="67">
        <v>47799791</v>
      </c>
      <c r="Q35" s="67">
        <v>0</v>
      </c>
      <c r="R35" s="67">
        <v>47799791</v>
      </c>
      <c r="S35" s="67">
        <f t="shared" ref="S35" si="97">P35-Q35-R35</f>
        <v>0</v>
      </c>
      <c r="T35" s="67">
        <v>0</v>
      </c>
      <c r="U35" s="83">
        <v>0</v>
      </c>
      <c r="V35" s="69">
        <f t="shared" si="93"/>
        <v>47799791</v>
      </c>
      <c r="W35" s="70" t="s">
        <v>82</v>
      </c>
      <c r="X35" s="69">
        <v>0</v>
      </c>
      <c r="Y35" s="69">
        <v>0</v>
      </c>
      <c r="Z35" s="69">
        <v>0</v>
      </c>
      <c r="AA35" s="69">
        <v>0</v>
      </c>
      <c r="AB35" s="69">
        <v>0</v>
      </c>
      <c r="AC35" s="69">
        <v>0</v>
      </c>
      <c r="AD35" s="69">
        <v>0</v>
      </c>
      <c r="AE35" s="69">
        <f t="shared" si="3"/>
        <v>0</v>
      </c>
      <c r="AF35" s="350"/>
      <c r="AH35" s="73">
        <v>0</v>
      </c>
      <c r="AI35" s="74" t="s">
        <v>819</v>
      </c>
      <c r="AJ35" s="73">
        <v>430125</v>
      </c>
      <c r="AK35" s="73">
        <f t="shared" si="95"/>
        <v>47799791</v>
      </c>
      <c r="AL35" s="73">
        <f t="shared" si="96"/>
        <v>47799791</v>
      </c>
      <c r="AM35" s="75"/>
    </row>
    <row r="36" spans="1:39" s="58" customFormat="1" ht="16.5" customHeight="1" x14ac:dyDescent="0.15">
      <c r="A36" s="61"/>
      <c r="B36" s="77" t="s">
        <v>1809</v>
      </c>
      <c r="C36" s="77" t="s">
        <v>503</v>
      </c>
      <c r="D36" s="84" t="s">
        <v>505</v>
      </c>
      <c r="E36" s="85" t="s">
        <v>1511</v>
      </c>
      <c r="F36" s="348"/>
      <c r="G36" s="85" t="s">
        <v>1794</v>
      </c>
      <c r="H36" s="85" t="s">
        <v>791</v>
      </c>
      <c r="I36" s="85" t="s">
        <v>881</v>
      </c>
      <c r="J36" s="348"/>
      <c r="K36" s="348"/>
      <c r="L36" s="348"/>
      <c r="M36" s="348"/>
      <c r="N36" s="87"/>
      <c r="O36" s="88" t="s">
        <v>83</v>
      </c>
      <c r="P36" s="67">
        <f t="shared" ref="P36:R36" si="98">P34-+P35</f>
        <v>0</v>
      </c>
      <c r="Q36" s="67">
        <f t="shared" si="98"/>
        <v>0</v>
      </c>
      <c r="R36" s="89">
        <f t="shared" si="98"/>
        <v>0</v>
      </c>
      <c r="S36" s="89"/>
      <c r="T36" s="89">
        <f t="shared" ref="T36:V36" si="99">T34-+T35</f>
        <v>0</v>
      </c>
      <c r="U36" s="90">
        <f t="shared" si="99"/>
        <v>0</v>
      </c>
      <c r="V36" s="90">
        <f t="shared" si="99"/>
        <v>0</v>
      </c>
      <c r="W36" s="88" t="s">
        <v>83</v>
      </c>
      <c r="X36" s="90">
        <f t="shared" ref="X36:AD36" si="100">X34-+X35</f>
        <v>0</v>
      </c>
      <c r="Y36" s="90">
        <f t="shared" si="100"/>
        <v>0</v>
      </c>
      <c r="Z36" s="90">
        <f t="shared" si="100"/>
        <v>0</v>
      </c>
      <c r="AA36" s="90">
        <f t="shared" si="100"/>
        <v>0</v>
      </c>
      <c r="AB36" s="90">
        <f t="shared" si="100"/>
        <v>0</v>
      </c>
      <c r="AC36" s="90">
        <f t="shared" si="100"/>
        <v>0</v>
      </c>
      <c r="AD36" s="90">
        <f t="shared" si="100"/>
        <v>0</v>
      </c>
      <c r="AE36" s="90">
        <f t="shared" si="3"/>
        <v>0</v>
      </c>
      <c r="AF36" s="351"/>
      <c r="AH36" s="91">
        <f t="shared" si="10"/>
        <v>0</v>
      </c>
      <c r="AI36" s="92" t="s">
        <v>1156</v>
      </c>
      <c r="AJ36" s="91">
        <f t="shared" ref="AJ36:AL36" si="101">AJ34-+AJ35</f>
        <v>0</v>
      </c>
      <c r="AK36" s="91">
        <f t="shared" si="101"/>
        <v>0</v>
      </c>
      <c r="AL36" s="91">
        <f t="shared" si="101"/>
        <v>0</v>
      </c>
      <c r="AM36" s="60"/>
    </row>
    <row r="37" spans="1:39" s="58" customFormat="1" ht="16.5" customHeight="1" x14ac:dyDescent="0.15">
      <c r="A37" s="61" t="s">
        <v>1513</v>
      </c>
      <c r="B37" t="s">
        <v>1809</v>
      </c>
      <c r="C37" t="s">
        <v>503</v>
      </c>
      <c r="D37" s="62" t="s">
        <v>505</v>
      </c>
      <c r="E37" s="63" t="s">
        <v>1513</v>
      </c>
      <c r="F37" s="346" t="s">
        <v>1299</v>
      </c>
      <c r="G37" s="63" t="s">
        <v>1794</v>
      </c>
      <c r="H37" s="63" t="s">
        <v>791</v>
      </c>
      <c r="I37" s="63" t="s">
        <v>881</v>
      </c>
      <c r="J37" s="346"/>
      <c r="K37" s="346"/>
      <c r="L37" s="346"/>
      <c r="M37" s="346" t="s">
        <v>1711</v>
      </c>
      <c r="N37" s="65" t="s">
        <v>1720</v>
      </c>
      <c r="O37" s="66" t="s">
        <v>78</v>
      </c>
      <c r="P37" s="67">
        <v>37561940</v>
      </c>
      <c r="Q37" s="67">
        <v>0</v>
      </c>
      <c r="R37" s="67">
        <f t="shared" ref="R37" si="102">P37-Q37</f>
        <v>37561940</v>
      </c>
      <c r="S37" s="67">
        <v>0</v>
      </c>
      <c r="T37" s="67">
        <v>0</v>
      </c>
      <c r="U37" s="68">
        <v>0</v>
      </c>
      <c r="V37" s="69">
        <f t="shared" ref="V37:V38" si="103">P37-U37</f>
        <v>37561940</v>
      </c>
      <c r="W37" s="70" t="s">
        <v>79</v>
      </c>
      <c r="X37" s="69">
        <f t="shared" ref="X37" si="104">X38</f>
        <v>0</v>
      </c>
      <c r="Y37" s="71"/>
      <c r="Z37" s="71"/>
      <c r="AA37" s="71"/>
      <c r="AB37" s="71"/>
      <c r="AC37" s="71"/>
      <c r="AD37" s="72"/>
      <c r="AE37" s="69">
        <f t="shared" si="3"/>
        <v>0</v>
      </c>
      <c r="AF37" s="349">
        <v>0</v>
      </c>
      <c r="AH37" s="73">
        <v>0</v>
      </c>
      <c r="AI37" s="74" t="s">
        <v>819</v>
      </c>
      <c r="AJ37" s="73">
        <v>338000</v>
      </c>
      <c r="AK37" s="73">
        <f t="shared" ref="AK37:AK38" si="105">AL37-+AH37</f>
        <v>37561940</v>
      </c>
      <c r="AL37" s="73">
        <f t="shared" ref="AL37:AL38" si="106">Q37+R37</f>
        <v>37561940</v>
      </c>
      <c r="AM37" s="75"/>
    </row>
    <row r="38" spans="1:39" s="58" customFormat="1" ht="16.5" customHeight="1" x14ac:dyDescent="0.15">
      <c r="A38" s="61"/>
      <c r="B38" s="77" t="s">
        <v>1809</v>
      </c>
      <c r="C38" s="77" t="s">
        <v>503</v>
      </c>
      <c r="D38" s="78" t="s">
        <v>505</v>
      </c>
      <c r="E38" s="79" t="s">
        <v>1513</v>
      </c>
      <c r="F38" s="347"/>
      <c r="G38" s="79" t="s">
        <v>1794</v>
      </c>
      <c r="H38" s="79" t="s">
        <v>791</v>
      </c>
      <c r="I38" s="79" t="s">
        <v>881</v>
      </c>
      <c r="J38" s="347"/>
      <c r="K38" s="347"/>
      <c r="L38" s="347"/>
      <c r="M38" s="347"/>
      <c r="N38" s="81"/>
      <c r="O38" s="82" t="s">
        <v>81</v>
      </c>
      <c r="P38" s="67">
        <v>37561940</v>
      </c>
      <c r="Q38" s="67">
        <v>0</v>
      </c>
      <c r="R38" s="67">
        <v>37561940</v>
      </c>
      <c r="S38" s="67">
        <f t="shared" ref="S38" si="107">P38-Q38-R38</f>
        <v>0</v>
      </c>
      <c r="T38" s="67">
        <v>0</v>
      </c>
      <c r="U38" s="83">
        <v>0</v>
      </c>
      <c r="V38" s="69">
        <f t="shared" si="103"/>
        <v>37561940</v>
      </c>
      <c r="W38" s="70" t="s">
        <v>82</v>
      </c>
      <c r="X38" s="69">
        <v>0</v>
      </c>
      <c r="Y38" s="69">
        <v>0</v>
      </c>
      <c r="Z38" s="69">
        <v>0</v>
      </c>
      <c r="AA38" s="69">
        <v>0</v>
      </c>
      <c r="AB38" s="69">
        <v>0</v>
      </c>
      <c r="AC38" s="69">
        <v>0</v>
      </c>
      <c r="AD38" s="69">
        <v>0</v>
      </c>
      <c r="AE38" s="69">
        <f t="shared" si="3"/>
        <v>0</v>
      </c>
      <c r="AF38" s="350"/>
      <c r="AH38" s="73">
        <v>0</v>
      </c>
      <c r="AI38" s="74" t="s">
        <v>819</v>
      </c>
      <c r="AJ38" s="73">
        <v>338000</v>
      </c>
      <c r="AK38" s="73">
        <f t="shared" si="105"/>
        <v>37561940</v>
      </c>
      <c r="AL38" s="73">
        <f t="shared" si="106"/>
        <v>37561940</v>
      </c>
      <c r="AM38" s="75"/>
    </row>
    <row r="39" spans="1:39" s="58" customFormat="1" ht="16.5" customHeight="1" x14ac:dyDescent="0.15">
      <c r="A39" s="61"/>
      <c r="B39" s="77" t="s">
        <v>1809</v>
      </c>
      <c r="C39" s="77" t="s">
        <v>503</v>
      </c>
      <c r="D39" s="84" t="s">
        <v>505</v>
      </c>
      <c r="E39" s="85" t="s">
        <v>1513</v>
      </c>
      <c r="F39" s="348"/>
      <c r="G39" s="85" t="s">
        <v>1794</v>
      </c>
      <c r="H39" s="85" t="s">
        <v>791</v>
      </c>
      <c r="I39" s="85" t="s">
        <v>881</v>
      </c>
      <c r="J39" s="348"/>
      <c r="K39" s="348"/>
      <c r="L39" s="348"/>
      <c r="M39" s="348"/>
      <c r="N39" s="87"/>
      <c r="O39" s="88" t="s">
        <v>83</v>
      </c>
      <c r="P39" s="67">
        <f t="shared" ref="P39:R39" si="108">P37-+P38</f>
        <v>0</v>
      </c>
      <c r="Q39" s="67">
        <f t="shared" si="108"/>
        <v>0</v>
      </c>
      <c r="R39" s="89">
        <f t="shared" si="108"/>
        <v>0</v>
      </c>
      <c r="S39" s="89"/>
      <c r="T39" s="89">
        <f t="shared" ref="T39:V39" si="109">T37-+T38</f>
        <v>0</v>
      </c>
      <c r="U39" s="90">
        <f t="shared" si="109"/>
        <v>0</v>
      </c>
      <c r="V39" s="90">
        <f t="shared" si="109"/>
        <v>0</v>
      </c>
      <c r="W39" s="88" t="s">
        <v>83</v>
      </c>
      <c r="X39" s="90">
        <f t="shared" ref="X39:AD39" si="110">X37-+X38</f>
        <v>0</v>
      </c>
      <c r="Y39" s="90">
        <f t="shared" si="110"/>
        <v>0</v>
      </c>
      <c r="Z39" s="90">
        <f t="shared" si="110"/>
        <v>0</v>
      </c>
      <c r="AA39" s="90">
        <f t="shared" si="110"/>
        <v>0</v>
      </c>
      <c r="AB39" s="90">
        <f t="shared" si="110"/>
        <v>0</v>
      </c>
      <c r="AC39" s="90">
        <f t="shared" si="110"/>
        <v>0</v>
      </c>
      <c r="AD39" s="90">
        <f t="shared" si="110"/>
        <v>0</v>
      </c>
      <c r="AE39" s="90">
        <f t="shared" si="3"/>
        <v>0</v>
      </c>
      <c r="AF39" s="351"/>
      <c r="AH39" s="91">
        <f t="shared" si="10"/>
        <v>0</v>
      </c>
      <c r="AI39" s="92" t="s">
        <v>1156</v>
      </c>
      <c r="AJ39" s="91">
        <f t="shared" ref="AJ39:AL39" si="111">AJ37-+AJ38</f>
        <v>0</v>
      </c>
      <c r="AK39" s="91">
        <f t="shared" si="111"/>
        <v>0</v>
      </c>
      <c r="AL39" s="91">
        <f t="shared" si="111"/>
        <v>0</v>
      </c>
      <c r="AM39" s="60"/>
    </row>
    <row r="40" spans="1:39" s="58" customFormat="1" ht="16.5" customHeight="1" x14ac:dyDescent="0.15">
      <c r="A40" s="61" t="s">
        <v>1519</v>
      </c>
      <c r="B40" t="s">
        <v>1809</v>
      </c>
      <c r="C40" t="s">
        <v>503</v>
      </c>
      <c r="D40" s="62" t="s">
        <v>505</v>
      </c>
      <c r="E40" s="63" t="s">
        <v>1519</v>
      </c>
      <c r="F40" s="346" t="s">
        <v>1305</v>
      </c>
      <c r="G40" s="63" t="s">
        <v>497</v>
      </c>
      <c r="H40" s="63" t="s">
        <v>791</v>
      </c>
      <c r="I40" s="63" t="s">
        <v>881</v>
      </c>
      <c r="J40" s="346"/>
      <c r="K40" s="346"/>
      <c r="L40" s="346"/>
      <c r="M40" s="346" t="s">
        <v>1716</v>
      </c>
      <c r="N40" s="65" t="s">
        <v>1712</v>
      </c>
      <c r="O40" s="66" t="s">
        <v>78</v>
      </c>
      <c r="P40" s="67">
        <v>5415208</v>
      </c>
      <c r="Q40" s="67">
        <v>0</v>
      </c>
      <c r="R40" s="67">
        <f t="shared" ref="R40" si="112">P40-Q40</f>
        <v>5415208</v>
      </c>
      <c r="S40" s="67">
        <v>0</v>
      </c>
      <c r="T40" s="67">
        <v>4943480</v>
      </c>
      <c r="U40" s="68">
        <v>0</v>
      </c>
      <c r="V40" s="69">
        <f t="shared" ref="V40:V41" si="113">P40-U40</f>
        <v>5415208</v>
      </c>
      <c r="W40" s="70" t="s">
        <v>79</v>
      </c>
      <c r="X40" s="69">
        <f t="shared" ref="X40" si="114">X41</f>
        <v>-309</v>
      </c>
      <c r="Y40" s="71"/>
      <c r="Z40" s="71"/>
      <c r="AA40" s="71"/>
      <c r="AB40" s="71"/>
      <c r="AC40" s="71"/>
      <c r="AD40" s="72"/>
      <c r="AE40" s="69">
        <f t="shared" ref="AE40:AE54" si="115">SUM(X40:AD40)</f>
        <v>-309</v>
      </c>
      <c r="AF40" s="349">
        <v>0</v>
      </c>
      <c r="AH40" s="73">
        <v>4798270</v>
      </c>
      <c r="AI40" s="74" t="s">
        <v>847</v>
      </c>
      <c r="AJ40" s="73">
        <v>72380500</v>
      </c>
      <c r="AK40" s="73">
        <f t="shared" ref="AK40:AK41" si="116">AL40-+AH40</f>
        <v>616938</v>
      </c>
      <c r="AL40" s="73">
        <f t="shared" ref="AL40:AL41" si="117">Q40+R40</f>
        <v>5415208</v>
      </c>
      <c r="AM40" s="75"/>
    </row>
    <row r="41" spans="1:39" s="58" customFormat="1" ht="16.5" customHeight="1" x14ac:dyDescent="0.15">
      <c r="A41" s="61"/>
      <c r="B41" s="77" t="s">
        <v>1809</v>
      </c>
      <c r="C41" s="77" t="s">
        <v>503</v>
      </c>
      <c r="D41" s="78" t="s">
        <v>505</v>
      </c>
      <c r="E41" s="79" t="s">
        <v>1519</v>
      </c>
      <c r="F41" s="347"/>
      <c r="G41" s="79" t="s">
        <v>497</v>
      </c>
      <c r="H41" s="79" t="s">
        <v>791</v>
      </c>
      <c r="I41" s="79" t="s">
        <v>881</v>
      </c>
      <c r="J41" s="347"/>
      <c r="K41" s="347"/>
      <c r="L41" s="347"/>
      <c r="M41" s="347"/>
      <c r="N41" s="81"/>
      <c r="O41" s="82" t="s">
        <v>81</v>
      </c>
      <c r="P41" s="67">
        <v>5415517</v>
      </c>
      <c r="Q41" s="67">
        <v>0</v>
      </c>
      <c r="R41" s="67">
        <v>5415517</v>
      </c>
      <c r="S41" s="67">
        <f t="shared" ref="S41" si="118">P41-Q41-R41</f>
        <v>0</v>
      </c>
      <c r="T41" s="67">
        <v>4943789</v>
      </c>
      <c r="U41" s="83">
        <v>0</v>
      </c>
      <c r="V41" s="69">
        <f t="shared" si="113"/>
        <v>5415517</v>
      </c>
      <c r="W41" s="70" t="s">
        <v>82</v>
      </c>
      <c r="X41" s="69">
        <v>-309</v>
      </c>
      <c r="Y41" s="69">
        <v>0</v>
      </c>
      <c r="Z41" s="69">
        <v>0</v>
      </c>
      <c r="AA41" s="69">
        <v>0</v>
      </c>
      <c r="AB41" s="69">
        <v>0</v>
      </c>
      <c r="AC41" s="69">
        <v>0</v>
      </c>
      <c r="AD41" s="69">
        <v>0</v>
      </c>
      <c r="AE41" s="69">
        <f t="shared" si="115"/>
        <v>-309</v>
      </c>
      <c r="AF41" s="350"/>
      <c r="AH41" s="73">
        <v>4798579</v>
      </c>
      <c r="AI41" s="74" t="s">
        <v>847</v>
      </c>
      <c r="AJ41" s="73">
        <v>72380500</v>
      </c>
      <c r="AK41" s="73">
        <f t="shared" si="116"/>
        <v>616938</v>
      </c>
      <c r="AL41" s="73">
        <f t="shared" si="117"/>
        <v>5415517</v>
      </c>
      <c r="AM41" s="75"/>
    </row>
    <row r="42" spans="1:39" s="58" customFormat="1" ht="16.5" customHeight="1" x14ac:dyDescent="0.15">
      <c r="A42" s="61"/>
      <c r="B42" s="77" t="s">
        <v>1809</v>
      </c>
      <c r="C42" s="77" t="s">
        <v>503</v>
      </c>
      <c r="D42" s="84" t="s">
        <v>505</v>
      </c>
      <c r="E42" s="85" t="s">
        <v>1519</v>
      </c>
      <c r="F42" s="348"/>
      <c r="G42" s="85" t="s">
        <v>497</v>
      </c>
      <c r="H42" s="85" t="s">
        <v>791</v>
      </c>
      <c r="I42" s="85" t="s">
        <v>881</v>
      </c>
      <c r="J42" s="348"/>
      <c r="K42" s="348"/>
      <c r="L42" s="348"/>
      <c r="M42" s="348"/>
      <c r="N42" s="87"/>
      <c r="O42" s="88" t="s">
        <v>83</v>
      </c>
      <c r="P42" s="67">
        <f t="shared" ref="P42:R42" si="119">P40-+P41</f>
        <v>-309</v>
      </c>
      <c r="Q42" s="67">
        <f t="shared" si="119"/>
        <v>0</v>
      </c>
      <c r="R42" s="89">
        <f t="shared" si="119"/>
        <v>-309</v>
      </c>
      <c r="S42" s="89"/>
      <c r="T42" s="89">
        <f t="shared" ref="T42:V42" si="120">T40-+T41</f>
        <v>-309</v>
      </c>
      <c r="U42" s="90">
        <f t="shared" si="120"/>
        <v>0</v>
      </c>
      <c r="V42" s="90">
        <f t="shared" si="120"/>
        <v>-309</v>
      </c>
      <c r="W42" s="88" t="s">
        <v>83</v>
      </c>
      <c r="X42" s="90">
        <f t="shared" ref="X42:AD42" si="121">X40-+X41</f>
        <v>0</v>
      </c>
      <c r="Y42" s="90">
        <f t="shared" si="121"/>
        <v>0</v>
      </c>
      <c r="Z42" s="90">
        <f t="shared" si="121"/>
        <v>0</v>
      </c>
      <c r="AA42" s="90">
        <f t="shared" si="121"/>
        <v>0</v>
      </c>
      <c r="AB42" s="90">
        <f t="shared" si="121"/>
        <v>0</v>
      </c>
      <c r="AC42" s="90">
        <f t="shared" si="121"/>
        <v>0</v>
      </c>
      <c r="AD42" s="90">
        <f t="shared" si="121"/>
        <v>0</v>
      </c>
      <c r="AE42" s="90">
        <f t="shared" si="115"/>
        <v>0</v>
      </c>
      <c r="AF42" s="351"/>
      <c r="AH42" s="91">
        <f t="shared" ref="AH42:AH54" si="122">AH40-+AH41</f>
        <v>-309</v>
      </c>
      <c r="AI42" s="92" t="s">
        <v>1156</v>
      </c>
      <c r="AJ42" s="91">
        <f t="shared" ref="AJ42:AL42" si="123">AJ40-+AJ41</f>
        <v>0</v>
      </c>
      <c r="AK42" s="91">
        <f t="shared" si="123"/>
        <v>0</v>
      </c>
      <c r="AL42" s="91">
        <f t="shared" si="123"/>
        <v>-309</v>
      </c>
      <c r="AM42" s="60"/>
    </row>
    <row r="43" spans="1:39" s="58" customFormat="1" ht="16.5" customHeight="1" x14ac:dyDescent="0.15">
      <c r="A43" s="61" t="s">
        <v>1520</v>
      </c>
      <c r="B43" t="s">
        <v>1809</v>
      </c>
      <c r="C43" t="s">
        <v>503</v>
      </c>
      <c r="D43" s="62" t="s">
        <v>505</v>
      </c>
      <c r="E43" s="63" t="s">
        <v>1520</v>
      </c>
      <c r="F43" s="346" t="s">
        <v>1306</v>
      </c>
      <c r="G43" s="63" t="s">
        <v>1794</v>
      </c>
      <c r="H43" s="63" t="s">
        <v>791</v>
      </c>
      <c r="I43" s="63" t="s">
        <v>881</v>
      </c>
      <c r="J43" s="346"/>
      <c r="K43" s="346"/>
      <c r="L43" s="346"/>
      <c r="M43" s="346" t="s">
        <v>1711</v>
      </c>
      <c r="N43" s="65" t="s">
        <v>1720</v>
      </c>
      <c r="O43" s="66" t="s">
        <v>78</v>
      </c>
      <c r="P43" s="67">
        <v>4116513</v>
      </c>
      <c r="Q43" s="67">
        <v>0</v>
      </c>
      <c r="R43" s="67">
        <f t="shared" ref="R43" si="124">P43-Q43</f>
        <v>4116513</v>
      </c>
      <c r="S43" s="67">
        <v>0</v>
      </c>
      <c r="T43" s="67">
        <v>0</v>
      </c>
      <c r="U43" s="68">
        <v>0</v>
      </c>
      <c r="V43" s="69">
        <f t="shared" ref="V43:V44" si="125">P43-U43</f>
        <v>4116513</v>
      </c>
      <c r="W43" s="70" t="s">
        <v>79</v>
      </c>
      <c r="X43" s="69">
        <f t="shared" ref="X43" si="126">X44</f>
        <v>0</v>
      </c>
      <c r="Y43" s="71"/>
      <c r="Z43" s="71"/>
      <c r="AA43" s="71"/>
      <c r="AB43" s="71"/>
      <c r="AC43" s="71"/>
      <c r="AD43" s="72"/>
      <c r="AE43" s="69">
        <f t="shared" si="115"/>
        <v>0</v>
      </c>
      <c r="AF43" s="349">
        <v>0</v>
      </c>
      <c r="AH43" s="73">
        <v>0</v>
      </c>
      <c r="AI43" s="74" t="s">
        <v>1792</v>
      </c>
      <c r="AJ43" s="73">
        <v>16635365</v>
      </c>
      <c r="AK43" s="73">
        <f t="shared" ref="AK43:AK44" si="127">AL43-+AH43</f>
        <v>4116513</v>
      </c>
      <c r="AL43" s="73">
        <f t="shared" ref="AL43:AL44" si="128">Q43+R43</f>
        <v>4116513</v>
      </c>
      <c r="AM43" s="75" t="s">
        <v>84</v>
      </c>
    </row>
    <row r="44" spans="1:39" s="58" customFormat="1" ht="16.5" customHeight="1" x14ac:dyDescent="0.15">
      <c r="A44" s="61"/>
      <c r="B44" s="77" t="s">
        <v>1809</v>
      </c>
      <c r="C44" s="77" t="s">
        <v>503</v>
      </c>
      <c r="D44" s="78" t="s">
        <v>505</v>
      </c>
      <c r="E44" s="79" t="s">
        <v>1520</v>
      </c>
      <c r="F44" s="347"/>
      <c r="G44" s="79" t="s">
        <v>1794</v>
      </c>
      <c r="H44" s="79" t="s">
        <v>791</v>
      </c>
      <c r="I44" s="79" t="s">
        <v>881</v>
      </c>
      <c r="J44" s="347"/>
      <c r="K44" s="347"/>
      <c r="L44" s="347"/>
      <c r="M44" s="347"/>
      <c r="N44" s="81"/>
      <c r="O44" s="82" t="s">
        <v>81</v>
      </c>
      <c r="P44" s="67">
        <v>4116513</v>
      </c>
      <c r="Q44" s="67">
        <v>0</v>
      </c>
      <c r="R44" s="67">
        <v>4116513</v>
      </c>
      <c r="S44" s="67">
        <f t="shared" ref="S44" si="129">P44-Q44-R44</f>
        <v>0</v>
      </c>
      <c r="T44" s="67">
        <v>0</v>
      </c>
      <c r="U44" s="83">
        <v>0</v>
      </c>
      <c r="V44" s="69">
        <f t="shared" si="125"/>
        <v>4116513</v>
      </c>
      <c r="W44" s="70" t="s">
        <v>82</v>
      </c>
      <c r="X44" s="69">
        <v>0</v>
      </c>
      <c r="Y44" s="69">
        <v>0</v>
      </c>
      <c r="Z44" s="69">
        <v>0</v>
      </c>
      <c r="AA44" s="69">
        <v>0</v>
      </c>
      <c r="AB44" s="69">
        <v>0</v>
      </c>
      <c r="AC44" s="69">
        <v>0</v>
      </c>
      <c r="AD44" s="69">
        <v>0</v>
      </c>
      <c r="AE44" s="69">
        <f t="shared" si="115"/>
        <v>0</v>
      </c>
      <c r="AF44" s="350"/>
      <c r="AH44" s="73">
        <v>0</v>
      </c>
      <c r="AI44" s="74" t="s">
        <v>1792</v>
      </c>
      <c r="AJ44" s="73">
        <v>16635365</v>
      </c>
      <c r="AK44" s="73">
        <f t="shared" si="127"/>
        <v>4116513</v>
      </c>
      <c r="AL44" s="73">
        <f t="shared" si="128"/>
        <v>4116513</v>
      </c>
      <c r="AM44" s="75" t="s">
        <v>84</v>
      </c>
    </row>
    <row r="45" spans="1:39" s="58" customFormat="1" ht="16.5" customHeight="1" x14ac:dyDescent="0.15">
      <c r="A45" s="61"/>
      <c r="B45" s="77" t="s">
        <v>1809</v>
      </c>
      <c r="C45" s="77" t="s">
        <v>503</v>
      </c>
      <c r="D45" s="84" t="s">
        <v>505</v>
      </c>
      <c r="E45" s="85" t="s">
        <v>1520</v>
      </c>
      <c r="F45" s="348"/>
      <c r="G45" s="85" t="s">
        <v>1794</v>
      </c>
      <c r="H45" s="85" t="s">
        <v>791</v>
      </c>
      <c r="I45" s="85" t="s">
        <v>881</v>
      </c>
      <c r="J45" s="348"/>
      <c r="K45" s="348"/>
      <c r="L45" s="348"/>
      <c r="M45" s="348"/>
      <c r="N45" s="87"/>
      <c r="O45" s="88" t="s">
        <v>83</v>
      </c>
      <c r="P45" s="67">
        <f t="shared" ref="P45:R45" si="130">P43-+P44</f>
        <v>0</v>
      </c>
      <c r="Q45" s="67">
        <f t="shared" si="130"/>
        <v>0</v>
      </c>
      <c r="R45" s="89">
        <f t="shared" si="130"/>
        <v>0</v>
      </c>
      <c r="S45" s="89"/>
      <c r="T45" s="89">
        <f t="shared" ref="T45:V45" si="131">T43-+T44</f>
        <v>0</v>
      </c>
      <c r="U45" s="90">
        <f t="shared" si="131"/>
        <v>0</v>
      </c>
      <c r="V45" s="90">
        <f t="shared" si="131"/>
        <v>0</v>
      </c>
      <c r="W45" s="88" t="s">
        <v>83</v>
      </c>
      <c r="X45" s="90">
        <f t="shared" ref="X45:AD45" si="132">X43-+X44</f>
        <v>0</v>
      </c>
      <c r="Y45" s="90">
        <f t="shared" si="132"/>
        <v>0</v>
      </c>
      <c r="Z45" s="90">
        <f t="shared" si="132"/>
        <v>0</v>
      </c>
      <c r="AA45" s="90">
        <f t="shared" si="132"/>
        <v>0</v>
      </c>
      <c r="AB45" s="90">
        <f t="shared" si="132"/>
        <v>0</v>
      </c>
      <c r="AC45" s="90">
        <f t="shared" si="132"/>
        <v>0</v>
      </c>
      <c r="AD45" s="90">
        <f t="shared" si="132"/>
        <v>0</v>
      </c>
      <c r="AE45" s="90">
        <f t="shared" si="115"/>
        <v>0</v>
      </c>
      <c r="AF45" s="351"/>
      <c r="AH45" s="91">
        <f t="shared" si="122"/>
        <v>0</v>
      </c>
      <c r="AI45" s="92" t="s">
        <v>1156</v>
      </c>
      <c r="AJ45" s="91">
        <f t="shared" ref="AJ45:AL45" si="133">AJ43-+AJ44</f>
        <v>0</v>
      </c>
      <c r="AK45" s="91">
        <f t="shared" si="133"/>
        <v>0</v>
      </c>
      <c r="AL45" s="91">
        <f t="shared" si="133"/>
        <v>0</v>
      </c>
      <c r="AM45" s="60"/>
    </row>
    <row r="46" spans="1:39" s="58" customFormat="1" ht="16.5" customHeight="1" x14ac:dyDescent="0.15">
      <c r="A46" s="61" t="s">
        <v>1529</v>
      </c>
      <c r="B46" t="s">
        <v>509</v>
      </c>
      <c r="C46" t="s">
        <v>508</v>
      </c>
      <c r="D46" s="62" t="s">
        <v>510</v>
      </c>
      <c r="E46" s="63" t="s">
        <v>1529</v>
      </c>
      <c r="F46" s="346" t="s">
        <v>1315</v>
      </c>
      <c r="G46" s="63" t="s">
        <v>497</v>
      </c>
      <c r="H46" s="63" t="s">
        <v>791</v>
      </c>
      <c r="I46" s="63" t="s">
        <v>513</v>
      </c>
      <c r="J46" s="346"/>
      <c r="K46" s="346"/>
      <c r="L46" s="346"/>
      <c r="M46" s="346" t="s">
        <v>1716</v>
      </c>
      <c r="N46" s="65" t="s">
        <v>1712</v>
      </c>
      <c r="O46" s="66" t="s">
        <v>78</v>
      </c>
      <c r="P46" s="67">
        <v>1208472</v>
      </c>
      <c r="Q46" s="67">
        <v>1208472</v>
      </c>
      <c r="R46" s="67">
        <f t="shared" ref="R46" si="134">P46-Q46</f>
        <v>0</v>
      </c>
      <c r="S46" s="67">
        <v>0</v>
      </c>
      <c r="T46" s="67">
        <v>0</v>
      </c>
      <c r="U46" s="68">
        <v>0</v>
      </c>
      <c r="V46" s="69">
        <f t="shared" ref="V46:V47" si="135">P46-U46</f>
        <v>1208472</v>
      </c>
      <c r="W46" s="70" t="s">
        <v>79</v>
      </c>
      <c r="X46" s="69">
        <f t="shared" ref="X46" si="136">X47</f>
        <v>0</v>
      </c>
      <c r="Y46" s="71"/>
      <c r="Z46" s="71"/>
      <c r="AA46" s="71"/>
      <c r="AB46" s="71"/>
      <c r="AC46" s="71"/>
      <c r="AD46" s="72"/>
      <c r="AE46" s="69">
        <f t="shared" si="115"/>
        <v>0</v>
      </c>
      <c r="AF46" s="349">
        <v>0</v>
      </c>
      <c r="AH46" s="73">
        <v>0</v>
      </c>
      <c r="AI46" s="74" t="s">
        <v>796</v>
      </c>
      <c r="AJ46" s="73">
        <v>706381</v>
      </c>
      <c r="AK46" s="73">
        <f t="shared" ref="AK46:AK47" si="137">AL46-+AH46</f>
        <v>1208472</v>
      </c>
      <c r="AL46" s="73">
        <f t="shared" ref="AL46:AL47" si="138">Q46+R46</f>
        <v>1208472</v>
      </c>
      <c r="AM46" s="75"/>
    </row>
    <row r="47" spans="1:39" s="58" customFormat="1" ht="16.5" customHeight="1" x14ac:dyDescent="0.15">
      <c r="A47" s="61"/>
      <c r="B47" s="77" t="s">
        <v>509</v>
      </c>
      <c r="C47" s="77" t="s">
        <v>508</v>
      </c>
      <c r="D47" s="78" t="s">
        <v>510</v>
      </c>
      <c r="E47" s="79" t="s">
        <v>1529</v>
      </c>
      <c r="F47" s="347"/>
      <c r="G47" s="79" t="s">
        <v>497</v>
      </c>
      <c r="H47" s="79" t="s">
        <v>791</v>
      </c>
      <c r="I47" s="79" t="s">
        <v>513</v>
      </c>
      <c r="J47" s="347"/>
      <c r="K47" s="347"/>
      <c r="L47" s="347"/>
      <c r="M47" s="347"/>
      <c r="N47" s="81"/>
      <c r="O47" s="82" t="s">
        <v>81</v>
      </c>
      <c r="P47" s="67">
        <v>1208472</v>
      </c>
      <c r="Q47" s="67">
        <v>1208472</v>
      </c>
      <c r="R47" s="67">
        <v>0</v>
      </c>
      <c r="S47" s="67">
        <f t="shared" ref="S47" si="139">P47-Q47-R47</f>
        <v>0</v>
      </c>
      <c r="T47" s="67">
        <v>0</v>
      </c>
      <c r="U47" s="83">
        <v>0</v>
      </c>
      <c r="V47" s="69">
        <f t="shared" si="135"/>
        <v>1208472</v>
      </c>
      <c r="W47" s="70" t="s">
        <v>82</v>
      </c>
      <c r="X47" s="69">
        <v>0</v>
      </c>
      <c r="Y47" s="69">
        <v>0</v>
      </c>
      <c r="Z47" s="69">
        <v>0</v>
      </c>
      <c r="AA47" s="69">
        <v>0</v>
      </c>
      <c r="AB47" s="69">
        <v>0</v>
      </c>
      <c r="AC47" s="69">
        <v>0</v>
      </c>
      <c r="AD47" s="69">
        <v>0</v>
      </c>
      <c r="AE47" s="69">
        <f t="shared" si="115"/>
        <v>0</v>
      </c>
      <c r="AF47" s="350"/>
      <c r="AH47" s="73">
        <v>0</v>
      </c>
      <c r="AI47" s="74" t="s">
        <v>796</v>
      </c>
      <c r="AJ47" s="73">
        <v>706381</v>
      </c>
      <c r="AK47" s="73">
        <f t="shared" si="137"/>
        <v>1208472</v>
      </c>
      <c r="AL47" s="73">
        <f t="shared" si="138"/>
        <v>1208472</v>
      </c>
      <c r="AM47" s="75"/>
    </row>
    <row r="48" spans="1:39" s="58" customFormat="1" ht="16.5" customHeight="1" x14ac:dyDescent="0.15">
      <c r="A48" s="61"/>
      <c r="B48" s="77" t="s">
        <v>509</v>
      </c>
      <c r="C48" s="77" t="s">
        <v>508</v>
      </c>
      <c r="D48" s="84" t="s">
        <v>510</v>
      </c>
      <c r="E48" s="85" t="s">
        <v>1529</v>
      </c>
      <c r="F48" s="348"/>
      <c r="G48" s="85" t="s">
        <v>497</v>
      </c>
      <c r="H48" s="85" t="s">
        <v>791</v>
      </c>
      <c r="I48" s="85" t="s">
        <v>513</v>
      </c>
      <c r="J48" s="348"/>
      <c r="K48" s="348"/>
      <c r="L48" s="348"/>
      <c r="M48" s="348"/>
      <c r="N48" s="87"/>
      <c r="O48" s="88" t="s">
        <v>83</v>
      </c>
      <c r="P48" s="67">
        <f t="shared" ref="P48:R48" si="140">P46-+P47</f>
        <v>0</v>
      </c>
      <c r="Q48" s="67">
        <f t="shared" si="140"/>
        <v>0</v>
      </c>
      <c r="R48" s="89">
        <f t="shared" si="140"/>
        <v>0</v>
      </c>
      <c r="S48" s="89"/>
      <c r="T48" s="89">
        <f t="shared" ref="T48:V48" si="141">T46-+T47</f>
        <v>0</v>
      </c>
      <c r="U48" s="90">
        <f t="shared" si="141"/>
        <v>0</v>
      </c>
      <c r="V48" s="90">
        <f t="shared" si="141"/>
        <v>0</v>
      </c>
      <c r="W48" s="88" t="s">
        <v>83</v>
      </c>
      <c r="X48" s="90">
        <f t="shared" ref="X48:AD48" si="142">X46-+X47</f>
        <v>0</v>
      </c>
      <c r="Y48" s="90">
        <f t="shared" si="142"/>
        <v>0</v>
      </c>
      <c r="Z48" s="90">
        <f t="shared" si="142"/>
        <v>0</v>
      </c>
      <c r="AA48" s="90">
        <f t="shared" si="142"/>
        <v>0</v>
      </c>
      <c r="AB48" s="90">
        <f t="shared" si="142"/>
        <v>0</v>
      </c>
      <c r="AC48" s="90">
        <f t="shared" si="142"/>
        <v>0</v>
      </c>
      <c r="AD48" s="90">
        <f t="shared" si="142"/>
        <v>0</v>
      </c>
      <c r="AE48" s="90">
        <f t="shared" si="115"/>
        <v>0</v>
      </c>
      <c r="AF48" s="351"/>
      <c r="AH48" s="91">
        <f t="shared" si="122"/>
        <v>0</v>
      </c>
      <c r="AI48" s="92" t="s">
        <v>1156</v>
      </c>
      <c r="AJ48" s="91">
        <f t="shared" ref="AJ48:AL48" si="143">AJ46-+AJ47</f>
        <v>0</v>
      </c>
      <c r="AK48" s="91">
        <f t="shared" si="143"/>
        <v>0</v>
      </c>
      <c r="AL48" s="91">
        <f t="shared" si="143"/>
        <v>0</v>
      </c>
      <c r="AM48" s="60"/>
    </row>
    <row r="49" spans="1:39" s="58" customFormat="1" ht="16.5" customHeight="1" x14ac:dyDescent="0.15">
      <c r="A49" s="61" t="s">
        <v>1530</v>
      </c>
      <c r="B49" t="s">
        <v>509</v>
      </c>
      <c r="C49" t="s">
        <v>508</v>
      </c>
      <c r="D49" s="62" t="s">
        <v>510</v>
      </c>
      <c r="E49" s="63" t="s">
        <v>1530</v>
      </c>
      <c r="F49" s="346" t="s">
        <v>1316</v>
      </c>
      <c r="G49" s="63" t="s">
        <v>497</v>
      </c>
      <c r="H49" s="63" t="s">
        <v>791</v>
      </c>
      <c r="I49" s="63" t="s">
        <v>96</v>
      </c>
      <c r="J49" s="346"/>
      <c r="K49" s="346"/>
      <c r="L49" s="346"/>
      <c r="M49" s="346" t="s">
        <v>1714</v>
      </c>
      <c r="N49" s="65" t="s">
        <v>1712</v>
      </c>
      <c r="O49" s="66" t="s">
        <v>78</v>
      </c>
      <c r="P49" s="67">
        <v>1036585</v>
      </c>
      <c r="Q49" s="67">
        <v>483562</v>
      </c>
      <c r="R49" s="67">
        <f t="shared" ref="R49" si="144">P49-Q49</f>
        <v>553023</v>
      </c>
      <c r="S49" s="67">
        <v>0</v>
      </c>
      <c r="T49" s="67">
        <v>885340</v>
      </c>
      <c r="U49" s="68">
        <v>0</v>
      </c>
      <c r="V49" s="69">
        <f t="shared" ref="V49:V50" si="145">P49-U49</f>
        <v>1036585</v>
      </c>
      <c r="W49" s="70" t="s">
        <v>79</v>
      </c>
      <c r="X49" s="69">
        <f t="shared" ref="X49" si="146">X50</f>
        <v>332317</v>
      </c>
      <c r="Y49" s="71"/>
      <c r="Z49" s="71"/>
      <c r="AA49" s="71"/>
      <c r="AB49" s="71"/>
      <c r="AC49" s="71"/>
      <c r="AD49" s="72"/>
      <c r="AE49" s="69">
        <f t="shared" si="115"/>
        <v>332317</v>
      </c>
      <c r="AF49" s="349">
        <v>0</v>
      </c>
      <c r="AH49" s="73">
        <v>0</v>
      </c>
      <c r="AI49" s="74" t="s">
        <v>796</v>
      </c>
      <c r="AJ49" s="73">
        <v>599636.92000000004</v>
      </c>
      <c r="AK49" s="73">
        <f t="shared" ref="AK49:AK50" si="147">AL49-+AH49</f>
        <v>1036585</v>
      </c>
      <c r="AL49" s="73">
        <f t="shared" ref="AL49:AL50" si="148">Q49+R49</f>
        <v>1036585</v>
      </c>
      <c r="AM49" s="75"/>
    </row>
    <row r="50" spans="1:39" s="58" customFormat="1" ht="16.5" customHeight="1" x14ac:dyDescent="0.15">
      <c r="A50" s="61"/>
      <c r="B50" s="77" t="s">
        <v>509</v>
      </c>
      <c r="C50" s="77" t="s">
        <v>508</v>
      </c>
      <c r="D50" s="78" t="s">
        <v>510</v>
      </c>
      <c r="E50" s="79" t="s">
        <v>1530</v>
      </c>
      <c r="F50" s="347"/>
      <c r="G50" s="79" t="s">
        <v>497</v>
      </c>
      <c r="H50" s="79" t="s">
        <v>791</v>
      </c>
      <c r="I50" s="79" t="s">
        <v>96</v>
      </c>
      <c r="J50" s="347"/>
      <c r="K50" s="347"/>
      <c r="L50" s="347"/>
      <c r="M50" s="347"/>
      <c r="N50" s="81"/>
      <c r="O50" s="82" t="s">
        <v>81</v>
      </c>
      <c r="P50" s="67">
        <v>704268</v>
      </c>
      <c r="Q50" s="67">
        <v>151245</v>
      </c>
      <c r="R50" s="67">
        <v>553023</v>
      </c>
      <c r="S50" s="67">
        <f t="shared" ref="S50" si="149">P50-Q50-R50</f>
        <v>0</v>
      </c>
      <c r="T50" s="67">
        <v>553023</v>
      </c>
      <c r="U50" s="83">
        <v>0</v>
      </c>
      <c r="V50" s="69">
        <f t="shared" si="145"/>
        <v>704268</v>
      </c>
      <c r="W50" s="70" t="s">
        <v>82</v>
      </c>
      <c r="X50" s="69">
        <v>332317</v>
      </c>
      <c r="Y50" s="69">
        <v>0</v>
      </c>
      <c r="Z50" s="69">
        <v>0</v>
      </c>
      <c r="AA50" s="69">
        <v>0</v>
      </c>
      <c r="AB50" s="69">
        <v>0</v>
      </c>
      <c r="AC50" s="69">
        <v>0</v>
      </c>
      <c r="AD50" s="69">
        <v>0</v>
      </c>
      <c r="AE50" s="69">
        <f t="shared" si="115"/>
        <v>332317</v>
      </c>
      <c r="AF50" s="350"/>
      <c r="AH50" s="73">
        <v>0</v>
      </c>
      <c r="AI50" s="74" t="s">
        <v>796</v>
      </c>
      <c r="AJ50" s="73">
        <v>422477</v>
      </c>
      <c r="AK50" s="73">
        <f t="shared" si="147"/>
        <v>704268</v>
      </c>
      <c r="AL50" s="73">
        <f t="shared" si="148"/>
        <v>704268</v>
      </c>
      <c r="AM50" s="75"/>
    </row>
    <row r="51" spans="1:39" s="58" customFormat="1" ht="16.5" customHeight="1" x14ac:dyDescent="0.15">
      <c r="A51" s="61"/>
      <c r="B51" s="77" t="s">
        <v>509</v>
      </c>
      <c r="C51" s="77" t="s">
        <v>508</v>
      </c>
      <c r="D51" s="84" t="s">
        <v>510</v>
      </c>
      <c r="E51" s="85" t="s">
        <v>1530</v>
      </c>
      <c r="F51" s="348"/>
      <c r="G51" s="85" t="s">
        <v>497</v>
      </c>
      <c r="H51" s="85" t="s">
        <v>791</v>
      </c>
      <c r="I51" s="85" t="s">
        <v>96</v>
      </c>
      <c r="J51" s="348"/>
      <c r="K51" s="348"/>
      <c r="L51" s="348"/>
      <c r="M51" s="348"/>
      <c r="N51" s="87"/>
      <c r="O51" s="88" t="s">
        <v>83</v>
      </c>
      <c r="P51" s="67">
        <f t="shared" ref="P51:R51" si="150">P49-+P50</f>
        <v>332317</v>
      </c>
      <c r="Q51" s="67">
        <f t="shared" si="150"/>
        <v>332317</v>
      </c>
      <c r="R51" s="89">
        <f t="shared" si="150"/>
        <v>0</v>
      </c>
      <c r="S51" s="89"/>
      <c r="T51" s="89">
        <f t="shared" ref="T51:V51" si="151">T49-+T50</f>
        <v>332317</v>
      </c>
      <c r="U51" s="90">
        <f t="shared" si="151"/>
        <v>0</v>
      </c>
      <c r="V51" s="90">
        <f t="shared" si="151"/>
        <v>332317</v>
      </c>
      <c r="W51" s="88" t="s">
        <v>83</v>
      </c>
      <c r="X51" s="90">
        <f t="shared" ref="X51:AD51" si="152">X49-+X50</f>
        <v>0</v>
      </c>
      <c r="Y51" s="90">
        <f t="shared" si="152"/>
        <v>0</v>
      </c>
      <c r="Z51" s="90">
        <f t="shared" si="152"/>
        <v>0</v>
      </c>
      <c r="AA51" s="90">
        <f t="shared" si="152"/>
        <v>0</v>
      </c>
      <c r="AB51" s="90">
        <f t="shared" si="152"/>
        <v>0</v>
      </c>
      <c r="AC51" s="90">
        <f t="shared" si="152"/>
        <v>0</v>
      </c>
      <c r="AD51" s="90">
        <f t="shared" si="152"/>
        <v>0</v>
      </c>
      <c r="AE51" s="90">
        <f t="shared" si="115"/>
        <v>0</v>
      </c>
      <c r="AF51" s="351"/>
      <c r="AH51" s="91">
        <f t="shared" si="122"/>
        <v>0</v>
      </c>
      <c r="AI51" s="92">
        <v>0</v>
      </c>
      <c r="AJ51" s="91">
        <f t="shared" ref="AJ51:AL51" si="153">AJ49-+AJ50</f>
        <v>177159.92000000004</v>
      </c>
      <c r="AK51" s="91">
        <f t="shared" si="153"/>
        <v>332317</v>
      </c>
      <c r="AL51" s="91">
        <f t="shared" si="153"/>
        <v>332317</v>
      </c>
      <c r="AM51" s="60"/>
    </row>
    <row r="52" spans="1:39" s="58" customFormat="1" ht="16.5" customHeight="1" x14ac:dyDescent="0.15">
      <c r="A52" s="61" t="s">
        <v>1531</v>
      </c>
      <c r="B52" t="s">
        <v>509</v>
      </c>
      <c r="C52" t="s">
        <v>508</v>
      </c>
      <c r="D52" s="62" t="s">
        <v>510</v>
      </c>
      <c r="E52" s="63" t="s">
        <v>1531</v>
      </c>
      <c r="F52" s="346" t="s">
        <v>1317</v>
      </c>
      <c r="G52" s="63" t="s">
        <v>502</v>
      </c>
      <c r="H52" s="63" t="s">
        <v>791</v>
      </c>
      <c r="I52" s="63" t="s">
        <v>513</v>
      </c>
      <c r="J52" s="346"/>
      <c r="K52" s="346"/>
      <c r="L52" s="346"/>
      <c r="M52" s="346" t="s">
        <v>1719</v>
      </c>
      <c r="N52" s="65" t="s">
        <v>1720</v>
      </c>
      <c r="O52" s="66" t="s">
        <v>78</v>
      </c>
      <c r="P52" s="67">
        <v>187546320</v>
      </c>
      <c r="Q52" s="67">
        <v>0</v>
      </c>
      <c r="R52" s="67">
        <f t="shared" ref="R52" si="154">P52-Q52</f>
        <v>187546320</v>
      </c>
      <c r="S52" s="67">
        <v>0</v>
      </c>
      <c r="T52" s="67">
        <v>187546320</v>
      </c>
      <c r="U52" s="68">
        <v>80625000</v>
      </c>
      <c r="V52" s="69">
        <f t="shared" ref="V52:V53" si="155">P52-U52</f>
        <v>106921320</v>
      </c>
      <c r="W52" s="70" t="s">
        <v>79</v>
      </c>
      <c r="X52" s="69">
        <f t="shared" ref="X52" si="156">X53</f>
        <v>0</v>
      </c>
      <c r="Y52" s="71"/>
      <c r="Z52" s="71"/>
      <c r="AA52" s="71"/>
      <c r="AB52" s="71"/>
      <c r="AC52" s="71"/>
      <c r="AD52" s="72"/>
      <c r="AE52" s="69">
        <f t="shared" si="115"/>
        <v>0</v>
      </c>
      <c r="AF52" s="349">
        <v>0</v>
      </c>
      <c r="AH52" s="73">
        <v>187546320</v>
      </c>
      <c r="AI52" s="74" t="s">
        <v>1156</v>
      </c>
      <c r="AJ52" s="73">
        <v>0</v>
      </c>
      <c r="AK52" s="73">
        <f t="shared" ref="AK52:AK53" si="157">AL52-+AH52</f>
        <v>0</v>
      </c>
      <c r="AL52" s="73">
        <f t="shared" ref="AL52:AL53" si="158">Q52+R52</f>
        <v>187546320</v>
      </c>
      <c r="AM52" s="75"/>
    </row>
    <row r="53" spans="1:39" s="58" customFormat="1" ht="16.5" customHeight="1" x14ac:dyDescent="0.15">
      <c r="A53" s="61"/>
      <c r="B53" s="77" t="s">
        <v>509</v>
      </c>
      <c r="C53" s="77" t="s">
        <v>508</v>
      </c>
      <c r="D53" s="78" t="s">
        <v>510</v>
      </c>
      <c r="E53" s="79" t="s">
        <v>1531</v>
      </c>
      <c r="F53" s="347"/>
      <c r="G53" s="79" t="s">
        <v>502</v>
      </c>
      <c r="H53" s="79" t="s">
        <v>791</v>
      </c>
      <c r="I53" s="79" t="s">
        <v>513</v>
      </c>
      <c r="J53" s="347"/>
      <c r="K53" s="347"/>
      <c r="L53" s="347"/>
      <c r="M53" s="347"/>
      <c r="N53" s="81"/>
      <c r="O53" s="82" t="s">
        <v>81</v>
      </c>
      <c r="P53" s="67">
        <v>187546320</v>
      </c>
      <c r="Q53" s="67">
        <v>0</v>
      </c>
      <c r="R53" s="67">
        <v>187546320</v>
      </c>
      <c r="S53" s="67">
        <f t="shared" ref="S53" si="159">P53-Q53-R53</f>
        <v>0</v>
      </c>
      <c r="T53" s="265">
        <v>187546320</v>
      </c>
      <c r="U53" s="83">
        <v>80625000</v>
      </c>
      <c r="V53" s="69">
        <f t="shared" si="155"/>
        <v>106921320</v>
      </c>
      <c r="W53" s="70" t="s">
        <v>82</v>
      </c>
      <c r="X53" s="69">
        <v>0</v>
      </c>
      <c r="Y53" s="69">
        <v>0</v>
      </c>
      <c r="Z53" s="69">
        <v>0</v>
      </c>
      <c r="AA53" s="69">
        <v>0</v>
      </c>
      <c r="AB53" s="69">
        <v>0</v>
      </c>
      <c r="AC53" s="69">
        <v>0</v>
      </c>
      <c r="AD53" s="69">
        <v>0</v>
      </c>
      <c r="AE53" s="69">
        <f t="shared" si="115"/>
        <v>0</v>
      </c>
      <c r="AF53" s="350"/>
      <c r="AH53" s="73">
        <v>187546320</v>
      </c>
      <c r="AI53" s="74" t="s">
        <v>1156</v>
      </c>
      <c r="AJ53" s="73">
        <v>0</v>
      </c>
      <c r="AK53" s="73">
        <f t="shared" si="157"/>
        <v>0</v>
      </c>
      <c r="AL53" s="73">
        <f t="shared" si="158"/>
        <v>187546320</v>
      </c>
      <c r="AM53" s="75"/>
    </row>
    <row r="54" spans="1:39" s="58" customFormat="1" ht="16.5" customHeight="1" x14ac:dyDescent="0.15">
      <c r="A54" s="61"/>
      <c r="B54" s="77" t="s">
        <v>509</v>
      </c>
      <c r="C54" s="77" t="s">
        <v>508</v>
      </c>
      <c r="D54" s="84" t="s">
        <v>510</v>
      </c>
      <c r="E54" s="85" t="s">
        <v>1531</v>
      </c>
      <c r="F54" s="348"/>
      <c r="G54" s="85" t="s">
        <v>502</v>
      </c>
      <c r="H54" s="85" t="s">
        <v>791</v>
      </c>
      <c r="I54" s="85" t="s">
        <v>513</v>
      </c>
      <c r="J54" s="348"/>
      <c r="K54" s="348"/>
      <c r="L54" s="348"/>
      <c r="M54" s="348"/>
      <c r="N54" s="87"/>
      <c r="O54" s="88" t="s">
        <v>83</v>
      </c>
      <c r="P54" s="67">
        <f t="shared" ref="P54:R54" si="160">P52-+P53</f>
        <v>0</v>
      </c>
      <c r="Q54" s="67">
        <f t="shared" si="160"/>
        <v>0</v>
      </c>
      <c r="R54" s="89">
        <f t="shared" si="160"/>
        <v>0</v>
      </c>
      <c r="S54" s="89"/>
      <c r="T54" s="89">
        <f t="shared" ref="T54:V54" si="161">T52-+T53</f>
        <v>0</v>
      </c>
      <c r="U54" s="90">
        <f t="shared" si="161"/>
        <v>0</v>
      </c>
      <c r="V54" s="90">
        <f t="shared" si="161"/>
        <v>0</v>
      </c>
      <c r="W54" s="88" t="s">
        <v>83</v>
      </c>
      <c r="X54" s="90">
        <f t="shared" ref="X54:AD54" si="162">X52-+X53</f>
        <v>0</v>
      </c>
      <c r="Y54" s="90">
        <f t="shared" si="162"/>
        <v>0</v>
      </c>
      <c r="Z54" s="90">
        <f t="shared" si="162"/>
        <v>0</v>
      </c>
      <c r="AA54" s="90">
        <f t="shared" si="162"/>
        <v>0</v>
      </c>
      <c r="AB54" s="90">
        <f t="shared" si="162"/>
        <v>0</v>
      </c>
      <c r="AC54" s="90">
        <f t="shared" si="162"/>
        <v>0</v>
      </c>
      <c r="AD54" s="90">
        <f t="shared" si="162"/>
        <v>0</v>
      </c>
      <c r="AE54" s="90">
        <f t="shared" si="115"/>
        <v>0</v>
      </c>
      <c r="AF54" s="351"/>
      <c r="AH54" s="91">
        <f t="shared" si="122"/>
        <v>0</v>
      </c>
      <c r="AI54" s="92" t="s">
        <v>1156</v>
      </c>
      <c r="AJ54" s="91">
        <f t="shared" ref="AJ54:AL54" si="163">AJ52-+AJ53</f>
        <v>0</v>
      </c>
      <c r="AK54" s="91">
        <f t="shared" si="163"/>
        <v>0</v>
      </c>
      <c r="AL54" s="91">
        <f t="shared" si="163"/>
        <v>0</v>
      </c>
      <c r="AM54" s="60"/>
    </row>
    <row r="55" spans="1:39" s="58" customFormat="1" ht="16.5" customHeight="1" x14ac:dyDescent="0.15">
      <c r="A55" s="61" t="s">
        <v>1541</v>
      </c>
      <c r="B55" t="s">
        <v>514</v>
      </c>
      <c r="C55" t="s">
        <v>513</v>
      </c>
      <c r="D55" s="62" t="s">
        <v>515</v>
      </c>
      <c r="E55" s="63" t="s">
        <v>1541</v>
      </c>
      <c r="F55" s="346" t="s">
        <v>1327</v>
      </c>
      <c r="G55" s="63" t="s">
        <v>497</v>
      </c>
      <c r="H55" s="63" t="s">
        <v>791</v>
      </c>
      <c r="I55" s="63" t="s">
        <v>513</v>
      </c>
      <c r="J55" s="346" t="s">
        <v>1741</v>
      </c>
      <c r="K55" s="346" t="s">
        <v>1722</v>
      </c>
      <c r="L55" s="346" t="s">
        <v>1740</v>
      </c>
      <c r="M55" s="346" t="s">
        <v>1714</v>
      </c>
      <c r="N55" s="65" t="s">
        <v>1712</v>
      </c>
      <c r="O55" s="66" t="s">
        <v>78</v>
      </c>
      <c r="P55" s="67">
        <v>19046287</v>
      </c>
      <c r="Q55" s="67">
        <v>0</v>
      </c>
      <c r="R55" s="67">
        <f t="shared" ref="R55" si="164">P55-Q55</f>
        <v>19046287</v>
      </c>
      <c r="S55" s="67">
        <v>0</v>
      </c>
      <c r="T55" s="67">
        <v>5630230</v>
      </c>
      <c r="U55" s="68">
        <v>0</v>
      </c>
      <c r="V55" s="69">
        <f t="shared" ref="V55:V56" si="165">P55-U55</f>
        <v>19046287</v>
      </c>
      <c r="W55" s="70" t="s">
        <v>79</v>
      </c>
      <c r="X55" s="69">
        <f t="shared" ref="X55" si="166">X56</f>
        <v>0</v>
      </c>
      <c r="Y55" s="71"/>
      <c r="Z55" s="71"/>
      <c r="AA55" s="71"/>
      <c r="AB55" s="71"/>
      <c r="AC55" s="71"/>
      <c r="AD55" s="72"/>
      <c r="AE55" s="69">
        <f t="shared" ref="AE55:AE72" si="167">SUM(X55:AD55)</f>
        <v>0</v>
      </c>
      <c r="AF55" s="349">
        <v>0</v>
      </c>
      <c r="AH55" s="73">
        <v>14402167</v>
      </c>
      <c r="AI55" s="74" t="s">
        <v>819</v>
      </c>
      <c r="AJ55" s="73">
        <v>40755</v>
      </c>
      <c r="AK55" s="73">
        <f t="shared" ref="AK55:AK56" si="168">AL55-+AH55</f>
        <v>4644120</v>
      </c>
      <c r="AL55" s="73">
        <f t="shared" ref="AL55:AL56" si="169">Q55+R55</f>
        <v>19046287</v>
      </c>
      <c r="AM55" s="75"/>
    </row>
    <row r="56" spans="1:39" s="58" customFormat="1" ht="16.5" customHeight="1" x14ac:dyDescent="0.15">
      <c r="A56" s="61"/>
      <c r="B56" s="77" t="s">
        <v>514</v>
      </c>
      <c r="C56" s="77" t="s">
        <v>513</v>
      </c>
      <c r="D56" s="78" t="s">
        <v>515</v>
      </c>
      <c r="E56" s="79" t="s">
        <v>1541</v>
      </c>
      <c r="F56" s="347"/>
      <c r="G56" s="79" t="s">
        <v>497</v>
      </c>
      <c r="H56" s="79" t="s">
        <v>791</v>
      </c>
      <c r="I56" s="79" t="s">
        <v>513</v>
      </c>
      <c r="J56" s="347"/>
      <c r="K56" s="347"/>
      <c r="L56" s="347"/>
      <c r="M56" s="347"/>
      <c r="N56" s="81"/>
      <c r="O56" s="82" t="s">
        <v>81</v>
      </c>
      <c r="P56" s="67">
        <v>19046287</v>
      </c>
      <c r="Q56" s="67">
        <v>0</v>
      </c>
      <c r="R56" s="67">
        <v>19046287</v>
      </c>
      <c r="S56" s="67">
        <f t="shared" ref="S56" si="170">P56-Q56-R56</f>
        <v>0</v>
      </c>
      <c r="T56" s="67">
        <v>5630230</v>
      </c>
      <c r="U56" s="83">
        <v>0</v>
      </c>
      <c r="V56" s="69">
        <f t="shared" si="165"/>
        <v>19046287</v>
      </c>
      <c r="W56" s="70" t="s">
        <v>82</v>
      </c>
      <c r="X56" s="69">
        <v>0</v>
      </c>
      <c r="Y56" s="69">
        <v>0</v>
      </c>
      <c r="Z56" s="69">
        <v>0</v>
      </c>
      <c r="AA56" s="69">
        <v>0</v>
      </c>
      <c r="AB56" s="69">
        <v>0</v>
      </c>
      <c r="AC56" s="69">
        <v>0</v>
      </c>
      <c r="AD56" s="69">
        <v>0</v>
      </c>
      <c r="AE56" s="69">
        <f t="shared" si="167"/>
        <v>0</v>
      </c>
      <c r="AF56" s="350"/>
      <c r="AH56" s="73">
        <v>14402167</v>
      </c>
      <c r="AI56" s="74" t="s">
        <v>819</v>
      </c>
      <c r="AJ56" s="73">
        <v>40755</v>
      </c>
      <c r="AK56" s="73">
        <f t="shared" si="168"/>
        <v>4644120</v>
      </c>
      <c r="AL56" s="73">
        <f t="shared" si="169"/>
        <v>19046287</v>
      </c>
      <c r="AM56" s="75"/>
    </row>
    <row r="57" spans="1:39" s="58" customFormat="1" ht="16.5" customHeight="1" x14ac:dyDescent="0.15">
      <c r="A57" s="61"/>
      <c r="B57" s="77" t="s">
        <v>514</v>
      </c>
      <c r="C57" s="77" t="s">
        <v>513</v>
      </c>
      <c r="D57" s="84" t="s">
        <v>515</v>
      </c>
      <c r="E57" s="85" t="s">
        <v>1541</v>
      </c>
      <c r="F57" s="348"/>
      <c r="G57" s="85" t="s">
        <v>497</v>
      </c>
      <c r="H57" s="85" t="s">
        <v>791</v>
      </c>
      <c r="I57" s="85" t="s">
        <v>513</v>
      </c>
      <c r="J57" s="348"/>
      <c r="K57" s="348"/>
      <c r="L57" s="348"/>
      <c r="M57" s="348"/>
      <c r="N57" s="87"/>
      <c r="O57" s="88" t="s">
        <v>83</v>
      </c>
      <c r="P57" s="67">
        <f t="shared" ref="P57:R57" si="171">P55-+P56</f>
        <v>0</v>
      </c>
      <c r="Q57" s="67">
        <f t="shared" si="171"/>
        <v>0</v>
      </c>
      <c r="R57" s="89">
        <f t="shared" si="171"/>
        <v>0</v>
      </c>
      <c r="S57" s="89"/>
      <c r="T57" s="89">
        <f t="shared" ref="T57:V57" si="172">T55-+T56</f>
        <v>0</v>
      </c>
      <c r="U57" s="90">
        <f t="shared" si="172"/>
        <v>0</v>
      </c>
      <c r="V57" s="90">
        <f t="shared" si="172"/>
        <v>0</v>
      </c>
      <c r="W57" s="88" t="s">
        <v>83</v>
      </c>
      <c r="X57" s="90">
        <f t="shared" ref="X57:AD57" si="173">X55-+X56</f>
        <v>0</v>
      </c>
      <c r="Y57" s="90">
        <f t="shared" si="173"/>
        <v>0</v>
      </c>
      <c r="Z57" s="90">
        <f t="shared" si="173"/>
        <v>0</v>
      </c>
      <c r="AA57" s="90">
        <f t="shared" si="173"/>
        <v>0</v>
      </c>
      <c r="AB57" s="90">
        <f t="shared" si="173"/>
        <v>0</v>
      </c>
      <c r="AC57" s="90">
        <f t="shared" si="173"/>
        <v>0</v>
      </c>
      <c r="AD57" s="90">
        <f t="shared" si="173"/>
        <v>0</v>
      </c>
      <c r="AE57" s="90">
        <f t="shared" si="167"/>
        <v>0</v>
      </c>
      <c r="AF57" s="351"/>
      <c r="AH57" s="91">
        <f t="shared" ref="AH57:AH75" si="174">AH55-+AH56</f>
        <v>0</v>
      </c>
      <c r="AI57" s="92" t="s">
        <v>1156</v>
      </c>
      <c r="AJ57" s="91">
        <f t="shared" ref="AJ57:AL57" si="175">AJ55-+AJ56</f>
        <v>0</v>
      </c>
      <c r="AK57" s="91">
        <f t="shared" si="175"/>
        <v>0</v>
      </c>
      <c r="AL57" s="91">
        <f t="shared" si="175"/>
        <v>0</v>
      </c>
      <c r="AM57" s="60"/>
    </row>
    <row r="58" spans="1:39" s="58" customFormat="1" ht="16.5" customHeight="1" x14ac:dyDescent="0.15">
      <c r="A58" s="61" t="s">
        <v>1546</v>
      </c>
      <c r="B58" t="s">
        <v>518</v>
      </c>
      <c r="C58" t="s">
        <v>1002</v>
      </c>
      <c r="D58" s="62" t="s">
        <v>1810</v>
      </c>
      <c r="E58" s="63" t="s">
        <v>1546</v>
      </c>
      <c r="F58" s="346" t="s">
        <v>1332</v>
      </c>
      <c r="G58" s="63" t="s">
        <v>1794</v>
      </c>
      <c r="H58" s="63" t="s">
        <v>791</v>
      </c>
      <c r="I58" s="63" t="s">
        <v>881</v>
      </c>
      <c r="J58" s="346"/>
      <c r="K58" s="346"/>
      <c r="L58" s="346"/>
      <c r="M58" s="346" t="s">
        <v>1711</v>
      </c>
      <c r="N58" s="65" t="s">
        <v>1720</v>
      </c>
      <c r="O58" s="66" t="s">
        <v>78</v>
      </c>
      <c r="P58" s="67">
        <v>563610</v>
      </c>
      <c r="Q58" s="67">
        <v>563610</v>
      </c>
      <c r="R58" s="67">
        <f t="shared" ref="R58" si="176">P58-Q58</f>
        <v>0</v>
      </c>
      <c r="S58" s="67">
        <v>0</v>
      </c>
      <c r="T58" s="67">
        <v>0</v>
      </c>
      <c r="U58" s="68">
        <v>0</v>
      </c>
      <c r="V58" s="69">
        <f t="shared" ref="V58:V59" si="177">P58-U58</f>
        <v>563610</v>
      </c>
      <c r="W58" s="70" t="s">
        <v>79</v>
      </c>
      <c r="X58" s="69">
        <f t="shared" ref="X58" si="178">X59</f>
        <v>563610</v>
      </c>
      <c r="Y58" s="71"/>
      <c r="Z58" s="71"/>
      <c r="AA58" s="71"/>
      <c r="AB58" s="71"/>
      <c r="AC58" s="71"/>
      <c r="AD58" s="72"/>
      <c r="AE58" s="69">
        <f t="shared" si="167"/>
        <v>563610</v>
      </c>
      <c r="AF58" s="349" t="s">
        <v>1793</v>
      </c>
      <c r="AH58" s="73">
        <v>0</v>
      </c>
      <c r="AI58" s="74" t="s">
        <v>1156</v>
      </c>
      <c r="AJ58" s="73">
        <v>4755</v>
      </c>
      <c r="AK58" s="73">
        <f t="shared" ref="AK58:AK59" si="179">AL58-+AH58</f>
        <v>563610</v>
      </c>
      <c r="AL58" s="73">
        <f t="shared" ref="AL58:AL59" si="180">Q58+R58</f>
        <v>563610</v>
      </c>
      <c r="AM58" s="75"/>
    </row>
    <row r="59" spans="1:39" s="58" customFormat="1" ht="16.5" customHeight="1" x14ac:dyDescent="0.15">
      <c r="A59" s="61"/>
      <c r="B59" s="77" t="s">
        <v>518</v>
      </c>
      <c r="C59" s="77" t="s">
        <v>1002</v>
      </c>
      <c r="D59" s="78" t="s">
        <v>1810</v>
      </c>
      <c r="E59" s="79" t="s">
        <v>1546</v>
      </c>
      <c r="F59" s="347"/>
      <c r="G59" s="79" t="s">
        <v>1794</v>
      </c>
      <c r="H59" s="79" t="s">
        <v>791</v>
      </c>
      <c r="I59" s="79" t="s">
        <v>881</v>
      </c>
      <c r="J59" s="347"/>
      <c r="K59" s="347"/>
      <c r="L59" s="347"/>
      <c r="M59" s="347"/>
      <c r="N59" s="81"/>
      <c r="O59" s="82" t="s">
        <v>81</v>
      </c>
      <c r="P59" s="67">
        <v>0</v>
      </c>
      <c r="Q59" s="67">
        <v>0</v>
      </c>
      <c r="R59" s="67">
        <v>0</v>
      </c>
      <c r="S59" s="67">
        <f t="shared" ref="S59" si="181">P59-Q59-R59</f>
        <v>0</v>
      </c>
      <c r="T59" s="67">
        <v>0</v>
      </c>
      <c r="U59" s="83">
        <v>0</v>
      </c>
      <c r="V59" s="69">
        <f t="shared" si="177"/>
        <v>0</v>
      </c>
      <c r="W59" s="70" t="s">
        <v>82</v>
      </c>
      <c r="X59" s="69">
        <v>563610</v>
      </c>
      <c r="Y59" s="69">
        <v>0</v>
      </c>
      <c r="Z59" s="69">
        <v>0</v>
      </c>
      <c r="AA59" s="69">
        <v>0</v>
      </c>
      <c r="AB59" s="69">
        <v>0</v>
      </c>
      <c r="AC59" s="69">
        <v>0</v>
      </c>
      <c r="AD59" s="69">
        <v>0</v>
      </c>
      <c r="AE59" s="69">
        <f t="shared" si="167"/>
        <v>563610</v>
      </c>
      <c r="AF59" s="350"/>
      <c r="AH59" s="73">
        <v>0</v>
      </c>
      <c r="AI59" s="74" t="s">
        <v>1156</v>
      </c>
      <c r="AJ59" s="73">
        <v>0</v>
      </c>
      <c r="AK59" s="73">
        <f t="shared" si="179"/>
        <v>0</v>
      </c>
      <c r="AL59" s="73">
        <f t="shared" si="180"/>
        <v>0</v>
      </c>
      <c r="AM59" s="75"/>
    </row>
    <row r="60" spans="1:39" s="58" customFormat="1" ht="16.5" customHeight="1" x14ac:dyDescent="0.15">
      <c r="A60" s="61"/>
      <c r="B60" s="77" t="s">
        <v>518</v>
      </c>
      <c r="C60" s="77" t="s">
        <v>1002</v>
      </c>
      <c r="D60" s="84" t="s">
        <v>1810</v>
      </c>
      <c r="E60" s="85" t="s">
        <v>1546</v>
      </c>
      <c r="F60" s="348"/>
      <c r="G60" s="85" t="s">
        <v>1794</v>
      </c>
      <c r="H60" s="85" t="s">
        <v>791</v>
      </c>
      <c r="I60" s="85" t="s">
        <v>881</v>
      </c>
      <c r="J60" s="348"/>
      <c r="K60" s="348"/>
      <c r="L60" s="348"/>
      <c r="M60" s="348"/>
      <c r="N60" s="87"/>
      <c r="O60" s="88" t="s">
        <v>83</v>
      </c>
      <c r="P60" s="67">
        <f t="shared" ref="P60:R60" si="182">P58-+P59</f>
        <v>563610</v>
      </c>
      <c r="Q60" s="67">
        <f t="shared" si="182"/>
        <v>563610</v>
      </c>
      <c r="R60" s="89">
        <f t="shared" si="182"/>
        <v>0</v>
      </c>
      <c r="S60" s="89"/>
      <c r="T60" s="89">
        <f t="shared" ref="T60:V60" si="183">T58-+T59</f>
        <v>0</v>
      </c>
      <c r="U60" s="90">
        <f t="shared" si="183"/>
        <v>0</v>
      </c>
      <c r="V60" s="90">
        <f t="shared" si="183"/>
        <v>563610</v>
      </c>
      <c r="W60" s="88" t="s">
        <v>83</v>
      </c>
      <c r="X60" s="90">
        <f t="shared" ref="X60:AD60" si="184">X58-+X59</f>
        <v>0</v>
      </c>
      <c r="Y60" s="90">
        <f t="shared" si="184"/>
        <v>0</v>
      </c>
      <c r="Z60" s="90">
        <f t="shared" si="184"/>
        <v>0</v>
      </c>
      <c r="AA60" s="90">
        <f t="shared" si="184"/>
        <v>0</v>
      </c>
      <c r="AB60" s="90">
        <f t="shared" si="184"/>
        <v>0</v>
      </c>
      <c r="AC60" s="90">
        <f t="shared" si="184"/>
        <v>0</v>
      </c>
      <c r="AD60" s="90">
        <f t="shared" si="184"/>
        <v>0</v>
      </c>
      <c r="AE60" s="90">
        <f t="shared" si="167"/>
        <v>0</v>
      </c>
      <c r="AF60" s="351"/>
      <c r="AH60" s="91">
        <f t="shared" si="174"/>
        <v>0</v>
      </c>
      <c r="AI60" s="92">
        <v>0</v>
      </c>
      <c r="AJ60" s="91">
        <f t="shared" ref="AJ60:AL60" si="185">AJ58-+AJ59</f>
        <v>4755</v>
      </c>
      <c r="AK60" s="91">
        <f t="shared" si="185"/>
        <v>563610</v>
      </c>
      <c r="AL60" s="91">
        <f t="shared" si="185"/>
        <v>563610</v>
      </c>
      <c r="AM60" s="60"/>
    </row>
    <row r="61" spans="1:39" s="58" customFormat="1" ht="16.5" customHeight="1" x14ac:dyDescent="0.15">
      <c r="A61" s="61" t="s">
        <v>1547</v>
      </c>
      <c r="B61" t="s">
        <v>523</v>
      </c>
      <c r="C61" t="s">
        <v>522</v>
      </c>
      <c r="D61" s="62" t="s">
        <v>524</v>
      </c>
      <c r="E61" s="63" t="s">
        <v>1547</v>
      </c>
      <c r="F61" s="346" t="s">
        <v>1333</v>
      </c>
      <c r="G61" s="63" t="s">
        <v>1796</v>
      </c>
      <c r="H61" s="63" t="s">
        <v>791</v>
      </c>
      <c r="I61" s="63" t="s">
        <v>513</v>
      </c>
      <c r="J61" s="346"/>
      <c r="K61" s="346"/>
      <c r="L61" s="346"/>
      <c r="M61" s="346" t="s">
        <v>1716</v>
      </c>
      <c r="N61" s="65" t="s">
        <v>1712</v>
      </c>
      <c r="O61" s="66" t="s">
        <v>78</v>
      </c>
      <c r="P61" s="67">
        <v>47566439</v>
      </c>
      <c r="Q61" s="67">
        <v>14290480</v>
      </c>
      <c r="R61" s="67">
        <f t="shared" ref="R61" si="186">P61-Q61</f>
        <v>33275959</v>
      </c>
      <c r="S61" s="67">
        <v>0</v>
      </c>
      <c r="T61" s="67">
        <v>33275959</v>
      </c>
      <c r="U61" s="68">
        <v>38614234</v>
      </c>
      <c r="V61" s="69">
        <f t="shared" ref="V61:V62" si="187">P61-U61</f>
        <v>8952205</v>
      </c>
      <c r="W61" s="70" t="s">
        <v>79</v>
      </c>
      <c r="X61" s="69">
        <f t="shared" ref="X61" si="188">X62</f>
        <v>0</v>
      </c>
      <c r="Y61" s="71"/>
      <c r="Z61" s="71"/>
      <c r="AA61" s="71"/>
      <c r="AB61" s="71"/>
      <c r="AC61" s="71"/>
      <c r="AD61" s="72"/>
      <c r="AE61" s="69">
        <f t="shared" si="167"/>
        <v>0</v>
      </c>
      <c r="AF61" s="349">
        <v>0</v>
      </c>
      <c r="AH61" s="73">
        <v>0</v>
      </c>
      <c r="AI61" s="74" t="s">
        <v>819</v>
      </c>
      <c r="AJ61" s="73">
        <v>404914.5</v>
      </c>
      <c r="AK61" s="73">
        <f t="shared" ref="AK61:AK62" si="189">AL61-+AH61</f>
        <v>47566439</v>
      </c>
      <c r="AL61" s="73">
        <f t="shared" ref="AL61:AL62" si="190">Q61+R61</f>
        <v>47566439</v>
      </c>
      <c r="AM61" s="75"/>
    </row>
    <row r="62" spans="1:39" s="58" customFormat="1" ht="16.5" customHeight="1" x14ac:dyDescent="0.15">
      <c r="A62" s="61"/>
      <c r="B62" s="77" t="s">
        <v>523</v>
      </c>
      <c r="C62" s="77" t="s">
        <v>522</v>
      </c>
      <c r="D62" s="78" t="s">
        <v>524</v>
      </c>
      <c r="E62" s="79" t="s">
        <v>1547</v>
      </c>
      <c r="F62" s="347"/>
      <c r="G62" s="79" t="s">
        <v>1796</v>
      </c>
      <c r="H62" s="79" t="s">
        <v>791</v>
      </c>
      <c r="I62" s="79" t="s">
        <v>513</v>
      </c>
      <c r="J62" s="347"/>
      <c r="K62" s="347"/>
      <c r="L62" s="347"/>
      <c r="M62" s="347"/>
      <c r="N62" s="81"/>
      <c r="O62" s="82" t="s">
        <v>81</v>
      </c>
      <c r="P62" s="67">
        <v>47566439</v>
      </c>
      <c r="Q62" s="67">
        <v>14290480</v>
      </c>
      <c r="R62" s="67">
        <v>33275959</v>
      </c>
      <c r="S62" s="67">
        <f t="shared" ref="S62" si="191">P62-Q62-R62</f>
        <v>0</v>
      </c>
      <c r="T62" s="67">
        <v>33275959</v>
      </c>
      <c r="U62" s="83">
        <v>38614234</v>
      </c>
      <c r="V62" s="69">
        <f t="shared" si="187"/>
        <v>8952205</v>
      </c>
      <c r="W62" s="70" t="s">
        <v>82</v>
      </c>
      <c r="X62" s="69">
        <v>0</v>
      </c>
      <c r="Y62" s="69">
        <v>0</v>
      </c>
      <c r="Z62" s="69">
        <v>0</v>
      </c>
      <c r="AA62" s="69">
        <v>0</v>
      </c>
      <c r="AB62" s="69">
        <v>0</v>
      </c>
      <c r="AC62" s="69">
        <v>0</v>
      </c>
      <c r="AD62" s="69">
        <v>0</v>
      </c>
      <c r="AE62" s="69">
        <f t="shared" si="167"/>
        <v>0</v>
      </c>
      <c r="AF62" s="350"/>
      <c r="AH62" s="73">
        <v>0</v>
      </c>
      <c r="AI62" s="74" t="s">
        <v>819</v>
      </c>
      <c r="AJ62" s="73">
        <v>404914.5</v>
      </c>
      <c r="AK62" s="73">
        <f t="shared" si="189"/>
        <v>47566439</v>
      </c>
      <c r="AL62" s="73">
        <f t="shared" si="190"/>
        <v>47566439</v>
      </c>
      <c r="AM62" s="75"/>
    </row>
    <row r="63" spans="1:39" s="58" customFormat="1" ht="16.5" customHeight="1" x14ac:dyDescent="0.15">
      <c r="A63" s="61"/>
      <c r="B63" s="77" t="s">
        <v>523</v>
      </c>
      <c r="C63" s="77" t="s">
        <v>522</v>
      </c>
      <c r="D63" s="84" t="s">
        <v>524</v>
      </c>
      <c r="E63" s="85" t="s">
        <v>1547</v>
      </c>
      <c r="F63" s="348"/>
      <c r="G63" s="85" t="s">
        <v>1796</v>
      </c>
      <c r="H63" s="85" t="s">
        <v>791</v>
      </c>
      <c r="I63" s="85" t="s">
        <v>513</v>
      </c>
      <c r="J63" s="348"/>
      <c r="K63" s="348"/>
      <c r="L63" s="348"/>
      <c r="M63" s="348"/>
      <c r="N63" s="87"/>
      <c r="O63" s="88" t="s">
        <v>83</v>
      </c>
      <c r="P63" s="67">
        <f t="shared" ref="P63:R63" si="192">P61-+P62</f>
        <v>0</v>
      </c>
      <c r="Q63" s="67">
        <f t="shared" si="192"/>
        <v>0</v>
      </c>
      <c r="R63" s="89">
        <f t="shared" si="192"/>
        <v>0</v>
      </c>
      <c r="S63" s="89"/>
      <c r="T63" s="89">
        <f t="shared" ref="T63:V63" si="193">T61-+T62</f>
        <v>0</v>
      </c>
      <c r="U63" s="90">
        <f t="shared" si="193"/>
        <v>0</v>
      </c>
      <c r="V63" s="90">
        <f t="shared" si="193"/>
        <v>0</v>
      </c>
      <c r="W63" s="88" t="s">
        <v>83</v>
      </c>
      <c r="X63" s="90">
        <f t="shared" ref="X63:AD63" si="194">X61-+X62</f>
        <v>0</v>
      </c>
      <c r="Y63" s="90">
        <f t="shared" si="194"/>
        <v>0</v>
      </c>
      <c r="Z63" s="90">
        <f t="shared" si="194"/>
        <v>0</v>
      </c>
      <c r="AA63" s="90">
        <f t="shared" si="194"/>
        <v>0</v>
      </c>
      <c r="AB63" s="90">
        <f t="shared" si="194"/>
        <v>0</v>
      </c>
      <c r="AC63" s="90">
        <f t="shared" si="194"/>
        <v>0</v>
      </c>
      <c r="AD63" s="90">
        <f t="shared" si="194"/>
        <v>0</v>
      </c>
      <c r="AE63" s="90">
        <f t="shared" si="167"/>
        <v>0</v>
      </c>
      <c r="AF63" s="351"/>
      <c r="AH63" s="91">
        <f t="shared" si="174"/>
        <v>0</v>
      </c>
      <c r="AI63" s="92" t="s">
        <v>1156</v>
      </c>
      <c r="AJ63" s="91">
        <f t="shared" ref="AJ63:AL63" si="195">AJ61-+AJ62</f>
        <v>0</v>
      </c>
      <c r="AK63" s="91">
        <f t="shared" si="195"/>
        <v>0</v>
      </c>
      <c r="AL63" s="91">
        <f t="shared" si="195"/>
        <v>0</v>
      </c>
      <c r="AM63" s="60"/>
    </row>
    <row r="64" spans="1:39" s="58" customFormat="1" ht="16.5" customHeight="1" x14ac:dyDescent="0.15">
      <c r="A64" s="61" t="s">
        <v>1551</v>
      </c>
      <c r="B64" t="s">
        <v>523</v>
      </c>
      <c r="C64" t="s">
        <v>522</v>
      </c>
      <c r="D64" s="62" t="s">
        <v>524</v>
      </c>
      <c r="E64" s="63" t="s">
        <v>1551</v>
      </c>
      <c r="F64" s="346" t="s">
        <v>1337</v>
      </c>
      <c r="G64" s="63" t="s">
        <v>1796</v>
      </c>
      <c r="H64" s="63" t="s">
        <v>791</v>
      </c>
      <c r="I64" s="63" t="s">
        <v>513</v>
      </c>
      <c r="J64" s="346" t="s">
        <v>1741</v>
      </c>
      <c r="K64" s="346" t="s">
        <v>1722</v>
      </c>
      <c r="L64" s="346" t="s">
        <v>1740</v>
      </c>
      <c r="M64" s="346" t="s">
        <v>1714</v>
      </c>
      <c r="N64" s="65" t="s">
        <v>1712</v>
      </c>
      <c r="O64" s="66" t="s">
        <v>78</v>
      </c>
      <c r="P64" s="67">
        <v>4626605</v>
      </c>
      <c r="Q64" s="67">
        <v>0</v>
      </c>
      <c r="R64" s="67">
        <f t="shared" ref="R64" si="196">P64-Q64</f>
        <v>4626605</v>
      </c>
      <c r="S64" s="67">
        <v>0</v>
      </c>
      <c r="T64" s="67">
        <v>2299902</v>
      </c>
      <c r="U64" s="68">
        <v>0</v>
      </c>
      <c r="V64" s="69">
        <f t="shared" ref="V64:V65" si="197">P64-U64</f>
        <v>4626605</v>
      </c>
      <c r="W64" s="70" t="s">
        <v>79</v>
      </c>
      <c r="X64" s="69">
        <f t="shared" ref="X64" si="198">X65</f>
        <v>0</v>
      </c>
      <c r="Y64" s="71"/>
      <c r="Z64" s="71"/>
      <c r="AA64" s="71"/>
      <c r="AB64" s="71"/>
      <c r="AC64" s="71"/>
      <c r="AD64" s="72"/>
      <c r="AE64" s="69">
        <f t="shared" si="167"/>
        <v>0</v>
      </c>
      <c r="AF64" s="349">
        <v>0</v>
      </c>
      <c r="AH64" s="73">
        <v>0</v>
      </c>
      <c r="AI64" s="74" t="s">
        <v>819</v>
      </c>
      <c r="AJ64" s="73">
        <v>41391.199999999997</v>
      </c>
      <c r="AK64" s="73">
        <f t="shared" ref="AK64:AK65" si="199">AL64-+AH64</f>
        <v>4626605</v>
      </c>
      <c r="AL64" s="73">
        <f t="shared" ref="AL64:AL65" si="200">Q64+R64</f>
        <v>4626605</v>
      </c>
      <c r="AM64" s="75"/>
    </row>
    <row r="65" spans="1:39" s="58" customFormat="1" ht="16.5" customHeight="1" x14ac:dyDescent="0.15">
      <c r="A65" s="61"/>
      <c r="B65" s="77" t="s">
        <v>523</v>
      </c>
      <c r="C65" s="77" t="s">
        <v>522</v>
      </c>
      <c r="D65" s="78" t="s">
        <v>524</v>
      </c>
      <c r="E65" s="79" t="s">
        <v>1551</v>
      </c>
      <c r="F65" s="347"/>
      <c r="G65" s="79" t="s">
        <v>1796</v>
      </c>
      <c r="H65" s="79" t="s">
        <v>791</v>
      </c>
      <c r="I65" s="79" t="s">
        <v>513</v>
      </c>
      <c r="J65" s="347"/>
      <c r="K65" s="347"/>
      <c r="L65" s="347"/>
      <c r="M65" s="347"/>
      <c r="N65" s="81"/>
      <c r="O65" s="82" t="s">
        <v>81</v>
      </c>
      <c r="P65" s="67">
        <v>4626605</v>
      </c>
      <c r="Q65" s="67">
        <v>0</v>
      </c>
      <c r="R65" s="67">
        <v>4626605</v>
      </c>
      <c r="S65" s="67">
        <f t="shared" ref="S65" si="201">P65-Q65-R65</f>
        <v>0</v>
      </c>
      <c r="T65" s="67">
        <v>2299902</v>
      </c>
      <c r="U65" s="83">
        <v>0</v>
      </c>
      <c r="V65" s="69">
        <f t="shared" si="197"/>
        <v>4626605</v>
      </c>
      <c r="W65" s="70" t="s">
        <v>82</v>
      </c>
      <c r="X65" s="69">
        <v>0</v>
      </c>
      <c r="Y65" s="69">
        <v>0</v>
      </c>
      <c r="Z65" s="69">
        <v>0</v>
      </c>
      <c r="AA65" s="69">
        <v>0</v>
      </c>
      <c r="AB65" s="69">
        <v>0</v>
      </c>
      <c r="AC65" s="69">
        <v>0</v>
      </c>
      <c r="AD65" s="69">
        <v>0</v>
      </c>
      <c r="AE65" s="69">
        <f t="shared" si="167"/>
        <v>0</v>
      </c>
      <c r="AF65" s="350"/>
      <c r="AH65" s="73">
        <v>0</v>
      </c>
      <c r="AI65" s="74" t="s">
        <v>819</v>
      </c>
      <c r="AJ65" s="73">
        <v>41391.199999999997</v>
      </c>
      <c r="AK65" s="73">
        <f t="shared" si="199"/>
        <v>4626605</v>
      </c>
      <c r="AL65" s="73">
        <f t="shared" si="200"/>
        <v>4626605</v>
      </c>
      <c r="AM65" s="75"/>
    </row>
    <row r="66" spans="1:39" s="58" customFormat="1" ht="16.5" customHeight="1" x14ac:dyDescent="0.15">
      <c r="A66" s="61"/>
      <c r="B66" s="77" t="s">
        <v>523</v>
      </c>
      <c r="C66" s="77" t="s">
        <v>522</v>
      </c>
      <c r="D66" s="84" t="s">
        <v>524</v>
      </c>
      <c r="E66" s="85" t="s">
        <v>1551</v>
      </c>
      <c r="F66" s="348"/>
      <c r="G66" s="85" t="s">
        <v>1796</v>
      </c>
      <c r="H66" s="85" t="s">
        <v>791</v>
      </c>
      <c r="I66" s="85" t="s">
        <v>513</v>
      </c>
      <c r="J66" s="348"/>
      <c r="K66" s="348"/>
      <c r="L66" s="348"/>
      <c r="M66" s="348"/>
      <c r="N66" s="87"/>
      <c r="O66" s="88" t="s">
        <v>83</v>
      </c>
      <c r="P66" s="67">
        <f t="shared" ref="P66:R66" si="202">P64-+P65</f>
        <v>0</v>
      </c>
      <c r="Q66" s="67">
        <f t="shared" si="202"/>
        <v>0</v>
      </c>
      <c r="R66" s="89">
        <f t="shared" si="202"/>
        <v>0</v>
      </c>
      <c r="S66" s="89"/>
      <c r="T66" s="89">
        <f t="shared" ref="T66:V66" si="203">T64-+T65</f>
        <v>0</v>
      </c>
      <c r="U66" s="90">
        <f t="shared" si="203"/>
        <v>0</v>
      </c>
      <c r="V66" s="90">
        <f t="shared" si="203"/>
        <v>0</v>
      </c>
      <c r="W66" s="88" t="s">
        <v>83</v>
      </c>
      <c r="X66" s="90">
        <f t="shared" ref="X66:AD66" si="204">X64-+X65</f>
        <v>0</v>
      </c>
      <c r="Y66" s="90">
        <f t="shared" si="204"/>
        <v>0</v>
      </c>
      <c r="Z66" s="90">
        <f t="shared" si="204"/>
        <v>0</v>
      </c>
      <c r="AA66" s="90">
        <f t="shared" si="204"/>
        <v>0</v>
      </c>
      <c r="AB66" s="90">
        <f t="shared" si="204"/>
        <v>0</v>
      </c>
      <c r="AC66" s="90">
        <f t="shared" si="204"/>
        <v>0</v>
      </c>
      <c r="AD66" s="90">
        <f t="shared" si="204"/>
        <v>0</v>
      </c>
      <c r="AE66" s="90">
        <f t="shared" si="167"/>
        <v>0</v>
      </c>
      <c r="AF66" s="351"/>
      <c r="AH66" s="91">
        <f t="shared" si="174"/>
        <v>0</v>
      </c>
      <c r="AI66" s="92" t="s">
        <v>1156</v>
      </c>
      <c r="AJ66" s="91">
        <f t="shared" ref="AJ66:AL66" si="205">AJ64-+AJ65</f>
        <v>0</v>
      </c>
      <c r="AK66" s="91">
        <f t="shared" si="205"/>
        <v>0</v>
      </c>
      <c r="AL66" s="91">
        <f t="shared" si="205"/>
        <v>0</v>
      </c>
      <c r="AM66" s="60"/>
    </row>
    <row r="67" spans="1:39" s="58" customFormat="1" ht="16.5" customHeight="1" x14ac:dyDescent="0.15">
      <c r="A67" s="61" t="s">
        <v>1552</v>
      </c>
      <c r="B67" t="s">
        <v>523</v>
      </c>
      <c r="C67" t="s">
        <v>522</v>
      </c>
      <c r="D67" s="62" t="s">
        <v>524</v>
      </c>
      <c r="E67" s="63" t="s">
        <v>1552</v>
      </c>
      <c r="F67" s="346" t="s">
        <v>1338</v>
      </c>
      <c r="G67" s="63" t="s">
        <v>497</v>
      </c>
      <c r="H67" s="63" t="s">
        <v>791</v>
      </c>
      <c r="I67" s="63" t="s">
        <v>881</v>
      </c>
      <c r="J67" s="346" t="s">
        <v>1746</v>
      </c>
      <c r="K67" s="346" t="s">
        <v>1722</v>
      </c>
      <c r="L67" s="346" t="s">
        <v>1740</v>
      </c>
      <c r="M67" s="346" t="s">
        <v>1711</v>
      </c>
      <c r="N67" s="65" t="s">
        <v>1712</v>
      </c>
      <c r="O67" s="66" t="s">
        <v>78</v>
      </c>
      <c r="P67" s="67">
        <v>4221000</v>
      </c>
      <c r="Q67" s="67">
        <v>0</v>
      </c>
      <c r="R67" s="67">
        <f t="shared" ref="R67" si="206">P67-Q67</f>
        <v>4221000</v>
      </c>
      <c r="S67" s="67">
        <v>0</v>
      </c>
      <c r="T67" s="67">
        <v>4221000</v>
      </c>
      <c r="U67" s="68">
        <v>25638927</v>
      </c>
      <c r="V67" s="69">
        <f t="shared" ref="V67:V68" si="207">P67-U67</f>
        <v>-21417927</v>
      </c>
      <c r="W67" s="70" t="s">
        <v>79</v>
      </c>
      <c r="X67" s="69">
        <f t="shared" ref="X67" si="208">X68</f>
        <v>0</v>
      </c>
      <c r="Y67" s="71"/>
      <c r="Z67" s="71"/>
      <c r="AA67" s="71"/>
      <c r="AB67" s="71"/>
      <c r="AC67" s="71"/>
      <c r="AD67" s="72"/>
      <c r="AE67" s="69">
        <f t="shared" si="167"/>
        <v>0</v>
      </c>
      <c r="AF67" s="349">
        <v>0</v>
      </c>
      <c r="AH67" s="73">
        <v>4221000</v>
      </c>
      <c r="AI67" s="74" t="s">
        <v>1156</v>
      </c>
      <c r="AJ67" s="73">
        <v>0</v>
      </c>
      <c r="AK67" s="73">
        <f t="shared" ref="AK67:AK68" si="209">AL67-+AH67</f>
        <v>0</v>
      </c>
      <c r="AL67" s="73">
        <f t="shared" ref="AL67:AL68" si="210">Q67+R67</f>
        <v>4221000</v>
      </c>
      <c r="AM67" s="75"/>
    </row>
    <row r="68" spans="1:39" s="58" customFormat="1" ht="16.5" customHeight="1" x14ac:dyDescent="0.15">
      <c r="A68" s="61"/>
      <c r="B68" s="77" t="s">
        <v>523</v>
      </c>
      <c r="C68" s="77" t="s">
        <v>522</v>
      </c>
      <c r="D68" s="78" t="s">
        <v>524</v>
      </c>
      <c r="E68" s="79" t="s">
        <v>1552</v>
      </c>
      <c r="F68" s="347"/>
      <c r="G68" s="79" t="s">
        <v>497</v>
      </c>
      <c r="H68" s="79" t="s">
        <v>791</v>
      </c>
      <c r="I68" s="79" t="s">
        <v>881</v>
      </c>
      <c r="J68" s="347"/>
      <c r="K68" s="347"/>
      <c r="L68" s="347"/>
      <c r="M68" s="347"/>
      <c r="N68" s="81"/>
      <c r="O68" s="82" t="s">
        <v>81</v>
      </c>
      <c r="P68" s="67">
        <v>4221000</v>
      </c>
      <c r="Q68" s="67">
        <v>0</v>
      </c>
      <c r="R68" s="67">
        <v>4221000</v>
      </c>
      <c r="S68" s="67">
        <f t="shared" ref="S68" si="211">P68-Q68-R68</f>
        <v>0</v>
      </c>
      <c r="T68" s="67">
        <v>4221000</v>
      </c>
      <c r="U68" s="83">
        <v>25638927</v>
      </c>
      <c r="V68" s="69">
        <f t="shared" si="207"/>
        <v>-21417927</v>
      </c>
      <c r="W68" s="70" t="s">
        <v>82</v>
      </c>
      <c r="X68" s="69">
        <v>0</v>
      </c>
      <c r="Y68" s="69">
        <v>0</v>
      </c>
      <c r="Z68" s="69">
        <v>0</v>
      </c>
      <c r="AA68" s="69">
        <v>0</v>
      </c>
      <c r="AB68" s="69">
        <v>0</v>
      </c>
      <c r="AC68" s="69">
        <v>0</v>
      </c>
      <c r="AD68" s="69">
        <v>0</v>
      </c>
      <c r="AE68" s="69">
        <f t="shared" si="167"/>
        <v>0</v>
      </c>
      <c r="AF68" s="350"/>
      <c r="AH68" s="73">
        <v>4221000</v>
      </c>
      <c r="AI68" s="74" t="s">
        <v>1156</v>
      </c>
      <c r="AJ68" s="73">
        <v>0</v>
      </c>
      <c r="AK68" s="73">
        <f t="shared" si="209"/>
        <v>0</v>
      </c>
      <c r="AL68" s="73">
        <f t="shared" si="210"/>
        <v>4221000</v>
      </c>
      <c r="AM68" s="75"/>
    </row>
    <row r="69" spans="1:39" s="58" customFormat="1" ht="16.5" customHeight="1" x14ac:dyDescent="0.15">
      <c r="A69" s="61"/>
      <c r="B69" s="77" t="s">
        <v>523</v>
      </c>
      <c r="C69" s="77" t="s">
        <v>522</v>
      </c>
      <c r="D69" s="84" t="s">
        <v>524</v>
      </c>
      <c r="E69" s="85" t="s">
        <v>1552</v>
      </c>
      <c r="F69" s="348"/>
      <c r="G69" s="85" t="s">
        <v>497</v>
      </c>
      <c r="H69" s="85" t="s">
        <v>791</v>
      </c>
      <c r="I69" s="85" t="s">
        <v>881</v>
      </c>
      <c r="J69" s="348"/>
      <c r="K69" s="348"/>
      <c r="L69" s="348"/>
      <c r="M69" s="348"/>
      <c r="N69" s="87"/>
      <c r="O69" s="88" t="s">
        <v>83</v>
      </c>
      <c r="P69" s="67">
        <f t="shared" ref="P69:R69" si="212">P67-+P68</f>
        <v>0</v>
      </c>
      <c r="Q69" s="67">
        <f t="shared" si="212"/>
        <v>0</v>
      </c>
      <c r="R69" s="89">
        <f t="shared" si="212"/>
        <v>0</v>
      </c>
      <c r="S69" s="89"/>
      <c r="T69" s="89">
        <f t="shared" ref="T69:V69" si="213">T67-+T68</f>
        <v>0</v>
      </c>
      <c r="U69" s="90">
        <f t="shared" si="213"/>
        <v>0</v>
      </c>
      <c r="V69" s="90">
        <f t="shared" si="213"/>
        <v>0</v>
      </c>
      <c r="W69" s="88" t="s">
        <v>83</v>
      </c>
      <c r="X69" s="90">
        <f t="shared" ref="X69:AD69" si="214">X67-+X68</f>
        <v>0</v>
      </c>
      <c r="Y69" s="90">
        <f t="shared" si="214"/>
        <v>0</v>
      </c>
      <c r="Z69" s="90">
        <f t="shared" si="214"/>
        <v>0</v>
      </c>
      <c r="AA69" s="90">
        <f t="shared" si="214"/>
        <v>0</v>
      </c>
      <c r="AB69" s="90">
        <f t="shared" si="214"/>
        <v>0</v>
      </c>
      <c r="AC69" s="90">
        <f t="shared" si="214"/>
        <v>0</v>
      </c>
      <c r="AD69" s="90">
        <f t="shared" si="214"/>
        <v>0</v>
      </c>
      <c r="AE69" s="90">
        <f t="shared" si="167"/>
        <v>0</v>
      </c>
      <c r="AF69" s="351"/>
      <c r="AH69" s="91">
        <f t="shared" si="174"/>
        <v>0</v>
      </c>
      <c r="AI69" s="92" t="s">
        <v>1156</v>
      </c>
      <c r="AJ69" s="91">
        <f t="shared" ref="AJ69:AL69" si="215">AJ67-+AJ68</f>
        <v>0</v>
      </c>
      <c r="AK69" s="91">
        <f t="shared" si="215"/>
        <v>0</v>
      </c>
      <c r="AL69" s="91">
        <f t="shared" si="215"/>
        <v>0</v>
      </c>
      <c r="AM69" s="60"/>
    </row>
    <row r="70" spans="1:39" s="58" customFormat="1" ht="16.5" customHeight="1" x14ac:dyDescent="0.15">
      <c r="A70" s="61" t="s">
        <v>1553</v>
      </c>
      <c r="B70" t="s">
        <v>523</v>
      </c>
      <c r="C70" t="s">
        <v>522</v>
      </c>
      <c r="D70" s="62" t="s">
        <v>524</v>
      </c>
      <c r="E70" s="63" t="s">
        <v>1553</v>
      </c>
      <c r="F70" s="346" t="s">
        <v>1339</v>
      </c>
      <c r="G70" s="63" t="s">
        <v>1794</v>
      </c>
      <c r="H70" s="63" t="s">
        <v>791</v>
      </c>
      <c r="I70" s="63" t="s">
        <v>881</v>
      </c>
      <c r="J70" s="346"/>
      <c r="K70" s="346"/>
      <c r="L70" s="346"/>
      <c r="M70" s="346" t="s">
        <v>1711</v>
      </c>
      <c r="N70" s="65" t="s">
        <v>1712</v>
      </c>
      <c r="O70" s="66" t="s">
        <v>78</v>
      </c>
      <c r="P70" s="67">
        <v>3423026</v>
      </c>
      <c r="Q70" s="67">
        <v>0</v>
      </c>
      <c r="R70" s="67">
        <f t="shared" ref="R70" si="216">P70-Q70</f>
        <v>3423026</v>
      </c>
      <c r="S70" s="67">
        <v>0</v>
      </c>
      <c r="T70" s="67">
        <v>3423026</v>
      </c>
      <c r="U70" s="68">
        <v>0</v>
      </c>
      <c r="V70" s="69">
        <f t="shared" ref="V70:V71" si="217">P70-U70</f>
        <v>3423026</v>
      </c>
      <c r="W70" s="70" t="s">
        <v>79</v>
      </c>
      <c r="X70" s="69">
        <f t="shared" ref="X70" si="218">X71</f>
        <v>0</v>
      </c>
      <c r="Y70" s="71"/>
      <c r="Z70" s="71"/>
      <c r="AA70" s="71"/>
      <c r="AB70" s="71"/>
      <c r="AC70" s="71"/>
      <c r="AD70" s="72"/>
      <c r="AE70" s="69">
        <f t="shared" si="167"/>
        <v>0</v>
      </c>
      <c r="AF70" s="349">
        <v>0</v>
      </c>
      <c r="AH70" s="73">
        <v>0</v>
      </c>
      <c r="AI70" s="74" t="s">
        <v>819</v>
      </c>
      <c r="AJ70" s="73">
        <v>30802</v>
      </c>
      <c r="AK70" s="73">
        <f t="shared" ref="AK70:AK71" si="219">AL70-+AH70</f>
        <v>3423026</v>
      </c>
      <c r="AL70" s="73">
        <f t="shared" ref="AL70:AL71" si="220">Q70+R70</f>
        <v>3423026</v>
      </c>
      <c r="AM70" s="75"/>
    </row>
    <row r="71" spans="1:39" s="58" customFormat="1" ht="16.5" customHeight="1" x14ac:dyDescent="0.15">
      <c r="A71" s="61"/>
      <c r="B71" s="77" t="s">
        <v>523</v>
      </c>
      <c r="C71" s="77" t="s">
        <v>522</v>
      </c>
      <c r="D71" s="78" t="s">
        <v>524</v>
      </c>
      <c r="E71" s="79" t="s">
        <v>1553</v>
      </c>
      <c r="F71" s="347"/>
      <c r="G71" s="79" t="s">
        <v>1794</v>
      </c>
      <c r="H71" s="79" t="s">
        <v>791</v>
      </c>
      <c r="I71" s="79" t="s">
        <v>881</v>
      </c>
      <c r="J71" s="347"/>
      <c r="K71" s="347"/>
      <c r="L71" s="347"/>
      <c r="M71" s="347"/>
      <c r="N71" s="81"/>
      <c r="O71" s="82" t="s">
        <v>81</v>
      </c>
      <c r="P71" s="67">
        <v>3423026</v>
      </c>
      <c r="Q71" s="67">
        <v>0</v>
      </c>
      <c r="R71" s="67">
        <v>3423026</v>
      </c>
      <c r="S71" s="67">
        <f t="shared" ref="S71" si="221">P71-Q71-R71</f>
        <v>0</v>
      </c>
      <c r="T71" s="67">
        <v>3423026</v>
      </c>
      <c r="U71" s="83">
        <v>0</v>
      </c>
      <c r="V71" s="69">
        <f t="shared" si="217"/>
        <v>3423026</v>
      </c>
      <c r="W71" s="70" t="s">
        <v>82</v>
      </c>
      <c r="X71" s="69">
        <v>0</v>
      </c>
      <c r="Y71" s="69">
        <v>0</v>
      </c>
      <c r="Z71" s="69">
        <v>0</v>
      </c>
      <c r="AA71" s="69">
        <v>0</v>
      </c>
      <c r="AB71" s="69">
        <v>0</v>
      </c>
      <c r="AC71" s="69">
        <v>0</v>
      </c>
      <c r="AD71" s="69">
        <v>0</v>
      </c>
      <c r="AE71" s="69">
        <f t="shared" si="167"/>
        <v>0</v>
      </c>
      <c r="AF71" s="350"/>
      <c r="AH71" s="73">
        <v>0</v>
      </c>
      <c r="AI71" s="74" t="s">
        <v>819</v>
      </c>
      <c r="AJ71" s="73">
        <v>30802</v>
      </c>
      <c r="AK71" s="73">
        <f t="shared" si="219"/>
        <v>3423026</v>
      </c>
      <c r="AL71" s="73">
        <f t="shared" si="220"/>
        <v>3423026</v>
      </c>
      <c r="AM71" s="75"/>
    </row>
    <row r="72" spans="1:39" s="58" customFormat="1" ht="16.5" customHeight="1" x14ac:dyDescent="0.15">
      <c r="A72" s="61"/>
      <c r="B72" s="77" t="s">
        <v>523</v>
      </c>
      <c r="C72" s="77" t="s">
        <v>522</v>
      </c>
      <c r="D72" s="84" t="s">
        <v>524</v>
      </c>
      <c r="E72" s="85" t="s">
        <v>1553</v>
      </c>
      <c r="F72" s="348"/>
      <c r="G72" s="85" t="s">
        <v>1794</v>
      </c>
      <c r="H72" s="85" t="s">
        <v>791</v>
      </c>
      <c r="I72" s="85" t="s">
        <v>881</v>
      </c>
      <c r="J72" s="348"/>
      <c r="K72" s="348"/>
      <c r="L72" s="348"/>
      <c r="M72" s="348"/>
      <c r="N72" s="87"/>
      <c r="O72" s="88" t="s">
        <v>83</v>
      </c>
      <c r="P72" s="67">
        <f t="shared" ref="P72:R72" si="222">P70-+P71</f>
        <v>0</v>
      </c>
      <c r="Q72" s="67">
        <f t="shared" si="222"/>
        <v>0</v>
      </c>
      <c r="R72" s="89">
        <f t="shared" si="222"/>
        <v>0</v>
      </c>
      <c r="S72" s="89"/>
      <c r="T72" s="89">
        <f t="shared" ref="T72:V72" si="223">T70-+T71</f>
        <v>0</v>
      </c>
      <c r="U72" s="90">
        <f t="shared" si="223"/>
        <v>0</v>
      </c>
      <c r="V72" s="90">
        <f t="shared" si="223"/>
        <v>0</v>
      </c>
      <c r="W72" s="88" t="s">
        <v>83</v>
      </c>
      <c r="X72" s="90">
        <f t="shared" ref="X72:AD72" si="224">X70-+X71</f>
        <v>0</v>
      </c>
      <c r="Y72" s="90">
        <f t="shared" si="224"/>
        <v>0</v>
      </c>
      <c r="Z72" s="90">
        <f t="shared" si="224"/>
        <v>0</v>
      </c>
      <c r="AA72" s="90">
        <f t="shared" si="224"/>
        <v>0</v>
      </c>
      <c r="AB72" s="90">
        <f t="shared" si="224"/>
        <v>0</v>
      </c>
      <c r="AC72" s="90">
        <f t="shared" si="224"/>
        <v>0</v>
      </c>
      <c r="AD72" s="90">
        <f t="shared" si="224"/>
        <v>0</v>
      </c>
      <c r="AE72" s="90">
        <f t="shared" si="167"/>
        <v>0</v>
      </c>
      <c r="AF72" s="351"/>
      <c r="AH72" s="91">
        <f t="shared" si="174"/>
        <v>0</v>
      </c>
      <c r="AI72" s="92" t="s">
        <v>1156</v>
      </c>
      <c r="AJ72" s="91">
        <f t="shared" ref="AJ72:AL72" si="225">AJ70-+AJ71</f>
        <v>0</v>
      </c>
      <c r="AK72" s="91">
        <f t="shared" si="225"/>
        <v>0</v>
      </c>
      <c r="AL72" s="91">
        <f t="shared" si="225"/>
        <v>0</v>
      </c>
      <c r="AM72" s="60"/>
    </row>
    <row r="73" spans="1:39" s="58" customFormat="1" ht="16.5" customHeight="1" x14ac:dyDescent="0.15">
      <c r="A73" s="61" t="s">
        <v>1560</v>
      </c>
      <c r="B73" t="s">
        <v>532</v>
      </c>
      <c r="C73" t="s">
        <v>531</v>
      </c>
      <c r="D73" s="62" t="s">
        <v>533</v>
      </c>
      <c r="E73" s="63" t="s">
        <v>1560</v>
      </c>
      <c r="F73" s="346" t="s">
        <v>1346</v>
      </c>
      <c r="G73" s="63" t="s">
        <v>497</v>
      </c>
      <c r="H73" s="63" t="s">
        <v>791</v>
      </c>
      <c r="I73" s="63" t="s">
        <v>513</v>
      </c>
      <c r="J73" s="346"/>
      <c r="K73" s="346"/>
      <c r="L73" s="346"/>
      <c r="M73" s="346" t="s">
        <v>1716</v>
      </c>
      <c r="N73" s="65" t="s">
        <v>1712</v>
      </c>
      <c r="O73" s="66" t="s">
        <v>78</v>
      </c>
      <c r="P73" s="67">
        <v>12660000</v>
      </c>
      <c r="Q73" s="67">
        <v>5480400</v>
      </c>
      <c r="R73" s="67">
        <f t="shared" ref="R73" si="226">P73-Q73</f>
        <v>7179600</v>
      </c>
      <c r="S73" s="67">
        <v>0</v>
      </c>
      <c r="T73" s="67">
        <v>12660000</v>
      </c>
      <c r="U73" s="68">
        <v>0</v>
      </c>
      <c r="V73" s="69">
        <f t="shared" ref="V73:V74" si="227">P73-U73</f>
        <v>12660000</v>
      </c>
      <c r="W73" s="70" t="s">
        <v>79</v>
      </c>
      <c r="X73" s="69">
        <f t="shared" ref="X73" si="228">X74</f>
        <v>0</v>
      </c>
      <c r="Y73" s="71"/>
      <c r="Z73" s="71"/>
      <c r="AA73" s="71"/>
      <c r="AB73" s="71"/>
      <c r="AC73" s="71"/>
      <c r="AD73" s="72"/>
      <c r="AE73" s="69">
        <f t="shared" ref="AE73:AE99" si="229">SUM(X73:AD73)</f>
        <v>0</v>
      </c>
      <c r="AF73" s="349">
        <v>0</v>
      </c>
      <c r="AH73" s="73">
        <v>12660000</v>
      </c>
      <c r="AI73" s="74" t="s">
        <v>1156</v>
      </c>
      <c r="AJ73" s="73">
        <v>0</v>
      </c>
      <c r="AK73" s="73">
        <f t="shared" ref="AK73:AK74" si="230">AL73-+AH73</f>
        <v>0</v>
      </c>
      <c r="AL73" s="73">
        <f t="shared" ref="AL73:AL74" si="231">Q73+R73</f>
        <v>12660000</v>
      </c>
      <c r="AM73" s="75"/>
    </row>
    <row r="74" spans="1:39" s="58" customFormat="1" ht="16.5" customHeight="1" x14ac:dyDescent="0.15">
      <c r="A74" s="61"/>
      <c r="B74" s="77" t="s">
        <v>532</v>
      </c>
      <c r="C74" s="77" t="s">
        <v>531</v>
      </c>
      <c r="D74" s="78" t="s">
        <v>533</v>
      </c>
      <c r="E74" s="79" t="s">
        <v>1560</v>
      </c>
      <c r="F74" s="347"/>
      <c r="G74" s="79" t="s">
        <v>497</v>
      </c>
      <c r="H74" s="79" t="s">
        <v>791</v>
      </c>
      <c r="I74" s="79" t="s">
        <v>513</v>
      </c>
      <c r="J74" s="347"/>
      <c r="K74" s="347"/>
      <c r="L74" s="347"/>
      <c r="M74" s="347"/>
      <c r="N74" s="81"/>
      <c r="O74" s="82" t="s">
        <v>81</v>
      </c>
      <c r="P74" s="67">
        <v>12660000</v>
      </c>
      <c r="Q74" s="67">
        <v>5480400</v>
      </c>
      <c r="R74" s="67">
        <v>7179600</v>
      </c>
      <c r="S74" s="67">
        <f t="shared" ref="S74" si="232">P74-Q74-R74</f>
        <v>0</v>
      </c>
      <c r="T74" s="67">
        <v>12660000</v>
      </c>
      <c r="U74" s="83">
        <v>0</v>
      </c>
      <c r="V74" s="69">
        <f t="shared" si="227"/>
        <v>12660000</v>
      </c>
      <c r="W74" s="70" t="s">
        <v>82</v>
      </c>
      <c r="X74" s="69">
        <v>0</v>
      </c>
      <c r="Y74" s="69">
        <v>0</v>
      </c>
      <c r="Z74" s="69">
        <v>0</v>
      </c>
      <c r="AA74" s="69">
        <v>0</v>
      </c>
      <c r="AB74" s="69">
        <v>0</v>
      </c>
      <c r="AC74" s="69">
        <v>0</v>
      </c>
      <c r="AD74" s="69">
        <v>0</v>
      </c>
      <c r="AE74" s="69">
        <f t="shared" si="229"/>
        <v>0</v>
      </c>
      <c r="AF74" s="350"/>
      <c r="AH74" s="73">
        <v>12660000</v>
      </c>
      <c r="AI74" s="74" t="s">
        <v>1156</v>
      </c>
      <c r="AJ74" s="73">
        <v>0</v>
      </c>
      <c r="AK74" s="73">
        <f t="shared" si="230"/>
        <v>0</v>
      </c>
      <c r="AL74" s="73">
        <f t="shared" si="231"/>
        <v>12660000</v>
      </c>
      <c r="AM74" s="75"/>
    </row>
    <row r="75" spans="1:39" s="58" customFormat="1" ht="16.5" customHeight="1" x14ac:dyDescent="0.15">
      <c r="A75" s="61"/>
      <c r="B75" s="77" t="s">
        <v>532</v>
      </c>
      <c r="C75" s="77" t="s">
        <v>531</v>
      </c>
      <c r="D75" s="84" t="s">
        <v>533</v>
      </c>
      <c r="E75" s="85" t="s">
        <v>1560</v>
      </c>
      <c r="F75" s="348"/>
      <c r="G75" s="85" t="s">
        <v>497</v>
      </c>
      <c r="H75" s="85" t="s">
        <v>791</v>
      </c>
      <c r="I75" s="85" t="s">
        <v>513</v>
      </c>
      <c r="J75" s="348"/>
      <c r="K75" s="348"/>
      <c r="L75" s="348"/>
      <c r="M75" s="348"/>
      <c r="N75" s="87"/>
      <c r="O75" s="88" t="s">
        <v>83</v>
      </c>
      <c r="P75" s="67">
        <f t="shared" ref="P75:R75" si="233">P73-+P74</f>
        <v>0</v>
      </c>
      <c r="Q75" s="67">
        <f t="shared" si="233"/>
        <v>0</v>
      </c>
      <c r="R75" s="89">
        <f t="shared" si="233"/>
        <v>0</v>
      </c>
      <c r="S75" s="89"/>
      <c r="T75" s="89">
        <f t="shared" ref="T75:V75" si="234">T73-+T74</f>
        <v>0</v>
      </c>
      <c r="U75" s="90">
        <f t="shared" si="234"/>
        <v>0</v>
      </c>
      <c r="V75" s="90">
        <f t="shared" si="234"/>
        <v>0</v>
      </c>
      <c r="W75" s="88" t="s">
        <v>83</v>
      </c>
      <c r="X75" s="90">
        <f t="shared" ref="X75:AD75" si="235">X73-+X74</f>
        <v>0</v>
      </c>
      <c r="Y75" s="90">
        <f t="shared" si="235"/>
        <v>0</v>
      </c>
      <c r="Z75" s="90">
        <f t="shared" si="235"/>
        <v>0</v>
      </c>
      <c r="AA75" s="90">
        <f t="shared" si="235"/>
        <v>0</v>
      </c>
      <c r="AB75" s="90">
        <f t="shared" si="235"/>
        <v>0</v>
      </c>
      <c r="AC75" s="90">
        <f t="shared" si="235"/>
        <v>0</v>
      </c>
      <c r="AD75" s="90">
        <f t="shared" si="235"/>
        <v>0</v>
      </c>
      <c r="AE75" s="90">
        <f t="shared" si="229"/>
        <v>0</v>
      </c>
      <c r="AF75" s="351"/>
      <c r="AH75" s="91">
        <f t="shared" si="174"/>
        <v>0</v>
      </c>
      <c r="AI75" s="92" t="s">
        <v>1156</v>
      </c>
      <c r="AJ75" s="91">
        <f t="shared" ref="AJ75:AL75" si="236">AJ73-+AJ74</f>
        <v>0</v>
      </c>
      <c r="AK75" s="91">
        <f t="shared" si="236"/>
        <v>0</v>
      </c>
      <c r="AL75" s="91">
        <f t="shared" si="236"/>
        <v>0</v>
      </c>
      <c r="AM75" s="60"/>
    </row>
    <row r="76" spans="1:39" s="58" customFormat="1" ht="16.5" customHeight="1" x14ac:dyDescent="0.15">
      <c r="A76" s="61" t="s">
        <v>1564</v>
      </c>
      <c r="B76" t="s">
        <v>532</v>
      </c>
      <c r="C76" t="s">
        <v>531</v>
      </c>
      <c r="D76" s="62" t="s">
        <v>533</v>
      </c>
      <c r="E76" s="63" t="s">
        <v>1564</v>
      </c>
      <c r="F76" s="346" t="s">
        <v>1350</v>
      </c>
      <c r="G76" s="63" t="s">
        <v>502</v>
      </c>
      <c r="H76" s="63" t="s">
        <v>791</v>
      </c>
      <c r="I76" s="63" t="s">
        <v>513</v>
      </c>
      <c r="J76" s="346"/>
      <c r="K76" s="346"/>
      <c r="L76" s="346"/>
      <c r="M76" s="346" t="s">
        <v>1714</v>
      </c>
      <c r="N76" s="65" t="s">
        <v>1720</v>
      </c>
      <c r="O76" s="66" t="s">
        <v>78</v>
      </c>
      <c r="P76" s="67">
        <v>10775160</v>
      </c>
      <c r="Q76" s="67">
        <v>1299240</v>
      </c>
      <c r="R76" s="67">
        <f t="shared" ref="R76" si="237">P76-Q76</f>
        <v>9475920</v>
      </c>
      <c r="S76" s="67">
        <v>0</v>
      </c>
      <c r="T76" s="67">
        <v>9475920</v>
      </c>
      <c r="U76" s="68">
        <v>0</v>
      </c>
      <c r="V76" s="69">
        <f t="shared" ref="V76:V77" si="238">P76-U76</f>
        <v>10775160</v>
      </c>
      <c r="W76" s="70" t="s">
        <v>79</v>
      </c>
      <c r="X76" s="69">
        <f t="shared" ref="X76" si="239">X77</f>
        <v>0</v>
      </c>
      <c r="Y76" s="71"/>
      <c r="Z76" s="71"/>
      <c r="AA76" s="71"/>
      <c r="AB76" s="71"/>
      <c r="AC76" s="71"/>
      <c r="AD76" s="72"/>
      <c r="AE76" s="69">
        <f t="shared" si="229"/>
        <v>0</v>
      </c>
      <c r="AF76" s="349" t="s">
        <v>1791</v>
      </c>
      <c r="AH76" s="73">
        <v>10775160</v>
      </c>
      <c r="AI76" s="74" t="s">
        <v>1156</v>
      </c>
      <c r="AJ76" s="73">
        <v>0</v>
      </c>
      <c r="AK76" s="73">
        <f t="shared" ref="AK76:AK77" si="240">AL76-+AH76</f>
        <v>0</v>
      </c>
      <c r="AL76" s="73">
        <f t="shared" ref="AL76:AL77" si="241">Q76+R76</f>
        <v>10775160</v>
      </c>
      <c r="AM76" s="75"/>
    </row>
    <row r="77" spans="1:39" s="58" customFormat="1" ht="16.5" customHeight="1" x14ac:dyDescent="0.15">
      <c r="A77" s="61"/>
      <c r="B77" s="77" t="s">
        <v>532</v>
      </c>
      <c r="C77" s="77" t="s">
        <v>531</v>
      </c>
      <c r="D77" s="78" t="s">
        <v>533</v>
      </c>
      <c r="E77" s="79" t="s">
        <v>1564</v>
      </c>
      <c r="F77" s="347"/>
      <c r="G77" s="79" t="s">
        <v>502</v>
      </c>
      <c r="H77" s="79" t="s">
        <v>791</v>
      </c>
      <c r="I77" s="79" t="s">
        <v>513</v>
      </c>
      <c r="J77" s="347"/>
      <c r="K77" s="347"/>
      <c r="L77" s="347"/>
      <c r="M77" s="347"/>
      <c r="N77" s="81"/>
      <c r="O77" s="82" t="s">
        <v>81</v>
      </c>
      <c r="P77" s="67">
        <v>10775160</v>
      </c>
      <c r="Q77" s="67">
        <v>1299240</v>
      </c>
      <c r="R77" s="67">
        <v>9475920</v>
      </c>
      <c r="S77" s="67">
        <f t="shared" ref="S77" si="242">P77-Q77-R77</f>
        <v>0</v>
      </c>
      <c r="T77" s="265">
        <v>9475920</v>
      </c>
      <c r="U77" s="83">
        <v>0</v>
      </c>
      <c r="V77" s="69">
        <f t="shared" si="238"/>
        <v>10775160</v>
      </c>
      <c r="W77" s="70" t="s">
        <v>82</v>
      </c>
      <c r="X77" s="69">
        <v>0</v>
      </c>
      <c r="Y77" s="69">
        <v>0</v>
      </c>
      <c r="Z77" s="69">
        <v>0</v>
      </c>
      <c r="AA77" s="69">
        <v>0</v>
      </c>
      <c r="AB77" s="69">
        <v>0</v>
      </c>
      <c r="AC77" s="69">
        <v>0</v>
      </c>
      <c r="AD77" s="69">
        <v>0</v>
      </c>
      <c r="AE77" s="69">
        <f t="shared" si="229"/>
        <v>0</v>
      </c>
      <c r="AF77" s="350"/>
      <c r="AH77" s="73">
        <v>10775160</v>
      </c>
      <c r="AI77" s="74" t="s">
        <v>1156</v>
      </c>
      <c r="AJ77" s="73">
        <v>0</v>
      </c>
      <c r="AK77" s="73">
        <f t="shared" si="240"/>
        <v>0</v>
      </c>
      <c r="AL77" s="73">
        <f t="shared" si="241"/>
        <v>10775160</v>
      </c>
      <c r="AM77" s="75"/>
    </row>
    <row r="78" spans="1:39" s="58" customFormat="1" ht="16.5" customHeight="1" x14ac:dyDescent="0.15">
      <c r="A78" s="61"/>
      <c r="B78" s="77" t="s">
        <v>532</v>
      </c>
      <c r="C78" s="77" t="s">
        <v>531</v>
      </c>
      <c r="D78" s="84" t="s">
        <v>533</v>
      </c>
      <c r="E78" s="85" t="s">
        <v>1564</v>
      </c>
      <c r="F78" s="348"/>
      <c r="G78" s="85" t="s">
        <v>502</v>
      </c>
      <c r="H78" s="85" t="s">
        <v>791</v>
      </c>
      <c r="I78" s="85" t="s">
        <v>513</v>
      </c>
      <c r="J78" s="348"/>
      <c r="K78" s="348"/>
      <c r="L78" s="348"/>
      <c r="M78" s="348"/>
      <c r="N78" s="87"/>
      <c r="O78" s="88" t="s">
        <v>83</v>
      </c>
      <c r="P78" s="67">
        <f t="shared" ref="P78:R78" si="243">P76-+P77</f>
        <v>0</v>
      </c>
      <c r="Q78" s="67">
        <f t="shared" si="243"/>
        <v>0</v>
      </c>
      <c r="R78" s="89">
        <f t="shared" si="243"/>
        <v>0</v>
      </c>
      <c r="S78" s="89"/>
      <c r="T78" s="89">
        <f t="shared" ref="T78:V78" si="244">T76-+T77</f>
        <v>0</v>
      </c>
      <c r="U78" s="90">
        <f t="shared" si="244"/>
        <v>0</v>
      </c>
      <c r="V78" s="90">
        <f t="shared" si="244"/>
        <v>0</v>
      </c>
      <c r="W78" s="88" t="s">
        <v>83</v>
      </c>
      <c r="X78" s="90">
        <f t="shared" ref="X78:AD78" si="245">X76-+X77</f>
        <v>0</v>
      </c>
      <c r="Y78" s="90">
        <f t="shared" si="245"/>
        <v>0</v>
      </c>
      <c r="Z78" s="90">
        <f t="shared" si="245"/>
        <v>0</v>
      </c>
      <c r="AA78" s="90">
        <f t="shared" si="245"/>
        <v>0</v>
      </c>
      <c r="AB78" s="90">
        <f t="shared" si="245"/>
        <v>0</v>
      </c>
      <c r="AC78" s="90">
        <f t="shared" si="245"/>
        <v>0</v>
      </c>
      <c r="AD78" s="90">
        <f t="shared" si="245"/>
        <v>0</v>
      </c>
      <c r="AE78" s="90">
        <f t="shared" si="229"/>
        <v>0</v>
      </c>
      <c r="AF78" s="351"/>
      <c r="AH78" s="91">
        <f t="shared" ref="AH78:AH102" si="246">AH76-+AH77</f>
        <v>0</v>
      </c>
      <c r="AI78" s="92" t="s">
        <v>1156</v>
      </c>
      <c r="AJ78" s="91">
        <f t="shared" ref="AJ78:AL78" si="247">AJ76-+AJ77</f>
        <v>0</v>
      </c>
      <c r="AK78" s="91">
        <f t="shared" si="247"/>
        <v>0</v>
      </c>
      <c r="AL78" s="91">
        <f t="shared" si="247"/>
        <v>0</v>
      </c>
      <c r="AM78" s="60"/>
    </row>
    <row r="79" spans="1:39" s="58" customFormat="1" ht="16.5" customHeight="1" x14ac:dyDescent="0.15">
      <c r="A79" s="61" t="s">
        <v>1565</v>
      </c>
      <c r="B79" t="s">
        <v>532</v>
      </c>
      <c r="C79" t="s">
        <v>531</v>
      </c>
      <c r="D79" s="62" t="s">
        <v>533</v>
      </c>
      <c r="E79" s="63" t="s">
        <v>1565</v>
      </c>
      <c r="F79" s="346" t="s">
        <v>1351</v>
      </c>
      <c r="G79" s="63" t="s">
        <v>502</v>
      </c>
      <c r="H79" s="63" t="s">
        <v>791</v>
      </c>
      <c r="I79" s="63" t="s">
        <v>96</v>
      </c>
      <c r="J79" s="346"/>
      <c r="K79" s="346"/>
      <c r="L79" s="346"/>
      <c r="M79" s="346" t="s">
        <v>1716</v>
      </c>
      <c r="N79" s="65" t="s">
        <v>1720</v>
      </c>
      <c r="O79" s="66" t="s">
        <v>78</v>
      </c>
      <c r="P79" s="67">
        <v>137901960</v>
      </c>
      <c r="Q79" s="67">
        <v>0</v>
      </c>
      <c r="R79" s="67">
        <f t="shared" ref="R79" si="248">P79-Q79</f>
        <v>137901960</v>
      </c>
      <c r="S79" s="67">
        <v>0</v>
      </c>
      <c r="T79" s="67">
        <v>0</v>
      </c>
      <c r="U79" s="68">
        <v>112270320</v>
      </c>
      <c r="V79" s="69">
        <f t="shared" ref="V79:V80" si="249">P79-U79</f>
        <v>25631640</v>
      </c>
      <c r="W79" s="70" t="s">
        <v>79</v>
      </c>
      <c r="X79" s="69">
        <f t="shared" ref="X79" si="250">X80</f>
        <v>0</v>
      </c>
      <c r="Y79" s="71"/>
      <c r="Z79" s="71"/>
      <c r="AA79" s="71"/>
      <c r="AB79" s="71"/>
      <c r="AC79" s="71"/>
      <c r="AD79" s="72"/>
      <c r="AE79" s="69">
        <f t="shared" si="229"/>
        <v>0</v>
      </c>
      <c r="AF79" s="349" t="s">
        <v>1791</v>
      </c>
      <c r="AH79" s="73">
        <v>137901960</v>
      </c>
      <c r="AI79" s="74" t="s">
        <v>1156</v>
      </c>
      <c r="AJ79" s="73">
        <v>0</v>
      </c>
      <c r="AK79" s="73">
        <f t="shared" ref="AK79:AK80" si="251">AL79-+AH79</f>
        <v>0</v>
      </c>
      <c r="AL79" s="73">
        <f t="shared" ref="AL79:AL80" si="252">Q79+R79</f>
        <v>137901960</v>
      </c>
      <c r="AM79" s="75"/>
    </row>
    <row r="80" spans="1:39" s="58" customFormat="1" ht="16.5" customHeight="1" x14ac:dyDescent="0.15">
      <c r="A80" s="61"/>
      <c r="B80" s="77" t="s">
        <v>532</v>
      </c>
      <c r="C80" s="77" t="s">
        <v>531</v>
      </c>
      <c r="D80" s="78" t="s">
        <v>533</v>
      </c>
      <c r="E80" s="79" t="s">
        <v>1565</v>
      </c>
      <c r="F80" s="347"/>
      <c r="G80" s="79" t="s">
        <v>502</v>
      </c>
      <c r="H80" s="79" t="s">
        <v>791</v>
      </c>
      <c r="I80" s="79" t="s">
        <v>96</v>
      </c>
      <c r="J80" s="347"/>
      <c r="K80" s="347"/>
      <c r="L80" s="347"/>
      <c r="M80" s="347"/>
      <c r="N80" s="81"/>
      <c r="O80" s="82" t="s">
        <v>81</v>
      </c>
      <c r="P80" s="67">
        <v>137901960</v>
      </c>
      <c r="Q80" s="67">
        <v>0</v>
      </c>
      <c r="R80" s="67">
        <v>137901960</v>
      </c>
      <c r="S80" s="67">
        <f t="shared" ref="S80" si="253">P80-Q80-R80</f>
        <v>0</v>
      </c>
      <c r="T80" s="67">
        <v>0</v>
      </c>
      <c r="U80" s="83">
        <v>112270320</v>
      </c>
      <c r="V80" s="69">
        <f t="shared" si="249"/>
        <v>25631640</v>
      </c>
      <c r="W80" s="70" t="s">
        <v>82</v>
      </c>
      <c r="X80" s="69">
        <v>0</v>
      </c>
      <c r="Y80" s="69">
        <v>0</v>
      </c>
      <c r="Z80" s="69">
        <v>0</v>
      </c>
      <c r="AA80" s="69">
        <v>0</v>
      </c>
      <c r="AB80" s="69">
        <v>0</v>
      </c>
      <c r="AC80" s="69">
        <v>0</v>
      </c>
      <c r="AD80" s="69">
        <v>0</v>
      </c>
      <c r="AE80" s="69">
        <f t="shared" si="229"/>
        <v>0</v>
      </c>
      <c r="AF80" s="350"/>
      <c r="AH80" s="73">
        <v>137901960</v>
      </c>
      <c r="AI80" s="74" t="s">
        <v>1156</v>
      </c>
      <c r="AJ80" s="73">
        <v>0</v>
      </c>
      <c r="AK80" s="73">
        <f t="shared" si="251"/>
        <v>0</v>
      </c>
      <c r="AL80" s="73">
        <f t="shared" si="252"/>
        <v>137901960</v>
      </c>
      <c r="AM80" s="75"/>
    </row>
    <row r="81" spans="1:39" s="58" customFormat="1" ht="16.5" customHeight="1" x14ac:dyDescent="0.15">
      <c r="A81" s="61"/>
      <c r="B81" s="77" t="s">
        <v>532</v>
      </c>
      <c r="C81" s="77" t="s">
        <v>531</v>
      </c>
      <c r="D81" s="84" t="s">
        <v>533</v>
      </c>
      <c r="E81" s="85" t="s">
        <v>1565</v>
      </c>
      <c r="F81" s="348"/>
      <c r="G81" s="85" t="s">
        <v>502</v>
      </c>
      <c r="H81" s="85" t="s">
        <v>791</v>
      </c>
      <c r="I81" s="85" t="s">
        <v>96</v>
      </c>
      <c r="J81" s="348"/>
      <c r="K81" s="348"/>
      <c r="L81" s="348"/>
      <c r="M81" s="348"/>
      <c r="N81" s="87"/>
      <c r="O81" s="88" t="s">
        <v>83</v>
      </c>
      <c r="P81" s="67">
        <f t="shared" ref="P81:R81" si="254">P79-+P80</f>
        <v>0</v>
      </c>
      <c r="Q81" s="67">
        <f t="shared" si="254"/>
        <v>0</v>
      </c>
      <c r="R81" s="89">
        <f t="shared" si="254"/>
        <v>0</v>
      </c>
      <c r="S81" s="89"/>
      <c r="T81" s="89">
        <f t="shared" ref="T81:V81" si="255">T79-+T80</f>
        <v>0</v>
      </c>
      <c r="U81" s="90">
        <f t="shared" si="255"/>
        <v>0</v>
      </c>
      <c r="V81" s="90">
        <f t="shared" si="255"/>
        <v>0</v>
      </c>
      <c r="W81" s="88" t="s">
        <v>83</v>
      </c>
      <c r="X81" s="90">
        <f t="shared" ref="X81:AD81" si="256">X79-+X80</f>
        <v>0</v>
      </c>
      <c r="Y81" s="90">
        <f t="shared" si="256"/>
        <v>0</v>
      </c>
      <c r="Z81" s="90">
        <f t="shared" si="256"/>
        <v>0</v>
      </c>
      <c r="AA81" s="90">
        <f t="shared" si="256"/>
        <v>0</v>
      </c>
      <c r="AB81" s="90">
        <f t="shared" si="256"/>
        <v>0</v>
      </c>
      <c r="AC81" s="90">
        <f t="shared" si="256"/>
        <v>0</v>
      </c>
      <c r="AD81" s="90">
        <f t="shared" si="256"/>
        <v>0</v>
      </c>
      <c r="AE81" s="90">
        <f t="shared" si="229"/>
        <v>0</v>
      </c>
      <c r="AF81" s="351"/>
      <c r="AH81" s="91">
        <f t="shared" si="246"/>
        <v>0</v>
      </c>
      <c r="AI81" s="92" t="s">
        <v>1156</v>
      </c>
      <c r="AJ81" s="91">
        <f t="shared" ref="AJ81:AL81" si="257">AJ79-+AJ80</f>
        <v>0</v>
      </c>
      <c r="AK81" s="91">
        <f t="shared" si="257"/>
        <v>0</v>
      </c>
      <c r="AL81" s="91">
        <f t="shared" si="257"/>
        <v>0</v>
      </c>
      <c r="AM81" s="60"/>
    </row>
    <row r="82" spans="1:39" s="58" customFormat="1" ht="16.5" customHeight="1" x14ac:dyDescent="0.15">
      <c r="A82" s="61" t="s">
        <v>1566</v>
      </c>
      <c r="B82" t="s">
        <v>532</v>
      </c>
      <c r="C82" t="s">
        <v>531</v>
      </c>
      <c r="D82" s="62" t="s">
        <v>533</v>
      </c>
      <c r="E82" s="63" t="s">
        <v>1566</v>
      </c>
      <c r="F82" s="346" t="s">
        <v>1352</v>
      </c>
      <c r="G82" s="63" t="s">
        <v>1794</v>
      </c>
      <c r="H82" s="63" t="s">
        <v>791</v>
      </c>
      <c r="I82" s="63" t="s">
        <v>96</v>
      </c>
      <c r="J82" s="346"/>
      <c r="K82" s="346"/>
      <c r="L82" s="346"/>
      <c r="M82" s="346" t="s">
        <v>1716</v>
      </c>
      <c r="N82" s="65" t="s">
        <v>1720</v>
      </c>
      <c r="O82" s="66" t="s">
        <v>78</v>
      </c>
      <c r="P82" s="67">
        <v>56342910</v>
      </c>
      <c r="Q82" s="67">
        <v>0</v>
      </c>
      <c r="R82" s="67">
        <f t="shared" ref="R82" si="258">P82-Q82</f>
        <v>56342910</v>
      </c>
      <c r="S82" s="67">
        <v>0</v>
      </c>
      <c r="T82" s="67">
        <v>0</v>
      </c>
      <c r="U82" s="68">
        <v>0</v>
      </c>
      <c r="V82" s="69">
        <f t="shared" ref="V82:V83" si="259">P82-U82</f>
        <v>56342910</v>
      </c>
      <c r="W82" s="70" t="s">
        <v>79</v>
      </c>
      <c r="X82" s="69">
        <f t="shared" ref="X82" si="260">X83</f>
        <v>0</v>
      </c>
      <c r="Y82" s="71"/>
      <c r="Z82" s="71"/>
      <c r="AA82" s="71"/>
      <c r="AB82" s="71"/>
      <c r="AC82" s="71"/>
      <c r="AD82" s="72"/>
      <c r="AE82" s="69">
        <f t="shared" si="229"/>
        <v>0</v>
      </c>
      <c r="AF82" s="349">
        <v>0</v>
      </c>
      <c r="AH82" s="73">
        <v>0</v>
      </c>
      <c r="AI82" s="74" t="s">
        <v>819</v>
      </c>
      <c r="AJ82" s="73">
        <v>507000</v>
      </c>
      <c r="AK82" s="73">
        <f t="shared" ref="AK82:AK83" si="261">AL82-+AH82</f>
        <v>56342910</v>
      </c>
      <c r="AL82" s="73">
        <f t="shared" ref="AL82:AL83" si="262">Q82+R82</f>
        <v>56342910</v>
      </c>
      <c r="AM82" s="75"/>
    </row>
    <row r="83" spans="1:39" s="58" customFormat="1" ht="16.5" customHeight="1" x14ac:dyDescent="0.15">
      <c r="A83" s="61"/>
      <c r="B83" s="77" t="s">
        <v>532</v>
      </c>
      <c r="C83" s="77" t="s">
        <v>531</v>
      </c>
      <c r="D83" s="78" t="s">
        <v>533</v>
      </c>
      <c r="E83" s="79" t="s">
        <v>1566</v>
      </c>
      <c r="F83" s="347"/>
      <c r="G83" s="79" t="s">
        <v>1794</v>
      </c>
      <c r="H83" s="79" t="s">
        <v>791</v>
      </c>
      <c r="I83" s="79" t="s">
        <v>96</v>
      </c>
      <c r="J83" s="347"/>
      <c r="K83" s="347"/>
      <c r="L83" s="347"/>
      <c r="M83" s="347"/>
      <c r="N83" s="81"/>
      <c r="O83" s="82" t="s">
        <v>81</v>
      </c>
      <c r="P83" s="67">
        <v>56342910</v>
      </c>
      <c r="Q83" s="67">
        <v>0</v>
      </c>
      <c r="R83" s="67">
        <v>56342910</v>
      </c>
      <c r="S83" s="67">
        <f t="shared" ref="S83" si="263">P83-Q83-R83</f>
        <v>0</v>
      </c>
      <c r="T83" s="67">
        <v>0</v>
      </c>
      <c r="U83" s="83">
        <v>0</v>
      </c>
      <c r="V83" s="69">
        <f t="shared" si="259"/>
        <v>56342910</v>
      </c>
      <c r="W83" s="70" t="s">
        <v>82</v>
      </c>
      <c r="X83" s="69">
        <v>0</v>
      </c>
      <c r="Y83" s="69">
        <v>0</v>
      </c>
      <c r="Z83" s="69">
        <v>0</v>
      </c>
      <c r="AA83" s="69">
        <v>0</v>
      </c>
      <c r="AB83" s="69">
        <v>0</v>
      </c>
      <c r="AC83" s="69">
        <v>0</v>
      </c>
      <c r="AD83" s="69">
        <v>0</v>
      </c>
      <c r="AE83" s="69">
        <f t="shared" si="229"/>
        <v>0</v>
      </c>
      <c r="AF83" s="350"/>
      <c r="AH83" s="73">
        <v>0</v>
      </c>
      <c r="AI83" s="74" t="s">
        <v>819</v>
      </c>
      <c r="AJ83" s="73">
        <v>507000</v>
      </c>
      <c r="AK83" s="73">
        <f t="shared" si="261"/>
        <v>56342910</v>
      </c>
      <c r="AL83" s="73">
        <f t="shared" si="262"/>
        <v>56342910</v>
      </c>
      <c r="AM83" s="75"/>
    </row>
    <row r="84" spans="1:39" s="58" customFormat="1" ht="16.5" customHeight="1" x14ac:dyDescent="0.15">
      <c r="A84" s="61"/>
      <c r="B84" s="77" t="s">
        <v>532</v>
      </c>
      <c r="C84" s="77" t="s">
        <v>531</v>
      </c>
      <c r="D84" s="84" t="s">
        <v>533</v>
      </c>
      <c r="E84" s="85" t="s">
        <v>1566</v>
      </c>
      <c r="F84" s="348"/>
      <c r="G84" s="85" t="s">
        <v>1794</v>
      </c>
      <c r="H84" s="85" t="s">
        <v>791</v>
      </c>
      <c r="I84" s="85" t="s">
        <v>96</v>
      </c>
      <c r="J84" s="348"/>
      <c r="K84" s="348"/>
      <c r="L84" s="348"/>
      <c r="M84" s="348"/>
      <c r="N84" s="87"/>
      <c r="O84" s="88" t="s">
        <v>83</v>
      </c>
      <c r="P84" s="67">
        <f t="shared" ref="P84:R84" si="264">P82-+P83</f>
        <v>0</v>
      </c>
      <c r="Q84" s="67">
        <f t="shared" si="264"/>
        <v>0</v>
      </c>
      <c r="R84" s="89">
        <f t="shared" si="264"/>
        <v>0</v>
      </c>
      <c r="S84" s="89"/>
      <c r="T84" s="89">
        <f t="shared" ref="T84:V84" si="265">T82-+T83</f>
        <v>0</v>
      </c>
      <c r="U84" s="90">
        <f t="shared" si="265"/>
        <v>0</v>
      </c>
      <c r="V84" s="90">
        <f t="shared" si="265"/>
        <v>0</v>
      </c>
      <c r="W84" s="88" t="s">
        <v>83</v>
      </c>
      <c r="X84" s="90">
        <f t="shared" ref="X84:AD84" si="266">X82-+X83</f>
        <v>0</v>
      </c>
      <c r="Y84" s="90">
        <f t="shared" si="266"/>
        <v>0</v>
      </c>
      <c r="Z84" s="90">
        <f t="shared" si="266"/>
        <v>0</v>
      </c>
      <c r="AA84" s="90">
        <f t="shared" si="266"/>
        <v>0</v>
      </c>
      <c r="AB84" s="90">
        <f t="shared" si="266"/>
        <v>0</v>
      </c>
      <c r="AC84" s="90">
        <f t="shared" si="266"/>
        <v>0</v>
      </c>
      <c r="AD84" s="90">
        <f t="shared" si="266"/>
        <v>0</v>
      </c>
      <c r="AE84" s="90">
        <f t="shared" si="229"/>
        <v>0</v>
      </c>
      <c r="AF84" s="351"/>
      <c r="AH84" s="91">
        <f t="shared" si="246"/>
        <v>0</v>
      </c>
      <c r="AI84" s="92" t="s">
        <v>1156</v>
      </c>
      <c r="AJ84" s="91">
        <f t="shared" ref="AJ84:AL84" si="267">AJ82-+AJ83</f>
        <v>0</v>
      </c>
      <c r="AK84" s="91">
        <f t="shared" si="267"/>
        <v>0</v>
      </c>
      <c r="AL84" s="91">
        <f t="shared" si="267"/>
        <v>0</v>
      </c>
      <c r="AM84" s="60"/>
    </row>
    <row r="85" spans="1:39" s="58" customFormat="1" ht="16.5" customHeight="1" x14ac:dyDescent="0.15">
      <c r="A85" s="61" t="s">
        <v>1568</v>
      </c>
      <c r="B85" t="s">
        <v>532</v>
      </c>
      <c r="C85" t="s">
        <v>531</v>
      </c>
      <c r="D85" s="62" t="s">
        <v>533</v>
      </c>
      <c r="E85" s="63" t="s">
        <v>1568</v>
      </c>
      <c r="F85" s="346" t="s">
        <v>1354</v>
      </c>
      <c r="G85" s="63" t="s">
        <v>502</v>
      </c>
      <c r="H85" s="63" t="s">
        <v>791</v>
      </c>
      <c r="I85" s="63" t="s">
        <v>96</v>
      </c>
      <c r="J85" s="346"/>
      <c r="K85" s="346"/>
      <c r="L85" s="346"/>
      <c r="M85" s="346" t="s">
        <v>1716</v>
      </c>
      <c r="N85" s="65" t="s">
        <v>1712</v>
      </c>
      <c r="O85" s="66" t="s">
        <v>78</v>
      </c>
      <c r="P85" s="67">
        <v>38918880</v>
      </c>
      <c r="Q85" s="67">
        <v>0</v>
      </c>
      <c r="R85" s="67">
        <f t="shared" ref="R85" si="268">P85-Q85</f>
        <v>38918880</v>
      </c>
      <c r="S85" s="67">
        <v>0</v>
      </c>
      <c r="T85" s="67">
        <v>0</v>
      </c>
      <c r="U85" s="68">
        <v>28645000</v>
      </c>
      <c r="V85" s="69">
        <f t="shared" ref="V85:V86" si="269">P85-U85</f>
        <v>10273880</v>
      </c>
      <c r="W85" s="70" t="s">
        <v>79</v>
      </c>
      <c r="X85" s="69">
        <f t="shared" ref="X85" si="270">X86</f>
        <v>35026992</v>
      </c>
      <c r="Y85" s="71"/>
      <c r="Z85" s="71"/>
      <c r="AA85" s="71"/>
      <c r="AB85" s="71"/>
      <c r="AC85" s="71"/>
      <c r="AD85" s="72"/>
      <c r="AE85" s="69">
        <f t="shared" si="229"/>
        <v>35026992</v>
      </c>
      <c r="AF85" s="349" t="s">
        <v>1791</v>
      </c>
      <c r="AH85" s="73">
        <v>38918880</v>
      </c>
      <c r="AI85" s="74" t="s">
        <v>1156</v>
      </c>
      <c r="AJ85" s="73">
        <v>0</v>
      </c>
      <c r="AK85" s="73">
        <f t="shared" ref="AK85:AK86" si="271">AL85-+AH85</f>
        <v>0</v>
      </c>
      <c r="AL85" s="73">
        <f t="shared" ref="AL85:AL86" si="272">Q85+R85</f>
        <v>38918880</v>
      </c>
      <c r="AM85" s="75"/>
    </row>
    <row r="86" spans="1:39" s="58" customFormat="1" ht="16.5" customHeight="1" x14ac:dyDescent="0.15">
      <c r="A86" s="61"/>
      <c r="B86" s="77" t="s">
        <v>532</v>
      </c>
      <c r="C86" s="77" t="s">
        <v>531</v>
      </c>
      <c r="D86" s="78" t="s">
        <v>533</v>
      </c>
      <c r="E86" s="79" t="s">
        <v>1568</v>
      </c>
      <c r="F86" s="347"/>
      <c r="G86" s="79" t="s">
        <v>502</v>
      </c>
      <c r="H86" s="79" t="s">
        <v>791</v>
      </c>
      <c r="I86" s="79" t="s">
        <v>96</v>
      </c>
      <c r="J86" s="347"/>
      <c r="K86" s="347"/>
      <c r="L86" s="347"/>
      <c r="M86" s="347"/>
      <c r="N86" s="81"/>
      <c r="O86" s="82" t="s">
        <v>81</v>
      </c>
      <c r="P86" s="67">
        <v>3891888</v>
      </c>
      <c r="Q86" s="67">
        <v>0</v>
      </c>
      <c r="R86" s="67">
        <v>3891888</v>
      </c>
      <c r="S86" s="67">
        <f t="shared" ref="S86" si="273">P86-Q86-R86</f>
        <v>0</v>
      </c>
      <c r="T86" s="67">
        <v>0</v>
      </c>
      <c r="U86" s="83">
        <v>20011600</v>
      </c>
      <c r="V86" s="69">
        <f t="shared" si="269"/>
        <v>-16119712</v>
      </c>
      <c r="W86" s="70" t="s">
        <v>82</v>
      </c>
      <c r="X86" s="69">
        <v>35026992</v>
      </c>
      <c r="Y86" s="69">
        <v>0</v>
      </c>
      <c r="Z86" s="69">
        <v>0</v>
      </c>
      <c r="AA86" s="69">
        <v>0</v>
      </c>
      <c r="AB86" s="69">
        <v>0</v>
      </c>
      <c r="AC86" s="69">
        <v>0</v>
      </c>
      <c r="AD86" s="69">
        <v>0</v>
      </c>
      <c r="AE86" s="69">
        <f t="shared" si="229"/>
        <v>35026992</v>
      </c>
      <c r="AF86" s="350"/>
      <c r="AH86" s="73">
        <v>3891888</v>
      </c>
      <c r="AI86" s="74" t="s">
        <v>1156</v>
      </c>
      <c r="AJ86" s="73">
        <v>0</v>
      </c>
      <c r="AK86" s="73">
        <f t="shared" si="271"/>
        <v>0</v>
      </c>
      <c r="AL86" s="73">
        <f t="shared" si="272"/>
        <v>3891888</v>
      </c>
      <c r="AM86" s="75"/>
    </row>
    <row r="87" spans="1:39" s="58" customFormat="1" ht="16.5" customHeight="1" x14ac:dyDescent="0.15">
      <c r="A87" s="61"/>
      <c r="B87" s="77" t="s">
        <v>532</v>
      </c>
      <c r="C87" s="77" t="s">
        <v>531</v>
      </c>
      <c r="D87" s="84" t="s">
        <v>533</v>
      </c>
      <c r="E87" s="85" t="s">
        <v>1568</v>
      </c>
      <c r="F87" s="348"/>
      <c r="G87" s="85" t="s">
        <v>502</v>
      </c>
      <c r="H87" s="85" t="s">
        <v>791</v>
      </c>
      <c r="I87" s="85" t="s">
        <v>96</v>
      </c>
      <c r="J87" s="348"/>
      <c r="K87" s="348"/>
      <c r="L87" s="348"/>
      <c r="M87" s="348"/>
      <c r="N87" s="87"/>
      <c r="O87" s="88" t="s">
        <v>83</v>
      </c>
      <c r="P87" s="67">
        <f t="shared" ref="P87:R87" si="274">P85-+P86</f>
        <v>35026992</v>
      </c>
      <c r="Q87" s="67">
        <f t="shared" si="274"/>
        <v>0</v>
      </c>
      <c r="R87" s="89">
        <f t="shared" si="274"/>
        <v>35026992</v>
      </c>
      <c r="S87" s="89"/>
      <c r="T87" s="89">
        <f t="shared" ref="T87:V87" si="275">T85-+T86</f>
        <v>0</v>
      </c>
      <c r="U87" s="90">
        <f t="shared" si="275"/>
        <v>8633400</v>
      </c>
      <c r="V87" s="90">
        <f t="shared" si="275"/>
        <v>26393592</v>
      </c>
      <c r="W87" s="88" t="s">
        <v>83</v>
      </c>
      <c r="X87" s="90">
        <f t="shared" ref="X87:AD87" si="276">X85-+X86</f>
        <v>0</v>
      </c>
      <c r="Y87" s="90">
        <f t="shared" si="276"/>
        <v>0</v>
      </c>
      <c r="Z87" s="90">
        <f t="shared" si="276"/>
        <v>0</v>
      </c>
      <c r="AA87" s="90">
        <f t="shared" si="276"/>
        <v>0</v>
      </c>
      <c r="AB87" s="90">
        <f t="shared" si="276"/>
        <v>0</v>
      </c>
      <c r="AC87" s="90">
        <f t="shared" si="276"/>
        <v>0</v>
      </c>
      <c r="AD87" s="90">
        <f t="shared" si="276"/>
        <v>0</v>
      </c>
      <c r="AE87" s="90">
        <f t="shared" si="229"/>
        <v>0</v>
      </c>
      <c r="AF87" s="351"/>
      <c r="AH87" s="91">
        <f t="shared" si="246"/>
        <v>35026992</v>
      </c>
      <c r="AI87" s="92" t="s">
        <v>1156</v>
      </c>
      <c r="AJ87" s="91">
        <f t="shared" ref="AJ87:AL87" si="277">AJ85-+AJ86</f>
        <v>0</v>
      </c>
      <c r="AK87" s="91">
        <f t="shared" si="277"/>
        <v>0</v>
      </c>
      <c r="AL87" s="91">
        <f t="shared" si="277"/>
        <v>35026992</v>
      </c>
      <c r="AM87" s="60"/>
    </row>
    <row r="88" spans="1:39" s="58" customFormat="1" ht="16.5" customHeight="1" x14ac:dyDescent="0.15">
      <c r="A88" s="61" t="s">
        <v>1569</v>
      </c>
      <c r="B88" t="s">
        <v>532</v>
      </c>
      <c r="C88" t="s">
        <v>531</v>
      </c>
      <c r="D88" s="62" t="s">
        <v>533</v>
      </c>
      <c r="E88" s="63" t="s">
        <v>1569</v>
      </c>
      <c r="F88" s="346" t="s">
        <v>1355</v>
      </c>
      <c r="G88" s="63" t="s">
        <v>502</v>
      </c>
      <c r="H88" s="63" t="s">
        <v>791</v>
      </c>
      <c r="I88" s="63" t="s">
        <v>96</v>
      </c>
      <c r="J88" s="346"/>
      <c r="K88" s="346"/>
      <c r="L88" s="346"/>
      <c r="M88" s="346" t="s">
        <v>1716</v>
      </c>
      <c r="N88" s="65" t="s">
        <v>1712</v>
      </c>
      <c r="O88" s="66" t="s">
        <v>78</v>
      </c>
      <c r="P88" s="67">
        <v>37411632</v>
      </c>
      <c r="Q88" s="67">
        <v>0</v>
      </c>
      <c r="R88" s="67">
        <f t="shared" ref="R88" si="278">P88-Q88</f>
        <v>37411632</v>
      </c>
      <c r="S88" s="67">
        <v>0</v>
      </c>
      <c r="T88" s="67">
        <v>0</v>
      </c>
      <c r="U88" s="68">
        <v>13332400</v>
      </c>
      <c r="V88" s="69">
        <f t="shared" ref="V88:V89" si="279">P88-U88</f>
        <v>24079232</v>
      </c>
      <c r="W88" s="70" t="s">
        <v>79</v>
      </c>
      <c r="X88" s="69">
        <f t="shared" ref="X88" si="280">X89</f>
        <v>0</v>
      </c>
      <c r="Y88" s="71"/>
      <c r="Z88" s="71"/>
      <c r="AA88" s="71"/>
      <c r="AB88" s="71"/>
      <c r="AC88" s="71"/>
      <c r="AD88" s="72"/>
      <c r="AE88" s="69">
        <f t="shared" si="229"/>
        <v>0</v>
      </c>
      <c r="AF88" s="349" t="s">
        <v>1791</v>
      </c>
      <c r="AH88" s="73">
        <v>37411632</v>
      </c>
      <c r="AI88" s="74" t="s">
        <v>1156</v>
      </c>
      <c r="AJ88" s="73">
        <v>0</v>
      </c>
      <c r="AK88" s="73">
        <f t="shared" ref="AK88:AK89" si="281">AL88-+AH88</f>
        <v>0</v>
      </c>
      <c r="AL88" s="73">
        <f t="shared" ref="AL88:AL89" si="282">Q88+R88</f>
        <v>37411632</v>
      </c>
      <c r="AM88" s="75"/>
    </row>
    <row r="89" spans="1:39" s="58" customFormat="1" ht="16.5" customHeight="1" x14ac:dyDescent="0.15">
      <c r="A89" s="61"/>
      <c r="B89" s="77" t="s">
        <v>532</v>
      </c>
      <c r="C89" s="77" t="s">
        <v>531</v>
      </c>
      <c r="D89" s="78" t="s">
        <v>533</v>
      </c>
      <c r="E89" s="79" t="s">
        <v>1569</v>
      </c>
      <c r="F89" s="347"/>
      <c r="G89" s="79" t="s">
        <v>502</v>
      </c>
      <c r="H89" s="79" t="s">
        <v>791</v>
      </c>
      <c r="I89" s="79" t="s">
        <v>96</v>
      </c>
      <c r="J89" s="347"/>
      <c r="K89" s="347"/>
      <c r="L89" s="347"/>
      <c r="M89" s="347"/>
      <c r="N89" s="81"/>
      <c r="O89" s="82" t="s">
        <v>81</v>
      </c>
      <c r="P89" s="67">
        <v>37411632</v>
      </c>
      <c r="Q89" s="67">
        <v>0</v>
      </c>
      <c r="R89" s="67">
        <v>37411632</v>
      </c>
      <c r="S89" s="67">
        <f t="shared" ref="S89" si="283">P89-Q89-R89</f>
        <v>0</v>
      </c>
      <c r="T89" s="67">
        <v>0</v>
      </c>
      <c r="U89" s="83">
        <v>13332400</v>
      </c>
      <c r="V89" s="69">
        <f t="shared" si="279"/>
        <v>24079232</v>
      </c>
      <c r="W89" s="70" t="s">
        <v>82</v>
      </c>
      <c r="X89" s="69">
        <v>0</v>
      </c>
      <c r="Y89" s="69">
        <v>0</v>
      </c>
      <c r="Z89" s="69">
        <v>0</v>
      </c>
      <c r="AA89" s="69">
        <v>0</v>
      </c>
      <c r="AB89" s="69">
        <v>0</v>
      </c>
      <c r="AC89" s="69">
        <v>0</v>
      </c>
      <c r="AD89" s="69">
        <v>0</v>
      </c>
      <c r="AE89" s="69">
        <f t="shared" si="229"/>
        <v>0</v>
      </c>
      <c r="AF89" s="350"/>
      <c r="AH89" s="73">
        <v>37411632</v>
      </c>
      <c r="AI89" s="74" t="s">
        <v>1156</v>
      </c>
      <c r="AJ89" s="73">
        <v>0</v>
      </c>
      <c r="AK89" s="73">
        <f t="shared" si="281"/>
        <v>0</v>
      </c>
      <c r="AL89" s="73">
        <f t="shared" si="282"/>
        <v>37411632</v>
      </c>
      <c r="AM89" s="75"/>
    </row>
    <row r="90" spans="1:39" s="58" customFormat="1" ht="16.5" customHeight="1" x14ac:dyDescent="0.15">
      <c r="A90" s="61"/>
      <c r="B90" s="77" t="s">
        <v>532</v>
      </c>
      <c r="C90" s="77" t="s">
        <v>531</v>
      </c>
      <c r="D90" s="84" t="s">
        <v>533</v>
      </c>
      <c r="E90" s="85" t="s">
        <v>1569</v>
      </c>
      <c r="F90" s="348"/>
      <c r="G90" s="85" t="s">
        <v>502</v>
      </c>
      <c r="H90" s="85" t="s">
        <v>791</v>
      </c>
      <c r="I90" s="85" t="s">
        <v>96</v>
      </c>
      <c r="J90" s="348"/>
      <c r="K90" s="348"/>
      <c r="L90" s="348"/>
      <c r="M90" s="348"/>
      <c r="N90" s="87"/>
      <c r="O90" s="88" t="s">
        <v>83</v>
      </c>
      <c r="P90" s="67">
        <f t="shared" ref="P90:R90" si="284">P88-+P89</f>
        <v>0</v>
      </c>
      <c r="Q90" s="67">
        <f t="shared" si="284"/>
        <v>0</v>
      </c>
      <c r="R90" s="89">
        <f t="shared" si="284"/>
        <v>0</v>
      </c>
      <c r="S90" s="89"/>
      <c r="T90" s="89">
        <f t="shared" ref="T90:V90" si="285">T88-+T89</f>
        <v>0</v>
      </c>
      <c r="U90" s="90">
        <f t="shared" si="285"/>
        <v>0</v>
      </c>
      <c r="V90" s="90">
        <f t="shared" si="285"/>
        <v>0</v>
      </c>
      <c r="W90" s="88" t="s">
        <v>83</v>
      </c>
      <c r="X90" s="90">
        <f t="shared" ref="X90:AD90" si="286">X88-+X89</f>
        <v>0</v>
      </c>
      <c r="Y90" s="90">
        <f t="shared" si="286"/>
        <v>0</v>
      </c>
      <c r="Z90" s="90">
        <f t="shared" si="286"/>
        <v>0</v>
      </c>
      <c r="AA90" s="90">
        <f t="shared" si="286"/>
        <v>0</v>
      </c>
      <c r="AB90" s="90">
        <f t="shared" si="286"/>
        <v>0</v>
      </c>
      <c r="AC90" s="90">
        <f t="shared" si="286"/>
        <v>0</v>
      </c>
      <c r="AD90" s="90">
        <f t="shared" si="286"/>
        <v>0</v>
      </c>
      <c r="AE90" s="90">
        <f t="shared" si="229"/>
        <v>0</v>
      </c>
      <c r="AF90" s="351"/>
      <c r="AH90" s="91">
        <f t="shared" si="246"/>
        <v>0</v>
      </c>
      <c r="AI90" s="92" t="s">
        <v>1156</v>
      </c>
      <c r="AJ90" s="91">
        <f t="shared" ref="AJ90:AL90" si="287">AJ88-+AJ89</f>
        <v>0</v>
      </c>
      <c r="AK90" s="91">
        <f t="shared" si="287"/>
        <v>0</v>
      </c>
      <c r="AL90" s="91">
        <f t="shared" si="287"/>
        <v>0</v>
      </c>
      <c r="AM90" s="60"/>
    </row>
    <row r="91" spans="1:39" s="58" customFormat="1" ht="16.5" customHeight="1" x14ac:dyDescent="0.15">
      <c r="A91" s="61" t="s">
        <v>1573</v>
      </c>
      <c r="B91" t="s">
        <v>532</v>
      </c>
      <c r="C91" t="s">
        <v>531</v>
      </c>
      <c r="D91" s="62" t="s">
        <v>533</v>
      </c>
      <c r="E91" s="63" t="s">
        <v>1573</v>
      </c>
      <c r="F91" s="346" t="s">
        <v>1359</v>
      </c>
      <c r="G91" s="63" t="s">
        <v>1794</v>
      </c>
      <c r="H91" s="63" t="s">
        <v>791</v>
      </c>
      <c r="I91" s="63" t="s">
        <v>96</v>
      </c>
      <c r="J91" s="346"/>
      <c r="K91" s="346"/>
      <c r="L91" s="346"/>
      <c r="M91" s="346" t="s">
        <v>1716</v>
      </c>
      <c r="N91" s="65" t="s">
        <v>1720</v>
      </c>
      <c r="O91" s="66" t="s">
        <v>78</v>
      </c>
      <c r="P91" s="67">
        <v>11970000</v>
      </c>
      <c r="Q91" s="67">
        <v>0</v>
      </c>
      <c r="R91" s="67">
        <f t="shared" ref="R91" si="288">P91-Q91</f>
        <v>11970000</v>
      </c>
      <c r="S91" s="67">
        <v>0</v>
      </c>
      <c r="T91" s="67">
        <v>0</v>
      </c>
      <c r="U91" s="68">
        <v>0</v>
      </c>
      <c r="V91" s="69">
        <f t="shared" ref="V91:V92" si="289">P91-U91</f>
        <v>11970000</v>
      </c>
      <c r="W91" s="70" t="s">
        <v>79</v>
      </c>
      <c r="X91" s="69">
        <f t="shared" ref="X91" si="290">X92</f>
        <v>0</v>
      </c>
      <c r="Y91" s="71"/>
      <c r="Z91" s="71"/>
      <c r="AA91" s="71"/>
      <c r="AB91" s="71"/>
      <c r="AC91" s="71"/>
      <c r="AD91" s="72"/>
      <c r="AE91" s="69">
        <f t="shared" si="229"/>
        <v>0</v>
      </c>
      <c r="AF91" s="349">
        <v>0</v>
      </c>
      <c r="AH91" s="73">
        <v>11970000</v>
      </c>
      <c r="AI91" s="74" t="s">
        <v>1156</v>
      </c>
      <c r="AJ91" s="73">
        <v>0</v>
      </c>
      <c r="AK91" s="73">
        <f t="shared" ref="AK91:AK92" si="291">AL91-+AH91</f>
        <v>0</v>
      </c>
      <c r="AL91" s="73">
        <f t="shared" ref="AL91:AL92" si="292">Q91+R91</f>
        <v>11970000</v>
      </c>
      <c r="AM91" s="75"/>
    </row>
    <row r="92" spans="1:39" s="58" customFormat="1" ht="16.5" customHeight="1" x14ac:dyDescent="0.15">
      <c r="A92" s="61"/>
      <c r="B92" s="77" t="s">
        <v>532</v>
      </c>
      <c r="C92" s="77" t="s">
        <v>531</v>
      </c>
      <c r="D92" s="78" t="s">
        <v>533</v>
      </c>
      <c r="E92" s="79" t="s">
        <v>1573</v>
      </c>
      <c r="F92" s="347"/>
      <c r="G92" s="79" t="s">
        <v>1794</v>
      </c>
      <c r="H92" s="79" t="s">
        <v>791</v>
      </c>
      <c r="I92" s="79" t="s">
        <v>96</v>
      </c>
      <c r="J92" s="347"/>
      <c r="K92" s="347"/>
      <c r="L92" s="347"/>
      <c r="M92" s="347"/>
      <c r="N92" s="81"/>
      <c r="O92" s="82" t="s">
        <v>81</v>
      </c>
      <c r="P92" s="67">
        <v>11970000</v>
      </c>
      <c r="Q92" s="67">
        <v>0</v>
      </c>
      <c r="R92" s="67">
        <v>11970000</v>
      </c>
      <c r="S92" s="67">
        <f t="shared" ref="S92" si="293">P92-Q92-R92</f>
        <v>0</v>
      </c>
      <c r="T92" s="67">
        <v>0</v>
      </c>
      <c r="U92" s="83">
        <v>0</v>
      </c>
      <c r="V92" s="69">
        <f t="shared" si="289"/>
        <v>11970000</v>
      </c>
      <c r="W92" s="70" t="s">
        <v>82</v>
      </c>
      <c r="X92" s="69">
        <v>0</v>
      </c>
      <c r="Y92" s="69">
        <v>0</v>
      </c>
      <c r="Z92" s="69">
        <v>0</v>
      </c>
      <c r="AA92" s="69">
        <v>0</v>
      </c>
      <c r="AB92" s="69">
        <v>0</v>
      </c>
      <c r="AC92" s="69">
        <v>0</v>
      </c>
      <c r="AD92" s="69">
        <v>0</v>
      </c>
      <c r="AE92" s="69">
        <f t="shared" si="229"/>
        <v>0</v>
      </c>
      <c r="AF92" s="350"/>
      <c r="AH92" s="73">
        <v>11970000</v>
      </c>
      <c r="AI92" s="74" t="s">
        <v>1156</v>
      </c>
      <c r="AJ92" s="73">
        <v>0</v>
      </c>
      <c r="AK92" s="73">
        <f t="shared" si="291"/>
        <v>0</v>
      </c>
      <c r="AL92" s="73">
        <f t="shared" si="292"/>
        <v>11970000</v>
      </c>
      <c r="AM92" s="75"/>
    </row>
    <row r="93" spans="1:39" s="58" customFormat="1" ht="16.5" customHeight="1" x14ac:dyDescent="0.15">
      <c r="A93" s="61"/>
      <c r="B93" s="77" t="s">
        <v>532</v>
      </c>
      <c r="C93" s="77" t="s">
        <v>531</v>
      </c>
      <c r="D93" s="84" t="s">
        <v>533</v>
      </c>
      <c r="E93" s="85" t="s">
        <v>1573</v>
      </c>
      <c r="F93" s="348"/>
      <c r="G93" s="85" t="s">
        <v>1794</v>
      </c>
      <c r="H93" s="85" t="s">
        <v>791</v>
      </c>
      <c r="I93" s="85" t="s">
        <v>96</v>
      </c>
      <c r="J93" s="348"/>
      <c r="K93" s="348"/>
      <c r="L93" s="348"/>
      <c r="M93" s="348"/>
      <c r="N93" s="87"/>
      <c r="O93" s="88" t="s">
        <v>83</v>
      </c>
      <c r="P93" s="67">
        <f t="shared" ref="P93:R93" si="294">P91-+P92</f>
        <v>0</v>
      </c>
      <c r="Q93" s="67">
        <f t="shared" si="294"/>
        <v>0</v>
      </c>
      <c r="R93" s="89">
        <f t="shared" si="294"/>
        <v>0</v>
      </c>
      <c r="S93" s="89"/>
      <c r="T93" s="89">
        <f t="shared" ref="T93:V93" si="295">T91-+T92</f>
        <v>0</v>
      </c>
      <c r="U93" s="90">
        <f t="shared" si="295"/>
        <v>0</v>
      </c>
      <c r="V93" s="90">
        <f t="shared" si="295"/>
        <v>0</v>
      </c>
      <c r="W93" s="88" t="s">
        <v>83</v>
      </c>
      <c r="X93" s="90">
        <f t="shared" ref="X93:AD93" si="296">X91-+X92</f>
        <v>0</v>
      </c>
      <c r="Y93" s="90">
        <f t="shared" si="296"/>
        <v>0</v>
      </c>
      <c r="Z93" s="90">
        <f t="shared" si="296"/>
        <v>0</v>
      </c>
      <c r="AA93" s="90">
        <f t="shared" si="296"/>
        <v>0</v>
      </c>
      <c r="AB93" s="90">
        <f t="shared" si="296"/>
        <v>0</v>
      </c>
      <c r="AC93" s="90">
        <f t="shared" si="296"/>
        <v>0</v>
      </c>
      <c r="AD93" s="90">
        <f t="shared" si="296"/>
        <v>0</v>
      </c>
      <c r="AE93" s="90">
        <f t="shared" si="229"/>
        <v>0</v>
      </c>
      <c r="AF93" s="351"/>
      <c r="AH93" s="91">
        <f t="shared" si="246"/>
        <v>0</v>
      </c>
      <c r="AI93" s="92" t="s">
        <v>1156</v>
      </c>
      <c r="AJ93" s="91">
        <f t="shared" ref="AJ93:AL93" si="297">AJ91-+AJ92</f>
        <v>0</v>
      </c>
      <c r="AK93" s="91">
        <f t="shared" si="297"/>
        <v>0</v>
      </c>
      <c r="AL93" s="91">
        <f t="shared" si="297"/>
        <v>0</v>
      </c>
      <c r="AM93" s="60"/>
    </row>
    <row r="94" spans="1:39" s="58" customFormat="1" ht="16.5" customHeight="1" x14ac:dyDescent="0.15">
      <c r="A94" s="61" t="s">
        <v>1574</v>
      </c>
      <c r="B94" t="s">
        <v>532</v>
      </c>
      <c r="C94" t="s">
        <v>531</v>
      </c>
      <c r="D94" s="62" t="s">
        <v>533</v>
      </c>
      <c r="E94" s="63" t="s">
        <v>1574</v>
      </c>
      <c r="F94" s="346" t="s">
        <v>1360</v>
      </c>
      <c r="G94" s="63" t="s">
        <v>502</v>
      </c>
      <c r="H94" s="63" t="s">
        <v>791</v>
      </c>
      <c r="I94" s="63" t="s">
        <v>513</v>
      </c>
      <c r="J94" s="346"/>
      <c r="K94" s="346"/>
      <c r="L94" s="346"/>
      <c r="M94" s="346" t="s">
        <v>1714</v>
      </c>
      <c r="N94" s="65" t="s">
        <v>1712</v>
      </c>
      <c r="O94" s="66" t="s">
        <v>78</v>
      </c>
      <c r="P94" s="67">
        <v>10913400</v>
      </c>
      <c r="Q94" s="67">
        <v>0</v>
      </c>
      <c r="R94" s="67">
        <f t="shared" ref="R94" si="298">P94-Q94</f>
        <v>10913400</v>
      </c>
      <c r="S94" s="67">
        <v>0</v>
      </c>
      <c r="T94" s="67">
        <v>10913400</v>
      </c>
      <c r="U94" s="68">
        <v>0</v>
      </c>
      <c r="V94" s="69">
        <f t="shared" ref="V94:V95" si="299">P94-U94</f>
        <v>10913400</v>
      </c>
      <c r="W94" s="70" t="s">
        <v>79</v>
      </c>
      <c r="X94" s="69">
        <f t="shared" ref="X94" si="300">X95</f>
        <v>0</v>
      </c>
      <c r="Y94" s="71"/>
      <c r="Z94" s="71"/>
      <c r="AA94" s="71"/>
      <c r="AB94" s="71"/>
      <c r="AC94" s="71"/>
      <c r="AD94" s="72"/>
      <c r="AE94" s="69">
        <f t="shared" si="229"/>
        <v>0</v>
      </c>
      <c r="AF94" s="349" t="s">
        <v>1791</v>
      </c>
      <c r="AH94" s="73">
        <v>10913400</v>
      </c>
      <c r="AI94" s="74" t="s">
        <v>1156</v>
      </c>
      <c r="AJ94" s="73">
        <v>0</v>
      </c>
      <c r="AK94" s="73">
        <f t="shared" ref="AK94:AK95" si="301">AL94-+AH94</f>
        <v>0</v>
      </c>
      <c r="AL94" s="73">
        <f t="shared" ref="AL94:AL95" si="302">Q94+R94</f>
        <v>10913400</v>
      </c>
      <c r="AM94" s="75"/>
    </row>
    <row r="95" spans="1:39" s="58" customFormat="1" ht="16.5" customHeight="1" x14ac:dyDescent="0.15">
      <c r="A95" s="61"/>
      <c r="B95" s="77" t="s">
        <v>532</v>
      </c>
      <c r="C95" s="77" t="s">
        <v>531</v>
      </c>
      <c r="D95" s="78" t="s">
        <v>533</v>
      </c>
      <c r="E95" s="79" t="s">
        <v>1574</v>
      </c>
      <c r="F95" s="347"/>
      <c r="G95" s="79" t="s">
        <v>502</v>
      </c>
      <c r="H95" s="79" t="s">
        <v>791</v>
      </c>
      <c r="I95" s="79" t="s">
        <v>513</v>
      </c>
      <c r="J95" s="347"/>
      <c r="K95" s="347"/>
      <c r="L95" s="347"/>
      <c r="M95" s="347"/>
      <c r="N95" s="81"/>
      <c r="O95" s="82" t="s">
        <v>81</v>
      </c>
      <c r="P95" s="67">
        <v>10913400</v>
      </c>
      <c r="Q95" s="67">
        <v>0</v>
      </c>
      <c r="R95" s="67">
        <v>10913400</v>
      </c>
      <c r="S95" s="67">
        <f t="shared" ref="S95" si="303">P95-Q95-R95</f>
        <v>0</v>
      </c>
      <c r="T95" s="67">
        <v>10913400</v>
      </c>
      <c r="U95" s="83">
        <v>0</v>
      </c>
      <c r="V95" s="69">
        <f t="shared" si="299"/>
        <v>10913400</v>
      </c>
      <c r="W95" s="70" t="s">
        <v>82</v>
      </c>
      <c r="X95" s="69">
        <v>0</v>
      </c>
      <c r="Y95" s="69">
        <v>0</v>
      </c>
      <c r="Z95" s="69">
        <v>0</v>
      </c>
      <c r="AA95" s="69">
        <v>0</v>
      </c>
      <c r="AB95" s="69">
        <v>0</v>
      </c>
      <c r="AC95" s="69">
        <v>0</v>
      </c>
      <c r="AD95" s="69">
        <v>0</v>
      </c>
      <c r="AE95" s="69">
        <f t="shared" si="229"/>
        <v>0</v>
      </c>
      <c r="AF95" s="350"/>
      <c r="AH95" s="73">
        <v>10913400</v>
      </c>
      <c r="AI95" s="74" t="s">
        <v>1156</v>
      </c>
      <c r="AJ95" s="73">
        <v>0</v>
      </c>
      <c r="AK95" s="73">
        <f t="shared" si="301"/>
        <v>0</v>
      </c>
      <c r="AL95" s="73">
        <f t="shared" si="302"/>
        <v>10913400</v>
      </c>
      <c r="AM95" s="75"/>
    </row>
    <row r="96" spans="1:39" s="58" customFormat="1" ht="16.5" customHeight="1" x14ac:dyDescent="0.15">
      <c r="A96" s="61"/>
      <c r="B96" s="77" t="s">
        <v>532</v>
      </c>
      <c r="C96" s="77" t="s">
        <v>531</v>
      </c>
      <c r="D96" s="84" t="s">
        <v>533</v>
      </c>
      <c r="E96" s="85" t="s">
        <v>1574</v>
      </c>
      <c r="F96" s="348"/>
      <c r="G96" s="85" t="s">
        <v>502</v>
      </c>
      <c r="H96" s="85" t="s">
        <v>791</v>
      </c>
      <c r="I96" s="85" t="s">
        <v>513</v>
      </c>
      <c r="J96" s="348"/>
      <c r="K96" s="348"/>
      <c r="L96" s="348"/>
      <c r="M96" s="348"/>
      <c r="N96" s="87"/>
      <c r="O96" s="88" t="s">
        <v>83</v>
      </c>
      <c r="P96" s="67">
        <f t="shared" ref="P96:R96" si="304">P94-+P95</f>
        <v>0</v>
      </c>
      <c r="Q96" s="67">
        <f t="shared" si="304"/>
        <v>0</v>
      </c>
      <c r="R96" s="89">
        <f t="shared" si="304"/>
        <v>0</v>
      </c>
      <c r="S96" s="89"/>
      <c r="T96" s="89">
        <f t="shared" ref="T96:V96" si="305">T94-+T95</f>
        <v>0</v>
      </c>
      <c r="U96" s="90">
        <f t="shared" si="305"/>
        <v>0</v>
      </c>
      <c r="V96" s="90">
        <f t="shared" si="305"/>
        <v>0</v>
      </c>
      <c r="W96" s="88" t="s">
        <v>83</v>
      </c>
      <c r="X96" s="90">
        <f t="shared" ref="X96:AD96" si="306">X94-+X95</f>
        <v>0</v>
      </c>
      <c r="Y96" s="90">
        <f t="shared" si="306"/>
        <v>0</v>
      </c>
      <c r="Z96" s="90">
        <f t="shared" si="306"/>
        <v>0</v>
      </c>
      <c r="AA96" s="90">
        <f t="shared" si="306"/>
        <v>0</v>
      </c>
      <c r="AB96" s="90">
        <f t="shared" si="306"/>
        <v>0</v>
      </c>
      <c r="AC96" s="90">
        <f t="shared" si="306"/>
        <v>0</v>
      </c>
      <c r="AD96" s="90">
        <f t="shared" si="306"/>
        <v>0</v>
      </c>
      <c r="AE96" s="90">
        <f t="shared" si="229"/>
        <v>0</v>
      </c>
      <c r="AF96" s="351"/>
      <c r="AH96" s="91">
        <f t="shared" si="246"/>
        <v>0</v>
      </c>
      <c r="AI96" s="92" t="s">
        <v>1156</v>
      </c>
      <c r="AJ96" s="91">
        <f t="shared" ref="AJ96:AL96" si="307">AJ94-+AJ95</f>
        <v>0</v>
      </c>
      <c r="AK96" s="91">
        <f t="shared" si="307"/>
        <v>0</v>
      </c>
      <c r="AL96" s="91">
        <f t="shared" si="307"/>
        <v>0</v>
      </c>
      <c r="AM96" s="60"/>
    </row>
    <row r="97" spans="1:39" s="58" customFormat="1" ht="16.5" customHeight="1" x14ac:dyDescent="0.15">
      <c r="A97" s="61" t="s">
        <v>1578</v>
      </c>
      <c r="B97" t="s">
        <v>532</v>
      </c>
      <c r="C97" t="s">
        <v>531</v>
      </c>
      <c r="D97" s="62" t="s">
        <v>533</v>
      </c>
      <c r="E97" s="63" t="s">
        <v>1578</v>
      </c>
      <c r="F97" s="346" t="s">
        <v>1364</v>
      </c>
      <c r="G97" s="63" t="s">
        <v>1794</v>
      </c>
      <c r="H97" s="63" t="s">
        <v>791</v>
      </c>
      <c r="I97" s="63" t="s">
        <v>96</v>
      </c>
      <c r="J97" s="346"/>
      <c r="K97" s="346"/>
      <c r="L97" s="346"/>
      <c r="M97" s="346" t="s">
        <v>1716</v>
      </c>
      <c r="N97" s="65" t="s">
        <v>1720</v>
      </c>
      <c r="O97" s="66" t="s">
        <v>78</v>
      </c>
      <c r="P97" s="67">
        <v>3167205</v>
      </c>
      <c r="Q97" s="67">
        <v>0</v>
      </c>
      <c r="R97" s="67">
        <f t="shared" ref="R97" si="308">P97-Q97</f>
        <v>3167205</v>
      </c>
      <c r="S97" s="67">
        <v>0</v>
      </c>
      <c r="T97" s="67">
        <v>0</v>
      </c>
      <c r="U97" s="68">
        <v>0</v>
      </c>
      <c r="V97" s="69">
        <f t="shared" ref="V97:V98" si="309">P97-U97</f>
        <v>3167205</v>
      </c>
      <c r="W97" s="70" t="s">
        <v>79</v>
      </c>
      <c r="X97" s="69">
        <f t="shared" ref="X97" si="310">X98</f>
        <v>3167205</v>
      </c>
      <c r="Y97" s="71"/>
      <c r="Z97" s="71"/>
      <c r="AA97" s="71"/>
      <c r="AB97" s="71"/>
      <c r="AC97" s="71"/>
      <c r="AD97" s="72"/>
      <c r="AE97" s="69">
        <f t="shared" si="229"/>
        <v>3167205</v>
      </c>
      <c r="AF97" s="349" t="s">
        <v>1793</v>
      </c>
      <c r="AH97" s="73">
        <v>0</v>
      </c>
      <c r="AI97" s="74" t="s">
        <v>1156</v>
      </c>
      <c r="AJ97" s="73">
        <v>28500</v>
      </c>
      <c r="AK97" s="73">
        <f t="shared" ref="AK97:AK98" si="311">AL97-+AH97</f>
        <v>3167205</v>
      </c>
      <c r="AL97" s="73">
        <f t="shared" ref="AL97:AL98" si="312">Q97+R97</f>
        <v>3167205</v>
      </c>
      <c r="AM97" s="75"/>
    </row>
    <row r="98" spans="1:39" s="58" customFormat="1" ht="16.5" customHeight="1" x14ac:dyDescent="0.15">
      <c r="A98" s="61"/>
      <c r="B98" s="77" t="s">
        <v>532</v>
      </c>
      <c r="C98" s="77" t="s">
        <v>531</v>
      </c>
      <c r="D98" s="78" t="s">
        <v>533</v>
      </c>
      <c r="E98" s="79" t="s">
        <v>1578</v>
      </c>
      <c r="F98" s="347"/>
      <c r="G98" s="79" t="s">
        <v>1794</v>
      </c>
      <c r="H98" s="79" t="s">
        <v>791</v>
      </c>
      <c r="I98" s="79" t="s">
        <v>96</v>
      </c>
      <c r="J98" s="347"/>
      <c r="K98" s="347"/>
      <c r="L98" s="347"/>
      <c r="M98" s="347"/>
      <c r="N98" s="81"/>
      <c r="O98" s="82" t="s">
        <v>81</v>
      </c>
      <c r="P98" s="67">
        <v>0</v>
      </c>
      <c r="Q98" s="67">
        <v>0</v>
      </c>
      <c r="R98" s="67">
        <v>0</v>
      </c>
      <c r="S98" s="67">
        <f t="shared" ref="S98" si="313">P98-Q98-R98</f>
        <v>0</v>
      </c>
      <c r="T98" s="67">
        <v>0</v>
      </c>
      <c r="U98" s="83">
        <v>0</v>
      </c>
      <c r="V98" s="69">
        <f t="shared" si="309"/>
        <v>0</v>
      </c>
      <c r="W98" s="70" t="s">
        <v>82</v>
      </c>
      <c r="X98" s="69">
        <v>3167205</v>
      </c>
      <c r="Y98" s="69">
        <v>0</v>
      </c>
      <c r="Z98" s="69">
        <v>0</v>
      </c>
      <c r="AA98" s="69">
        <v>0</v>
      </c>
      <c r="AB98" s="69">
        <v>0</v>
      </c>
      <c r="AC98" s="69">
        <v>0</v>
      </c>
      <c r="AD98" s="69">
        <v>0</v>
      </c>
      <c r="AE98" s="69">
        <f t="shared" si="229"/>
        <v>3167205</v>
      </c>
      <c r="AF98" s="350"/>
      <c r="AH98" s="73">
        <v>0</v>
      </c>
      <c r="AI98" s="74" t="s">
        <v>1156</v>
      </c>
      <c r="AJ98" s="73">
        <v>0</v>
      </c>
      <c r="AK98" s="73">
        <f t="shared" si="311"/>
        <v>0</v>
      </c>
      <c r="AL98" s="73">
        <f t="shared" si="312"/>
        <v>0</v>
      </c>
      <c r="AM98" s="75"/>
    </row>
    <row r="99" spans="1:39" s="58" customFormat="1" ht="16.5" customHeight="1" x14ac:dyDescent="0.15">
      <c r="A99" s="61"/>
      <c r="B99" s="77" t="s">
        <v>532</v>
      </c>
      <c r="C99" s="77" t="s">
        <v>531</v>
      </c>
      <c r="D99" s="84" t="s">
        <v>533</v>
      </c>
      <c r="E99" s="85" t="s">
        <v>1578</v>
      </c>
      <c r="F99" s="348"/>
      <c r="G99" s="85" t="s">
        <v>1794</v>
      </c>
      <c r="H99" s="85" t="s">
        <v>791</v>
      </c>
      <c r="I99" s="85" t="s">
        <v>96</v>
      </c>
      <c r="J99" s="348"/>
      <c r="K99" s="348"/>
      <c r="L99" s="348"/>
      <c r="M99" s="348"/>
      <c r="N99" s="87"/>
      <c r="O99" s="88" t="s">
        <v>83</v>
      </c>
      <c r="P99" s="67">
        <f t="shared" ref="P99:R99" si="314">P97-+P98</f>
        <v>3167205</v>
      </c>
      <c r="Q99" s="67">
        <f t="shared" si="314"/>
        <v>0</v>
      </c>
      <c r="R99" s="89">
        <f t="shared" si="314"/>
        <v>3167205</v>
      </c>
      <c r="S99" s="89"/>
      <c r="T99" s="89">
        <f t="shared" ref="T99:V99" si="315">T97-+T98</f>
        <v>0</v>
      </c>
      <c r="U99" s="90">
        <f t="shared" si="315"/>
        <v>0</v>
      </c>
      <c r="V99" s="90">
        <f t="shared" si="315"/>
        <v>3167205</v>
      </c>
      <c r="W99" s="88" t="s">
        <v>83</v>
      </c>
      <c r="X99" s="90">
        <f t="shared" ref="X99:AD99" si="316">X97-+X98</f>
        <v>0</v>
      </c>
      <c r="Y99" s="90">
        <f t="shared" si="316"/>
        <v>0</v>
      </c>
      <c r="Z99" s="90">
        <f t="shared" si="316"/>
        <v>0</v>
      </c>
      <c r="AA99" s="90">
        <f t="shared" si="316"/>
        <v>0</v>
      </c>
      <c r="AB99" s="90">
        <f t="shared" si="316"/>
        <v>0</v>
      </c>
      <c r="AC99" s="90">
        <f t="shared" si="316"/>
        <v>0</v>
      </c>
      <c r="AD99" s="90">
        <f t="shared" si="316"/>
        <v>0</v>
      </c>
      <c r="AE99" s="90">
        <f t="shared" si="229"/>
        <v>0</v>
      </c>
      <c r="AF99" s="351"/>
      <c r="AH99" s="91">
        <f t="shared" si="246"/>
        <v>0</v>
      </c>
      <c r="AI99" s="92">
        <v>0</v>
      </c>
      <c r="AJ99" s="91">
        <f t="shared" ref="AJ99:AL99" si="317">AJ97-+AJ98</f>
        <v>28500</v>
      </c>
      <c r="AK99" s="91">
        <f t="shared" si="317"/>
        <v>3167205</v>
      </c>
      <c r="AL99" s="91">
        <f t="shared" si="317"/>
        <v>3167205</v>
      </c>
      <c r="AM99" s="60"/>
    </row>
    <row r="100" spans="1:39" s="58" customFormat="1" ht="16.5" customHeight="1" x14ac:dyDescent="0.15">
      <c r="A100" s="61" t="s">
        <v>1583</v>
      </c>
      <c r="B100" t="s">
        <v>541</v>
      </c>
      <c r="C100" t="s">
        <v>1162</v>
      </c>
      <c r="D100" s="62" t="s">
        <v>1811</v>
      </c>
      <c r="E100" s="63" t="s">
        <v>1583</v>
      </c>
      <c r="F100" s="346" t="s">
        <v>1369</v>
      </c>
      <c r="G100" s="63" t="s">
        <v>1796</v>
      </c>
      <c r="H100" s="63" t="s">
        <v>791</v>
      </c>
      <c r="I100" s="63" t="s">
        <v>96</v>
      </c>
      <c r="J100" s="346"/>
      <c r="K100" s="346"/>
      <c r="L100" s="346"/>
      <c r="M100" s="346" t="s">
        <v>1716</v>
      </c>
      <c r="N100" s="65" t="s">
        <v>1712</v>
      </c>
      <c r="O100" s="66" t="s">
        <v>78</v>
      </c>
      <c r="P100" s="67">
        <v>2144587</v>
      </c>
      <c r="Q100" s="67">
        <v>0</v>
      </c>
      <c r="R100" s="67">
        <f t="shared" ref="R100" si="318">P100-Q100</f>
        <v>2144587</v>
      </c>
      <c r="S100" s="67">
        <v>0</v>
      </c>
      <c r="T100" s="67">
        <v>2144587</v>
      </c>
      <c r="U100" s="68">
        <v>0</v>
      </c>
      <c r="V100" s="69">
        <f t="shared" ref="V100:V101" si="319">P100-U100</f>
        <v>2144587</v>
      </c>
      <c r="W100" s="70" t="s">
        <v>79</v>
      </c>
      <c r="X100" s="69">
        <f t="shared" ref="X100" si="320">X101</f>
        <v>0</v>
      </c>
      <c r="Y100" s="71"/>
      <c r="Z100" s="71"/>
      <c r="AA100" s="71"/>
      <c r="AB100" s="71"/>
      <c r="AC100" s="71"/>
      <c r="AD100" s="72"/>
      <c r="AE100" s="69">
        <f t="shared" ref="AE100:AE129" si="321">SUM(X100:AD100)</f>
        <v>0</v>
      </c>
      <c r="AF100" s="349">
        <v>0</v>
      </c>
      <c r="AH100" s="73">
        <v>0</v>
      </c>
      <c r="AI100" s="74" t="s">
        <v>819</v>
      </c>
      <c r="AJ100" s="73">
        <v>19240</v>
      </c>
      <c r="AK100" s="73">
        <f t="shared" ref="AK100:AK101" si="322">AL100-+AH100</f>
        <v>2144587</v>
      </c>
      <c r="AL100" s="73">
        <f t="shared" ref="AL100:AL101" si="323">Q100+R100</f>
        <v>2144587</v>
      </c>
      <c r="AM100" s="75"/>
    </row>
    <row r="101" spans="1:39" s="58" customFormat="1" ht="16.5" customHeight="1" x14ac:dyDescent="0.15">
      <c r="A101" s="61"/>
      <c r="B101" s="77" t="s">
        <v>541</v>
      </c>
      <c r="C101" s="77" t="s">
        <v>1162</v>
      </c>
      <c r="D101" s="78" t="s">
        <v>1811</v>
      </c>
      <c r="E101" s="79" t="s">
        <v>1583</v>
      </c>
      <c r="F101" s="347"/>
      <c r="G101" s="79" t="s">
        <v>1796</v>
      </c>
      <c r="H101" s="79" t="s">
        <v>791</v>
      </c>
      <c r="I101" s="79" t="s">
        <v>96</v>
      </c>
      <c r="J101" s="347"/>
      <c r="K101" s="347"/>
      <c r="L101" s="347"/>
      <c r="M101" s="347"/>
      <c r="N101" s="81"/>
      <c r="O101" s="82" t="s">
        <v>81</v>
      </c>
      <c r="P101" s="67">
        <v>2144587</v>
      </c>
      <c r="Q101" s="67">
        <v>0</v>
      </c>
      <c r="R101" s="67">
        <v>2144587</v>
      </c>
      <c r="S101" s="67">
        <f t="shared" ref="S101" si="324">P101-Q101-R101</f>
        <v>0</v>
      </c>
      <c r="T101" s="67">
        <v>2144587</v>
      </c>
      <c r="U101" s="83">
        <v>0</v>
      </c>
      <c r="V101" s="69">
        <f t="shared" si="319"/>
        <v>2144587</v>
      </c>
      <c r="W101" s="70" t="s">
        <v>82</v>
      </c>
      <c r="X101" s="69">
        <v>0</v>
      </c>
      <c r="Y101" s="69">
        <v>0</v>
      </c>
      <c r="Z101" s="69">
        <v>0</v>
      </c>
      <c r="AA101" s="69">
        <v>0</v>
      </c>
      <c r="AB101" s="69">
        <v>0</v>
      </c>
      <c r="AC101" s="69">
        <v>0</v>
      </c>
      <c r="AD101" s="69">
        <v>0</v>
      </c>
      <c r="AE101" s="69">
        <f t="shared" si="321"/>
        <v>0</v>
      </c>
      <c r="AF101" s="350"/>
      <c r="AH101" s="73">
        <v>0</v>
      </c>
      <c r="AI101" s="74" t="s">
        <v>819</v>
      </c>
      <c r="AJ101" s="73">
        <v>19240</v>
      </c>
      <c r="AK101" s="73">
        <f t="shared" si="322"/>
        <v>2144587</v>
      </c>
      <c r="AL101" s="73">
        <f t="shared" si="323"/>
        <v>2144587</v>
      </c>
      <c r="AM101" s="75"/>
    </row>
    <row r="102" spans="1:39" s="58" customFormat="1" ht="16.5" customHeight="1" x14ac:dyDescent="0.15">
      <c r="A102" s="61"/>
      <c r="B102" s="77" t="s">
        <v>541</v>
      </c>
      <c r="C102" s="77" t="s">
        <v>1162</v>
      </c>
      <c r="D102" s="84" t="s">
        <v>1811</v>
      </c>
      <c r="E102" s="85" t="s">
        <v>1583</v>
      </c>
      <c r="F102" s="348"/>
      <c r="G102" s="85" t="s">
        <v>1796</v>
      </c>
      <c r="H102" s="85" t="s">
        <v>791</v>
      </c>
      <c r="I102" s="85" t="s">
        <v>96</v>
      </c>
      <c r="J102" s="348"/>
      <c r="K102" s="348"/>
      <c r="L102" s="348"/>
      <c r="M102" s="348"/>
      <c r="N102" s="87"/>
      <c r="O102" s="88" t="s">
        <v>83</v>
      </c>
      <c r="P102" s="67">
        <f t="shared" ref="P102:R102" si="325">P100-+P101</f>
        <v>0</v>
      </c>
      <c r="Q102" s="67">
        <f t="shared" si="325"/>
        <v>0</v>
      </c>
      <c r="R102" s="89">
        <f t="shared" si="325"/>
        <v>0</v>
      </c>
      <c r="S102" s="89"/>
      <c r="T102" s="89">
        <f t="shared" ref="T102:V102" si="326">T100-+T101</f>
        <v>0</v>
      </c>
      <c r="U102" s="90">
        <f t="shared" si="326"/>
        <v>0</v>
      </c>
      <c r="V102" s="90">
        <f t="shared" si="326"/>
        <v>0</v>
      </c>
      <c r="W102" s="88" t="s">
        <v>83</v>
      </c>
      <c r="X102" s="90">
        <f t="shared" ref="X102:AD102" si="327">X100-+X101</f>
        <v>0</v>
      </c>
      <c r="Y102" s="90">
        <f t="shared" si="327"/>
        <v>0</v>
      </c>
      <c r="Z102" s="90">
        <f t="shared" si="327"/>
        <v>0</v>
      </c>
      <c r="AA102" s="90">
        <f t="shared" si="327"/>
        <v>0</v>
      </c>
      <c r="AB102" s="90">
        <f t="shared" si="327"/>
        <v>0</v>
      </c>
      <c r="AC102" s="90">
        <f t="shared" si="327"/>
        <v>0</v>
      </c>
      <c r="AD102" s="90">
        <f t="shared" si="327"/>
        <v>0</v>
      </c>
      <c r="AE102" s="90">
        <f t="shared" si="321"/>
        <v>0</v>
      </c>
      <c r="AF102" s="351"/>
      <c r="AH102" s="91">
        <f t="shared" si="246"/>
        <v>0</v>
      </c>
      <c r="AI102" s="92" t="s">
        <v>1156</v>
      </c>
      <c r="AJ102" s="91">
        <f t="shared" ref="AJ102:AL102" si="328">AJ100-+AJ101</f>
        <v>0</v>
      </c>
      <c r="AK102" s="91">
        <f t="shared" si="328"/>
        <v>0</v>
      </c>
      <c r="AL102" s="91">
        <f t="shared" si="328"/>
        <v>0</v>
      </c>
      <c r="AM102" s="60"/>
    </row>
    <row r="103" spans="1:39" s="58" customFormat="1" ht="16.5" customHeight="1" x14ac:dyDescent="0.15">
      <c r="A103" s="61" t="s">
        <v>1586</v>
      </c>
      <c r="B103" t="s">
        <v>550</v>
      </c>
      <c r="C103" t="s">
        <v>549</v>
      </c>
      <c r="D103" s="62" t="s">
        <v>551</v>
      </c>
      <c r="E103" s="63" t="s">
        <v>1586</v>
      </c>
      <c r="F103" s="346" t="s">
        <v>1372</v>
      </c>
      <c r="G103" s="63" t="s">
        <v>1800</v>
      </c>
      <c r="H103" s="63" t="s">
        <v>791</v>
      </c>
      <c r="I103" s="63" t="s">
        <v>881</v>
      </c>
      <c r="J103" s="346" t="s">
        <v>1755</v>
      </c>
      <c r="K103" s="346" t="s">
        <v>1722</v>
      </c>
      <c r="L103" s="346" t="s">
        <v>1156</v>
      </c>
      <c r="M103" s="346" t="s">
        <v>1711</v>
      </c>
      <c r="N103" s="65" t="s">
        <v>1712</v>
      </c>
      <c r="O103" s="66" t="s">
        <v>78</v>
      </c>
      <c r="P103" s="67">
        <v>22552170</v>
      </c>
      <c r="Q103" s="67">
        <v>22552170</v>
      </c>
      <c r="R103" s="67">
        <f t="shared" ref="R103" si="329">P103-Q103</f>
        <v>0</v>
      </c>
      <c r="S103" s="67">
        <v>0</v>
      </c>
      <c r="T103" s="67">
        <v>0</v>
      </c>
      <c r="U103" s="68">
        <v>0</v>
      </c>
      <c r="V103" s="69">
        <f t="shared" ref="V103:V104" si="330">P103-U103</f>
        <v>22552170</v>
      </c>
      <c r="W103" s="70" t="s">
        <v>79</v>
      </c>
      <c r="X103" s="69">
        <f t="shared" ref="X103" si="331">X104</f>
        <v>0</v>
      </c>
      <c r="Y103" s="71"/>
      <c r="Z103" s="71"/>
      <c r="AA103" s="71"/>
      <c r="AB103" s="71"/>
      <c r="AC103" s="71"/>
      <c r="AD103" s="72"/>
      <c r="AE103" s="69">
        <f t="shared" si="321"/>
        <v>0</v>
      </c>
      <c r="AF103" s="349">
        <v>0</v>
      </c>
      <c r="AH103" s="73">
        <v>22552170</v>
      </c>
      <c r="AI103" s="74" t="s">
        <v>1156</v>
      </c>
      <c r="AJ103" s="73">
        <v>0</v>
      </c>
      <c r="AK103" s="73">
        <f t="shared" ref="AK103:AK104" si="332">AL103-+AH103</f>
        <v>0</v>
      </c>
      <c r="AL103" s="73">
        <f t="shared" ref="AL103:AL104" si="333">Q103+R103</f>
        <v>22552170</v>
      </c>
      <c r="AM103" s="75"/>
    </row>
    <row r="104" spans="1:39" s="58" customFormat="1" ht="16.5" customHeight="1" x14ac:dyDescent="0.15">
      <c r="A104" s="61"/>
      <c r="B104" s="77" t="s">
        <v>550</v>
      </c>
      <c r="C104" s="77" t="s">
        <v>549</v>
      </c>
      <c r="D104" s="78" t="s">
        <v>551</v>
      </c>
      <c r="E104" s="79" t="s">
        <v>1586</v>
      </c>
      <c r="F104" s="347"/>
      <c r="G104" s="79" t="s">
        <v>1800</v>
      </c>
      <c r="H104" s="79" t="s">
        <v>791</v>
      </c>
      <c r="I104" s="79" t="s">
        <v>881</v>
      </c>
      <c r="J104" s="347"/>
      <c r="K104" s="347"/>
      <c r="L104" s="347"/>
      <c r="M104" s="347"/>
      <c r="N104" s="81"/>
      <c r="O104" s="82" t="s">
        <v>81</v>
      </c>
      <c r="P104" s="67">
        <v>22552170</v>
      </c>
      <c r="Q104" s="67">
        <v>22552170</v>
      </c>
      <c r="R104" s="67">
        <v>0</v>
      </c>
      <c r="S104" s="67">
        <f t="shared" ref="S104" si="334">P104-Q104-R104</f>
        <v>0</v>
      </c>
      <c r="T104" s="67">
        <v>0</v>
      </c>
      <c r="U104" s="83">
        <v>0</v>
      </c>
      <c r="V104" s="69">
        <f t="shared" si="330"/>
        <v>22552170</v>
      </c>
      <c r="W104" s="70" t="s">
        <v>82</v>
      </c>
      <c r="X104" s="69">
        <v>0</v>
      </c>
      <c r="Y104" s="69">
        <v>0</v>
      </c>
      <c r="Z104" s="69">
        <v>0</v>
      </c>
      <c r="AA104" s="69">
        <v>0</v>
      </c>
      <c r="AB104" s="69">
        <v>0</v>
      </c>
      <c r="AC104" s="69">
        <v>0</v>
      </c>
      <c r="AD104" s="69">
        <v>0</v>
      </c>
      <c r="AE104" s="69">
        <f t="shared" si="321"/>
        <v>0</v>
      </c>
      <c r="AF104" s="350"/>
      <c r="AH104" s="73">
        <v>22552170</v>
      </c>
      <c r="AI104" s="74" t="s">
        <v>1156</v>
      </c>
      <c r="AJ104" s="73">
        <v>0</v>
      </c>
      <c r="AK104" s="73">
        <f t="shared" si="332"/>
        <v>0</v>
      </c>
      <c r="AL104" s="73">
        <f t="shared" si="333"/>
        <v>22552170</v>
      </c>
      <c r="AM104" s="75"/>
    </row>
    <row r="105" spans="1:39" s="58" customFormat="1" ht="16.5" customHeight="1" x14ac:dyDescent="0.15">
      <c r="A105" s="61"/>
      <c r="B105" s="77" t="s">
        <v>550</v>
      </c>
      <c r="C105" s="77" t="s">
        <v>549</v>
      </c>
      <c r="D105" s="84" t="s">
        <v>551</v>
      </c>
      <c r="E105" s="85" t="s">
        <v>1586</v>
      </c>
      <c r="F105" s="348"/>
      <c r="G105" s="85" t="s">
        <v>1800</v>
      </c>
      <c r="H105" s="85" t="s">
        <v>791</v>
      </c>
      <c r="I105" s="85" t="s">
        <v>881</v>
      </c>
      <c r="J105" s="348"/>
      <c r="K105" s="348"/>
      <c r="L105" s="348"/>
      <c r="M105" s="348"/>
      <c r="N105" s="87"/>
      <c r="O105" s="88" t="s">
        <v>83</v>
      </c>
      <c r="P105" s="67">
        <f t="shared" ref="P105:R105" si="335">P103-+P104</f>
        <v>0</v>
      </c>
      <c r="Q105" s="67">
        <f t="shared" si="335"/>
        <v>0</v>
      </c>
      <c r="R105" s="89">
        <f t="shared" si="335"/>
        <v>0</v>
      </c>
      <c r="S105" s="89"/>
      <c r="T105" s="89">
        <f t="shared" ref="T105:V105" si="336">T103-+T104</f>
        <v>0</v>
      </c>
      <c r="U105" s="90">
        <f t="shared" si="336"/>
        <v>0</v>
      </c>
      <c r="V105" s="90">
        <f t="shared" si="336"/>
        <v>0</v>
      </c>
      <c r="W105" s="88" t="s">
        <v>83</v>
      </c>
      <c r="X105" s="90">
        <f t="shared" ref="X105:AD105" si="337">X103-+X104</f>
        <v>0</v>
      </c>
      <c r="Y105" s="90">
        <f t="shared" si="337"/>
        <v>0</v>
      </c>
      <c r="Z105" s="90">
        <f t="shared" si="337"/>
        <v>0</v>
      </c>
      <c r="AA105" s="90">
        <f t="shared" si="337"/>
        <v>0</v>
      </c>
      <c r="AB105" s="90">
        <f t="shared" si="337"/>
        <v>0</v>
      </c>
      <c r="AC105" s="90">
        <f t="shared" si="337"/>
        <v>0</v>
      </c>
      <c r="AD105" s="90">
        <f t="shared" si="337"/>
        <v>0</v>
      </c>
      <c r="AE105" s="90">
        <f t="shared" si="321"/>
        <v>0</v>
      </c>
      <c r="AF105" s="351"/>
      <c r="AH105" s="91">
        <f t="shared" ref="AH105:AH132" si="338">AH103-+AH104</f>
        <v>0</v>
      </c>
      <c r="AI105" s="92" t="s">
        <v>1156</v>
      </c>
      <c r="AJ105" s="91">
        <f t="shared" ref="AJ105:AL105" si="339">AJ103-+AJ104</f>
        <v>0</v>
      </c>
      <c r="AK105" s="91">
        <f t="shared" si="339"/>
        <v>0</v>
      </c>
      <c r="AL105" s="91">
        <f t="shared" si="339"/>
        <v>0</v>
      </c>
      <c r="AM105" s="60"/>
    </row>
    <row r="106" spans="1:39" s="58" customFormat="1" ht="16.5" customHeight="1" x14ac:dyDescent="0.15">
      <c r="A106" s="61" t="s">
        <v>1587</v>
      </c>
      <c r="B106" t="s">
        <v>550</v>
      </c>
      <c r="C106" t="s">
        <v>549</v>
      </c>
      <c r="D106" s="62" t="s">
        <v>551</v>
      </c>
      <c r="E106" s="63" t="s">
        <v>1587</v>
      </c>
      <c r="F106" s="346" t="s">
        <v>1373</v>
      </c>
      <c r="G106" s="63" t="s">
        <v>502</v>
      </c>
      <c r="H106" s="63" t="s">
        <v>791</v>
      </c>
      <c r="I106" s="63" t="s">
        <v>96</v>
      </c>
      <c r="J106" s="346"/>
      <c r="K106" s="346"/>
      <c r="L106" s="346" t="s">
        <v>1156</v>
      </c>
      <c r="M106" s="346" t="s">
        <v>1716</v>
      </c>
      <c r="N106" s="65" t="s">
        <v>1712</v>
      </c>
      <c r="O106" s="66" t="s">
        <v>78</v>
      </c>
      <c r="P106" s="67">
        <v>70218360</v>
      </c>
      <c r="Q106" s="67">
        <v>0</v>
      </c>
      <c r="R106" s="67">
        <f t="shared" ref="R106" si="340">P106-Q106</f>
        <v>70218360</v>
      </c>
      <c r="S106" s="67">
        <v>0</v>
      </c>
      <c r="T106" s="67">
        <v>0</v>
      </c>
      <c r="U106" s="68">
        <v>116194000</v>
      </c>
      <c r="V106" s="69">
        <f t="shared" ref="V106:V107" si="341">P106-U106</f>
        <v>-45975640</v>
      </c>
      <c r="W106" s="70" t="s">
        <v>79</v>
      </c>
      <c r="X106" s="69">
        <f t="shared" ref="X106" si="342">X107</f>
        <v>63196524</v>
      </c>
      <c r="Y106" s="71"/>
      <c r="Z106" s="71"/>
      <c r="AA106" s="71"/>
      <c r="AB106" s="71"/>
      <c r="AC106" s="71"/>
      <c r="AD106" s="72"/>
      <c r="AE106" s="69">
        <f t="shared" si="321"/>
        <v>63196524</v>
      </c>
      <c r="AF106" s="349" t="s">
        <v>1791</v>
      </c>
      <c r="AH106" s="73">
        <v>70218360</v>
      </c>
      <c r="AI106" s="74" t="s">
        <v>1156</v>
      </c>
      <c r="AJ106" s="73">
        <v>0</v>
      </c>
      <c r="AK106" s="73">
        <f t="shared" ref="AK106:AK107" si="343">AL106-+AH106</f>
        <v>0</v>
      </c>
      <c r="AL106" s="73">
        <f t="shared" ref="AL106:AL107" si="344">Q106+R106</f>
        <v>70218360</v>
      </c>
      <c r="AM106" s="75"/>
    </row>
    <row r="107" spans="1:39" s="58" customFormat="1" ht="16.5" customHeight="1" x14ac:dyDescent="0.15">
      <c r="A107" s="61"/>
      <c r="B107" s="77" t="s">
        <v>550</v>
      </c>
      <c r="C107" s="77" t="s">
        <v>549</v>
      </c>
      <c r="D107" s="78" t="s">
        <v>551</v>
      </c>
      <c r="E107" s="79" t="s">
        <v>1587</v>
      </c>
      <c r="F107" s="347"/>
      <c r="G107" s="79" t="s">
        <v>502</v>
      </c>
      <c r="H107" s="79" t="s">
        <v>791</v>
      </c>
      <c r="I107" s="79" t="s">
        <v>96</v>
      </c>
      <c r="J107" s="347"/>
      <c r="K107" s="347"/>
      <c r="L107" s="347"/>
      <c r="M107" s="347"/>
      <c r="N107" s="81"/>
      <c r="O107" s="82" t="s">
        <v>81</v>
      </c>
      <c r="P107" s="67">
        <v>7021836</v>
      </c>
      <c r="Q107" s="67">
        <v>0</v>
      </c>
      <c r="R107" s="67">
        <v>7021836</v>
      </c>
      <c r="S107" s="67">
        <f t="shared" ref="S107" si="345">P107-Q107-R107</f>
        <v>0</v>
      </c>
      <c r="T107" s="67">
        <v>0</v>
      </c>
      <c r="U107" s="83">
        <v>88105700</v>
      </c>
      <c r="V107" s="69">
        <f t="shared" si="341"/>
        <v>-81083864</v>
      </c>
      <c r="W107" s="70" t="s">
        <v>82</v>
      </c>
      <c r="X107" s="69">
        <v>63196524</v>
      </c>
      <c r="Y107" s="69">
        <v>0</v>
      </c>
      <c r="Z107" s="69">
        <v>0</v>
      </c>
      <c r="AA107" s="69">
        <v>0</v>
      </c>
      <c r="AB107" s="69">
        <v>0</v>
      </c>
      <c r="AC107" s="69">
        <v>0</v>
      </c>
      <c r="AD107" s="69">
        <v>0</v>
      </c>
      <c r="AE107" s="69">
        <f t="shared" si="321"/>
        <v>63196524</v>
      </c>
      <c r="AF107" s="350"/>
      <c r="AH107" s="73">
        <v>7021836</v>
      </c>
      <c r="AI107" s="74" t="s">
        <v>1156</v>
      </c>
      <c r="AJ107" s="73">
        <v>0</v>
      </c>
      <c r="AK107" s="73">
        <f t="shared" si="343"/>
        <v>0</v>
      </c>
      <c r="AL107" s="73">
        <f t="shared" si="344"/>
        <v>7021836</v>
      </c>
      <c r="AM107" s="75"/>
    </row>
    <row r="108" spans="1:39" s="58" customFormat="1" ht="16.5" customHeight="1" x14ac:dyDescent="0.15">
      <c r="A108" s="61"/>
      <c r="B108" s="77" t="s">
        <v>550</v>
      </c>
      <c r="C108" s="77" t="s">
        <v>549</v>
      </c>
      <c r="D108" s="84" t="s">
        <v>551</v>
      </c>
      <c r="E108" s="85" t="s">
        <v>1587</v>
      </c>
      <c r="F108" s="348"/>
      <c r="G108" s="85" t="s">
        <v>502</v>
      </c>
      <c r="H108" s="85" t="s">
        <v>791</v>
      </c>
      <c r="I108" s="85" t="s">
        <v>96</v>
      </c>
      <c r="J108" s="348"/>
      <c r="K108" s="348"/>
      <c r="L108" s="348"/>
      <c r="M108" s="348"/>
      <c r="N108" s="87"/>
      <c r="O108" s="88" t="s">
        <v>83</v>
      </c>
      <c r="P108" s="67">
        <f t="shared" ref="P108:R108" si="346">P106-+P107</f>
        <v>63196524</v>
      </c>
      <c r="Q108" s="67">
        <f t="shared" si="346"/>
        <v>0</v>
      </c>
      <c r="R108" s="89">
        <f t="shared" si="346"/>
        <v>63196524</v>
      </c>
      <c r="S108" s="89"/>
      <c r="T108" s="89">
        <f t="shared" ref="T108:V108" si="347">T106-+T107</f>
        <v>0</v>
      </c>
      <c r="U108" s="90">
        <f t="shared" si="347"/>
        <v>28088300</v>
      </c>
      <c r="V108" s="90">
        <f t="shared" si="347"/>
        <v>35108224</v>
      </c>
      <c r="W108" s="88" t="s">
        <v>83</v>
      </c>
      <c r="X108" s="90">
        <f t="shared" ref="X108:AD108" si="348">X106-+X107</f>
        <v>0</v>
      </c>
      <c r="Y108" s="90">
        <f t="shared" si="348"/>
        <v>0</v>
      </c>
      <c r="Z108" s="90">
        <f t="shared" si="348"/>
        <v>0</v>
      </c>
      <c r="AA108" s="90">
        <f t="shared" si="348"/>
        <v>0</v>
      </c>
      <c r="AB108" s="90">
        <f t="shared" si="348"/>
        <v>0</v>
      </c>
      <c r="AC108" s="90">
        <f t="shared" si="348"/>
        <v>0</v>
      </c>
      <c r="AD108" s="90">
        <f t="shared" si="348"/>
        <v>0</v>
      </c>
      <c r="AE108" s="90">
        <f t="shared" si="321"/>
        <v>0</v>
      </c>
      <c r="AF108" s="351"/>
      <c r="AH108" s="91">
        <f t="shared" si="338"/>
        <v>63196524</v>
      </c>
      <c r="AI108" s="92" t="s">
        <v>1156</v>
      </c>
      <c r="AJ108" s="91">
        <f t="shared" ref="AJ108:AL108" si="349">AJ106-+AJ107</f>
        <v>0</v>
      </c>
      <c r="AK108" s="91">
        <f t="shared" si="349"/>
        <v>0</v>
      </c>
      <c r="AL108" s="91">
        <f t="shared" si="349"/>
        <v>63196524</v>
      </c>
      <c r="AM108" s="60"/>
    </row>
    <row r="109" spans="1:39" s="58" customFormat="1" ht="16.5" customHeight="1" x14ac:dyDescent="0.15">
      <c r="A109" s="61" t="s">
        <v>1588</v>
      </c>
      <c r="B109" t="s">
        <v>555</v>
      </c>
      <c r="C109" t="s">
        <v>554</v>
      </c>
      <c r="D109" s="62" t="s">
        <v>556</v>
      </c>
      <c r="E109" s="63" t="s">
        <v>1588</v>
      </c>
      <c r="F109" s="346" t="s">
        <v>1374</v>
      </c>
      <c r="G109" s="63" t="s">
        <v>502</v>
      </c>
      <c r="H109" s="63" t="s">
        <v>791</v>
      </c>
      <c r="I109" s="63" t="s">
        <v>881</v>
      </c>
      <c r="J109" s="346" t="s">
        <v>1756</v>
      </c>
      <c r="K109" s="346" t="s">
        <v>1722</v>
      </c>
      <c r="L109" s="346" t="s">
        <v>1757</v>
      </c>
      <c r="M109" s="346" t="s">
        <v>1716</v>
      </c>
      <c r="N109" s="65" t="s">
        <v>1712</v>
      </c>
      <c r="O109" s="66" t="s">
        <v>78</v>
      </c>
      <c r="P109" s="67">
        <v>5255679</v>
      </c>
      <c r="Q109" s="67">
        <v>5255679</v>
      </c>
      <c r="R109" s="67">
        <f t="shared" ref="R109" si="350">P109-Q109</f>
        <v>0</v>
      </c>
      <c r="S109" s="67">
        <v>0</v>
      </c>
      <c r="T109" s="67">
        <v>5255679</v>
      </c>
      <c r="U109" s="68">
        <v>0</v>
      </c>
      <c r="V109" s="69">
        <f t="shared" ref="V109:V110" si="351">P109-U109</f>
        <v>5255679</v>
      </c>
      <c r="W109" s="70" t="s">
        <v>79</v>
      </c>
      <c r="X109" s="69">
        <f t="shared" ref="X109" si="352">X110</f>
        <v>0</v>
      </c>
      <c r="Y109" s="71"/>
      <c r="Z109" s="71"/>
      <c r="AA109" s="71"/>
      <c r="AB109" s="71"/>
      <c r="AC109" s="71"/>
      <c r="AD109" s="72"/>
      <c r="AE109" s="69">
        <f t="shared" si="321"/>
        <v>0</v>
      </c>
      <c r="AF109" s="349" t="s">
        <v>1791</v>
      </c>
      <c r="AH109" s="73">
        <v>5255679</v>
      </c>
      <c r="AI109" s="74" t="s">
        <v>1156</v>
      </c>
      <c r="AJ109" s="73">
        <v>0</v>
      </c>
      <c r="AK109" s="73">
        <f t="shared" ref="AK109:AK110" si="353">AL109-+AH109</f>
        <v>0</v>
      </c>
      <c r="AL109" s="73">
        <f t="shared" ref="AL109:AL110" si="354">Q109+R109</f>
        <v>5255679</v>
      </c>
      <c r="AM109" s="75"/>
    </row>
    <row r="110" spans="1:39" s="58" customFormat="1" ht="16.5" customHeight="1" x14ac:dyDescent="0.15">
      <c r="B110" s="77" t="s">
        <v>555</v>
      </c>
      <c r="C110" s="77" t="s">
        <v>554</v>
      </c>
      <c r="D110" s="78" t="s">
        <v>556</v>
      </c>
      <c r="E110" s="79" t="s">
        <v>1588</v>
      </c>
      <c r="F110" s="347"/>
      <c r="G110" s="79" t="s">
        <v>502</v>
      </c>
      <c r="H110" s="79" t="s">
        <v>791</v>
      </c>
      <c r="I110" s="79" t="s">
        <v>881</v>
      </c>
      <c r="J110" s="347"/>
      <c r="K110" s="347"/>
      <c r="L110" s="347"/>
      <c r="M110" s="347"/>
      <c r="N110" s="81"/>
      <c r="O110" s="82" t="s">
        <v>81</v>
      </c>
      <c r="P110" s="67">
        <v>5255679</v>
      </c>
      <c r="Q110" s="67">
        <v>5255679</v>
      </c>
      <c r="R110" s="67">
        <v>0</v>
      </c>
      <c r="S110" s="67">
        <f t="shared" ref="S110" si="355">P110-Q110-R110</f>
        <v>0</v>
      </c>
      <c r="T110" s="67">
        <v>5255679</v>
      </c>
      <c r="U110" s="83">
        <v>0</v>
      </c>
      <c r="V110" s="69">
        <f t="shared" si="351"/>
        <v>5255679</v>
      </c>
      <c r="W110" s="70" t="s">
        <v>82</v>
      </c>
      <c r="X110" s="69">
        <v>0</v>
      </c>
      <c r="Y110" s="69">
        <v>0</v>
      </c>
      <c r="Z110" s="69">
        <v>0</v>
      </c>
      <c r="AA110" s="69">
        <v>0</v>
      </c>
      <c r="AB110" s="69">
        <v>0</v>
      </c>
      <c r="AC110" s="69">
        <v>0</v>
      </c>
      <c r="AD110" s="69">
        <v>0</v>
      </c>
      <c r="AE110" s="69">
        <f t="shared" si="321"/>
        <v>0</v>
      </c>
      <c r="AF110" s="350"/>
      <c r="AH110" s="73">
        <v>5255679</v>
      </c>
      <c r="AI110" s="74" t="s">
        <v>1156</v>
      </c>
      <c r="AJ110" s="73">
        <v>0</v>
      </c>
      <c r="AK110" s="73">
        <f t="shared" si="353"/>
        <v>0</v>
      </c>
      <c r="AL110" s="73">
        <f t="shared" si="354"/>
        <v>5255679</v>
      </c>
      <c r="AM110" s="75"/>
    </row>
    <row r="111" spans="1:39" s="58" customFormat="1" ht="16.5" customHeight="1" x14ac:dyDescent="0.15">
      <c r="B111" s="77" t="s">
        <v>555</v>
      </c>
      <c r="C111" s="77" t="s">
        <v>554</v>
      </c>
      <c r="D111" s="84" t="s">
        <v>556</v>
      </c>
      <c r="E111" s="85" t="s">
        <v>1588</v>
      </c>
      <c r="F111" s="348"/>
      <c r="G111" s="85" t="s">
        <v>502</v>
      </c>
      <c r="H111" s="85" t="s">
        <v>791</v>
      </c>
      <c r="I111" s="85" t="s">
        <v>881</v>
      </c>
      <c r="J111" s="348"/>
      <c r="K111" s="348"/>
      <c r="L111" s="348"/>
      <c r="M111" s="348"/>
      <c r="N111" s="87"/>
      <c r="O111" s="88" t="s">
        <v>83</v>
      </c>
      <c r="P111" s="67">
        <f t="shared" ref="P111:R111" si="356">P109-+P110</f>
        <v>0</v>
      </c>
      <c r="Q111" s="67">
        <f t="shared" si="356"/>
        <v>0</v>
      </c>
      <c r="R111" s="89">
        <f t="shared" si="356"/>
        <v>0</v>
      </c>
      <c r="S111" s="89"/>
      <c r="T111" s="89">
        <f t="shared" ref="T111:V111" si="357">T109-+T110</f>
        <v>0</v>
      </c>
      <c r="U111" s="90">
        <f t="shared" si="357"/>
        <v>0</v>
      </c>
      <c r="V111" s="90">
        <f t="shared" si="357"/>
        <v>0</v>
      </c>
      <c r="W111" s="88" t="s">
        <v>83</v>
      </c>
      <c r="X111" s="90">
        <f t="shared" ref="X111:AD111" si="358">X109-+X110</f>
        <v>0</v>
      </c>
      <c r="Y111" s="90">
        <f t="shared" si="358"/>
        <v>0</v>
      </c>
      <c r="Z111" s="90">
        <f t="shared" si="358"/>
        <v>0</v>
      </c>
      <c r="AA111" s="90">
        <f t="shared" si="358"/>
        <v>0</v>
      </c>
      <c r="AB111" s="90">
        <f t="shared" si="358"/>
        <v>0</v>
      </c>
      <c r="AC111" s="90">
        <f t="shared" si="358"/>
        <v>0</v>
      </c>
      <c r="AD111" s="90">
        <f t="shared" si="358"/>
        <v>0</v>
      </c>
      <c r="AE111" s="90">
        <f t="shared" si="321"/>
        <v>0</v>
      </c>
      <c r="AF111" s="351"/>
      <c r="AH111" s="91">
        <f t="shared" si="338"/>
        <v>0</v>
      </c>
      <c r="AI111" s="92" t="s">
        <v>1156</v>
      </c>
      <c r="AJ111" s="91">
        <f t="shared" ref="AJ111:AL111" si="359">AJ109-+AJ110</f>
        <v>0</v>
      </c>
      <c r="AK111" s="91">
        <f t="shared" si="359"/>
        <v>0</v>
      </c>
      <c r="AL111" s="91">
        <f t="shared" si="359"/>
        <v>0</v>
      </c>
      <c r="AM111" s="60"/>
    </row>
    <row r="112" spans="1:39" s="58" customFormat="1" ht="16.5" customHeight="1" x14ac:dyDescent="0.15">
      <c r="A112" s="61" t="s">
        <v>1589</v>
      </c>
      <c r="B112" t="s">
        <v>555</v>
      </c>
      <c r="C112" t="s">
        <v>554</v>
      </c>
      <c r="D112" s="62" t="s">
        <v>556</v>
      </c>
      <c r="E112" s="63" t="s">
        <v>1589</v>
      </c>
      <c r="F112" s="346" t="s">
        <v>1375</v>
      </c>
      <c r="G112" s="63" t="s">
        <v>497</v>
      </c>
      <c r="H112" s="63" t="s">
        <v>791</v>
      </c>
      <c r="I112" s="63" t="s">
        <v>881</v>
      </c>
      <c r="J112" s="346" t="s">
        <v>1715</v>
      </c>
      <c r="K112" s="346" t="s">
        <v>1722</v>
      </c>
      <c r="L112" s="346" t="s">
        <v>1757</v>
      </c>
      <c r="M112" s="346" t="s">
        <v>1716</v>
      </c>
      <c r="N112" s="65" t="s">
        <v>1712</v>
      </c>
      <c r="O112" s="66" t="s">
        <v>78</v>
      </c>
      <c r="P112" s="67">
        <v>6749249</v>
      </c>
      <c r="Q112" s="67">
        <v>4135466</v>
      </c>
      <c r="R112" s="67">
        <f t="shared" ref="R112" si="360">P112-Q112</f>
        <v>2613783</v>
      </c>
      <c r="S112" s="67">
        <v>0</v>
      </c>
      <c r="T112" s="67">
        <v>6749249</v>
      </c>
      <c r="U112" s="68">
        <v>0</v>
      </c>
      <c r="V112" s="69">
        <f t="shared" ref="V112:V113" si="361">P112-U112</f>
        <v>6749249</v>
      </c>
      <c r="W112" s="70" t="s">
        <v>79</v>
      </c>
      <c r="X112" s="69">
        <f t="shared" ref="X112" si="362">X113</f>
        <v>0</v>
      </c>
      <c r="Y112" s="71"/>
      <c r="Z112" s="71"/>
      <c r="AA112" s="71"/>
      <c r="AB112" s="71"/>
      <c r="AC112" s="71"/>
      <c r="AD112" s="72"/>
      <c r="AE112" s="69">
        <f t="shared" si="321"/>
        <v>0</v>
      </c>
      <c r="AF112" s="349">
        <v>0</v>
      </c>
      <c r="AH112" s="73">
        <v>6749249</v>
      </c>
      <c r="AI112" s="74" t="s">
        <v>1156</v>
      </c>
      <c r="AJ112" s="73">
        <v>0</v>
      </c>
      <c r="AK112" s="73">
        <f t="shared" ref="AK112:AK113" si="363">AL112-+AH112</f>
        <v>0</v>
      </c>
      <c r="AL112" s="73">
        <f t="shared" ref="AL112:AL113" si="364">Q112+R112</f>
        <v>6749249</v>
      </c>
      <c r="AM112" s="75"/>
    </row>
    <row r="113" spans="1:39" s="58" customFormat="1" ht="16.5" customHeight="1" x14ac:dyDescent="0.15">
      <c r="B113" s="77" t="s">
        <v>555</v>
      </c>
      <c r="C113" s="77" t="s">
        <v>554</v>
      </c>
      <c r="D113" s="78" t="s">
        <v>556</v>
      </c>
      <c r="E113" s="79" t="s">
        <v>1589</v>
      </c>
      <c r="F113" s="347"/>
      <c r="G113" s="79" t="s">
        <v>497</v>
      </c>
      <c r="H113" s="79" t="s">
        <v>791</v>
      </c>
      <c r="I113" s="79" t="s">
        <v>881</v>
      </c>
      <c r="J113" s="347"/>
      <c r="K113" s="347"/>
      <c r="L113" s="347"/>
      <c r="M113" s="347"/>
      <c r="N113" s="81"/>
      <c r="O113" s="82" t="s">
        <v>81</v>
      </c>
      <c r="P113" s="67">
        <v>6749249</v>
      </c>
      <c r="Q113" s="67">
        <v>4135466</v>
      </c>
      <c r="R113" s="67">
        <v>2613783</v>
      </c>
      <c r="S113" s="67">
        <f t="shared" ref="S113" si="365">P113-Q113-R113</f>
        <v>0</v>
      </c>
      <c r="T113" s="67">
        <v>6749249</v>
      </c>
      <c r="U113" s="83">
        <v>0</v>
      </c>
      <c r="V113" s="69">
        <f t="shared" si="361"/>
        <v>6749249</v>
      </c>
      <c r="W113" s="70" t="s">
        <v>82</v>
      </c>
      <c r="X113" s="69">
        <v>0</v>
      </c>
      <c r="Y113" s="69">
        <v>0</v>
      </c>
      <c r="Z113" s="69">
        <v>0</v>
      </c>
      <c r="AA113" s="69">
        <v>0</v>
      </c>
      <c r="AB113" s="69">
        <v>0</v>
      </c>
      <c r="AC113" s="69">
        <v>0</v>
      </c>
      <c r="AD113" s="69">
        <v>0</v>
      </c>
      <c r="AE113" s="69">
        <f t="shared" si="321"/>
        <v>0</v>
      </c>
      <c r="AF113" s="350"/>
      <c r="AH113" s="73">
        <v>6749249</v>
      </c>
      <c r="AI113" s="74" t="s">
        <v>1156</v>
      </c>
      <c r="AJ113" s="73">
        <v>0</v>
      </c>
      <c r="AK113" s="73">
        <f t="shared" si="363"/>
        <v>0</v>
      </c>
      <c r="AL113" s="73">
        <f t="shared" si="364"/>
        <v>6749249</v>
      </c>
      <c r="AM113" s="75"/>
    </row>
    <row r="114" spans="1:39" s="58" customFormat="1" ht="16.5" customHeight="1" x14ac:dyDescent="0.15">
      <c r="B114" s="77" t="s">
        <v>555</v>
      </c>
      <c r="C114" s="77" t="s">
        <v>554</v>
      </c>
      <c r="D114" s="84" t="s">
        <v>556</v>
      </c>
      <c r="E114" s="85" t="s">
        <v>1589</v>
      </c>
      <c r="F114" s="348"/>
      <c r="G114" s="85" t="s">
        <v>497</v>
      </c>
      <c r="H114" s="85" t="s">
        <v>791</v>
      </c>
      <c r="I114" s="85" t="s">
        <v>881</v>
      </c>
      <c r="J114" s="348"/>
      <c r="K114" s="348"/>
      <c r="L114" s="348"/>
      <c r="M114" s="348"/>
      <c r="N114" s="87"/>
      <c r="O114" s="88" t="s">
        <v>83</v>
      </c>
      <c r="P114" s="67">
        <f t="shared" ref="P114:R114" si="366">P112-+P113</f>
        <v>0</v>
      </c>
      <c r="Q114" s="67">
        <f t="shared" si="366"/>
        <v>0</v>
      </c>
      <c r="R114" s="89">
        <f t="shared" si="366"/>
        <v>0</v>
      </c>
      <c r="S114" s="89"/>
      <c r="T114" s="89">
        <f t="shared" ref="T114:V114" si="367">T112-+T113</f>
        <v>0</v>
      </c>
      <c r="U114" s="90">
        <f t="shared" si="367"/>
        <v>0</v>
      </c>
      <c r="V114" s="90">
        <f t="shared" si="367"/>
        <v>0</v>
      </c>
      <c r="W114" s="88" t="s">
        <v>83</v>
      </c>
      <c r="X114" s="90">
        <f t="shared" ref="X114:AD114" si="368">X112-+X113</f>
        <v>0</v>
      </c>
      <c r="Y114" s="90">
        <f t="shared" si="368"/>
        <v>0</v>
      </c>
      <c r="Z114" s="90">
        <f t="shared" si="368"/>
        <v>0</v>
      </c>
      <c r="AA114" s="90">
        <f t="shared" si="368"/>
        <v>0</v>
      </c>
      <c r="AB114" s="90">
        <f t="shared" si="368"/>
        <v>0</v>
      </c>
      <c r="AC114" s="90">
        <f t="shared" si="368"/>
        <v>0</v>
      </c>
      <c r="AD114" s="90">
        <f t="shared" si="368"/>
        <v>0</v>
      </c>
      <c r="AE114" s="90">
        <f t="shared" si="321"/>
        <v>0</v>
      </c>
      <c r="AF114" s="351"/>
      <c r="AH114" s="91">
        <f t="shared" si="338"/>
        <v>0</v>
      </c>
      <c r="AI114" s="92" t="s">
        <v>1156</v>
      </c>
      <c r="AJ114" s="91">
        <f t="shared" ref="AJ114:AL114" si="369">AJ112-+AJ113</f>
        <v>0</v>
      </c>
      <c r="AK114" s="91">
        <f t="shared" si="369"/>
        <v>0</v>
      </c>
      <c r="AL114" s="91">
        <f t="shared" si="369"/>
        <v>0</v>
      </c>
      <c r="AM114" s="60"/>
    </row>
    <row r="115" spans="1:39" s="58" customFormat="1" ht="16.5" customHeight="1" x14ac:dyDescent="0.15">
      <c r="A115" s="61" t="s">
        <v>1590</v>
      </c>
      <c r="B115" t="s">
        <v>555</v>
      </c>
      <c r="C115" t="s">
        <v>554</v>
      </c>
      <c r="D115" s="62" t="s">
        <v>556</v>
      </c>
      <c r="E115" s="63" t="s">
        <v>1590</v>
      </c>
      <c r="F115" s="346" t="s">
        <v>1376</v>
      </c>
      <c r="G115" s="63" t="s">
        <v>497</v>
      </c>
      <c r="H115" s="63" t="s">
        <v>791</v>
      </c>
      <c r="I115" s="63" t="s">
        <v>881</v>
      </c>
      <c r="J115" s="346" t="s">
        <v>1758</v>
      </c>
      <c r="K115" s="346" t="s">
        <v>1722</v>
      </c>
      <c r="L115" s="346" t="s">
        <v>1757</v>
      </c>
      <c r="M115" s="346" t="s">
        <v>1716</v>
      </c>
      <c r="N115" s="65" t="s">
        <v>1712</v>
      </c>
      <c r="O115" s="66" t="s">
        <v>78</v>
      </c>
      <c r="P115" s="67">
        <v>7986421</v>
      </c>
      <c r="Q115" s="67">
        <v>3991227</v>
      </c>
      <c r="R115" s="67">
        <f t="shared" ref="R115" si="370">P115-Q115</f>
        <v>3995194</v>
      </c>
      <c r="S115" s="67">
        <v>0</v>
      </c>
      <c r="T115" s="67">
        <v>6187135</v>
      </c>
      <c r="U115" s="68">
        <v>24486</v>
      </c>
      <c r="V115" s="69">
        <f t="shared" ref="V115:V116" si="371">P115-U115</f>
        <v>7961935</v>
      </c>
      <c r="W115" s="70" t="s">
        <v>79</v>
      </c>
      <c r="X115" s="69">
        <f t="shared" ref="X115" si="372">X116</f>
        <v>0</v>
      </c>
      <c r="Y115" s="71"/>
      <c r="Z115" s="71"/>
      <c r="AA115" s="71"/>
      <c r="AB115" s="71"/>
      <c r="AC115" s="71"/>
      <c r="AD115" s="72"/>
      <c r="AE115" s="69">
        <f t="shared" si="321"/>
        <v>0</v>
      </c>
      <c r="AF115" s="349">
        <v>0</v>
      </c>
      <c r="AH115" s="73">
        <v>6231687</v>
      </c>
      <c r="AI115" s="74" t="s">
        <v>854</v>
      </c>
      <c r="AJ115" s="73">
        <v>688392.47</v>
      </c>
      <c r="AK115" s="73">
        <f t="shared" ref="AK115:AK116" si="373">AL115-+AH115</f>
        <v>1754734</v>
      </c>
      <c r="AL115" s="73">
        <f t="shared" ref="AL115:AL116" si="374">Q115+R115</f>
        <v>7986421</v>
      </c>
      <c r="AM115" s="75"/>
    </row>
    <row r="116" spans="1:39" s="58" customFormat="1" ht="16.5" customHeight="1" x14ac:dyDescent="0.15">
      <c r="B116" s="77" t="s">
        <v>555</v>
      </c>
      <c r="C116" s="77" t="s">
        <v>554</v>
      </c>
      <c r="D116" s="78" t="s">
        <v>556</v>
      </c>
      <c r="E116" s="79" t="s">
        <v>1590</v>
      </c>
      <c r="F116" s="347"/>
      <c r="G116" s="79" t="s">
        <v>497</v>
      </c>
      <c r="H116" s="79" t="s">
        <v>791</v>
      </c>
      <c r="I116" s="79" t="s">
        <v>881</v>
      </c>
      <c r="J116" s="347"/>
      <c r="K116" s="347"/>
      <c r="L116" s="347"/>
      <c r="M116" s="347"/>
      <c r="N116" s="81"/>
      <c r="O116" s="82" t="s">
        <v>81</v>
      </c>
      <c r="P116" s="67">
        <v>7986421</v>
      </c>
      <c r="Q116" s="67">
        <v>3991227</v>
      </c>
      <c r="R116" s="67">
        <v>3995194</v>
      </c>
      <c r="S116" s="67">
        <f t="shared" ref="S116" si="375">P116-Q116-R116</f>
        <v>0</v>
      </c>
      <c r="T116" s="67">
        <v>6187135</v>
      </c>
      <c r="U116" s="83">
        <v>24486</v>
      </c>
      <c r="V116" s="69">
        <f t="shared" si="371"/>
        <v>7961935</v>
      </c>
      <c r="W116" s="70" t="s">
        <v>82</v>
      </c>
      <c r="X116" s="69">
        <v>0</v>
      </c>
      <c r="Y116" s="69">
        <v>0</v>
      </c>
      <c r="Z116" s="69">
        <v>0</v>
      </c>
      <c r="AA116" s="69">
        <v>0</v>
      </c>
      <c r="AB116" s="69">
        <v>0</v>
      </c>
      <c r="AC116" s="69">
        <v>0</v>
      </c>
      <c r="AD116" s="69">
        <v>0</v>
      </c>
      <c r="AE116" s="69">
        <f t="shared" si="321"/>
        <v>0</v>
      </c>
      <c r="AF116" s="350"/>
      <c r="AH116" s="73">
        <v>6231687</v>
      </c>
      <c r="AI116" s="74" t="s">
        <v>854</v>
      </c>
      <c r="AJ116" s="73">
        <v>688392.47</v>
      </c>
      <c r="AK116" s="73">
        <f t="shared" si="373"/>
        <v>1754734</v>
      </c>
      <c r="AL116" s="73">
        <f t="shared" si="374"/>
        <v>7986421</v>
      </c>
      <c r="AM116" s="75"/>
    </row>
    <row r="117" spans="1:39" s="58" customFormat="1" ht="16.5" customHeight="1" x14ac:dyDescent="0.15">
      <c r="B117" s="77" t="s">
        <v>555</v>
      </c>
      <c r="C117" s="77" t="s">
        <v>554</v>
      </c>
      <c r="D117" s="84" t="s">
        <v>556</v>
      </c>
      <c r="E117" s="85" t="s">
        <v>1590</v>
      </c>
      <c r="F117" s="348"/>
      <c r="G117" s="85" t="s">
        <v>497</v>
      </c>
      <c r="H117" s="85" t="s">
        <v>791</v>
      </c>
      <c r="I117" s="85" t="s">
        <v>881</v>
      </c>
      <c r="J117" s="348"/>
      <c r="K117" s="348"/>
      <c r="L117" s="348"/>
      <c r="M117" s="348"/>
      <c r="N117" s="87"/>
      <c r="O117" s="88" t="s">
        <v>83</v>
      </c>
      <c r="P117" s="67">
        <f t="shared" ref="P117:R117" si="376">P115-+P116</f>
        <v>0</v>
      </c>
      <c r="Q117" s="67">
        <f t="shared" si="376"/>
        <v>0</v>
      </c>
      <c r="R117" s="89">
        <f t="shared" si="376"/>
        <v>0</v>
      </c>
      <c r="S117" s="89"/>
      <c r="T117" s="89">
        <f t="shared" ref="T117:V117" si="377">T115-+T116</f>
        <v>0</v>
      </c>
      <c r="U117" s="90">
        <f t="shared" si="377"/>
        <v>0</v>
      </c>
      <c r="V117" s="90">
        <f t="shared" si="377"/>
        <v>0</v>
      </c>
      <c r="W117" s="88" t="s">
        <v>83</v>
      </c>
      <c r="X117" s="90">
        <f t="shared" ref="X117:AD117" si="378">X115-+X116</f>
        <v>0</v>
      </c>
      <c r="Y117" s="90">
        <f t="shared" si="378"/>
        <v>0</v>
      </c>
      <c r="Z117" s="90">
        <f t="shared" si="378"/>
        <v>0</v>
      </c>
      <c r="AA117" s="90">
        <f t="shared" si="378"/>
        <v>0</v>
      </c>
      <c r="AB117" s="90">
        <f t="shared" si="378"/>
        <v>0</v>
      </c>
      <c r="AC117" s="90">
        <f t="shared" si="378"/>
        <v>0</v>
      </c>
      <c r="AD117" s="90">
        <f t="shared" si="378"/>
        <v>0</v>
      </c>
      <c r="AE117" s="90">
        <f t="shared" si="321"/>
        <v>0</v>
      </c>
      <c r="AF117" s="351"/>
      <c r="AH117" s="91">
        <f t="shared" si="338"/>
        <v>0</v>
      </c>
      <c r="AI117" s="92" t="s">
        <v>1156</v>
      </c>
      <c r="AJ117" s="91">
        <f t="shared" ref="AJ117:AL117" si="379">AJ115-+AJ116</f>
        <v>0</v>
      </c>
      <c r="AK117" s="91">
        <f t="shared" si="379"/>
        <v>0</v>
      </c>
      <c r="AL117" s="91">
        <f t="shared" si="379"/>
        <v>0</v>
      </c>
      <c r="AM117" s="60"/>
    </row>
    <row r="118" spans="1:39" s="58" customFormat="1" ht="16.5" customHeight="1" x14ac:dyDescent="0.15">
      <c r="A118" s="61" t="s">
        <v>1591</v>
      </c>
      <c r="B118" t="s">
        <v>555</v>
      </c>
      <c r="C118" t="s">
        <v>554</v>
      </c>
      <c r="D118" s="62" t="s">
        <v>556</v>
      </c>
      <c r="E118" s="63" t="s">
        <v>1591</v>
      </c>
      <c r="F118" s="346" t="s">
        <v>1377</v>
      </c>
      <c r="G118" s="63" t="s">
        <v>497</v>
      </c>
      <c r="H118" s="63" t="s">
        <v>791</v>
      </c>
      <c r="I118" s="63" t="s">
        <v>513</v>
      </c>
      <c r="J118" s="346" t="s">
        <v>1759</v>
      </c>
      <c r="K118" s="346" t="s">
        <v>1722</v>
      </c>
      <c r="L118" s="346" t="s">
        <v>1757</v>
      </c>
      <c r="M118" s="346" t="s">
        <v>1711</v>
      </c>
      <c r="N118" s="65" t="s">
        <v>1712</v>
      </c>
      <c r="O118" s="66" t="s">
        <v>78</v>
      </c>
      <c r="P118" s="67">
        <v>22100503</v>
      </c>
      <c r="Q118" s="67">
        <v>0</v>
      </c>
      <c r="R118" s="67">
        <f t="shared" ref="R118" si="380">P118-Q118</f>
        <v>22100503</v>
      </c>
      <c r="S118" s="67">
        <v>0</v>
      </c>
      <c r="T118" s="67">
        <v>17580503</v>
      </c>
      <c r="U118" s="68">
        <v>11244949</v>
      </c>
      <c r="V118" s="69">
        <f t="shared" ref="V118:V119" si="381">P118-U118</f>
        <v>10855554</v>
      </c>
      <c r="W118" s="70" t="s">
        <v>79</v>
      </c>
      <c r="X118" s="69">
        <f t="shared" ref="X118" si="382">X119</f>
        <v>9020000</v>
      </c>
      <c r="Y118" s="71"/>
      <c r="Z118" s="71"/>
      <c r="AA118" s="71"/>
      <c r="AB118" s="71"/>
      <c r="AC118" s="71"/>
      <c r="AD118" s="72"/>
      <c r="AE118" s="69">
        <f t="shared" si="321"/>
        <v>9020000</v>
      </c>
      <c r="AF118" s="349">
        <v>0</v>
      </c>
      <c r="AH118" s="73">
        <v>18040000</v>
      </c>
      <c r="AI118" s="74" t="s">
        <v>854</v>
      </c>
      <c r="AJ118" s="73">
        <v>1691265</v>
      </c>
      <c r="AK118" s="73">
        <f t="shared" ref="AK118:AK119" si="383">AL118-+AH118</f>
        <v>4060503</v>
      </c>
      <c r="AL118" s="73">
        <f t="shared" ref="AL118:AL119" si="384">Q118+R118</f>
        <v>22100503</v>
      </c>
      <c r="AM118" s="75"/>
    </row>
    <row r="119" spans="1:39" s="58" customFormat="1" ht="16.5" customHeight="1" x14ac:dyDescent="0.15">
      <c r="B119" s="77" t="s">
        <v>555</v>
      </c>
      <c r="C119" s="77" t="s">
        <v>554</v>
      </c>
      <c r="D119" s="78" t="s">
        <v>556</v>
      </c>
      <c r="E119" s="79" t="s">
        <v>1591</v>
      </c>
      <c r="F119" s="347"/>
      <c r="G119" s="79" t="s">
        <v>497</v>
      </c>
      <c r="H119" s="79" t="s">
        <v>791</v>
      </c>
      <c r="I119" s="79" t="s">
        <v>513</v>
      </c>
      <c r="J119" s="347"/>
      <c r="K119" s="347"/>
      <c r="L119" s="347"/>
      <c r="M119" s="347"/>
      <c r="N119" s="81"/>
      <c r="O119" s="82" t="s">
        <v>81</v>
      </c>
      <c r="P119" s="67">
        <v>13080503</v>
      </c>
      <c r="Q119" s="67">
        <v>0</v>
      </c>
      <c r="R119" s="67">
        <v>13080503</v>
      </c>
      <c r="S119" s="67">
        <f t="shared" ref="S119" si="385">P119-Q119-R119</f>
        <v>0</v>
      </c>
      <c r="T119" s="67">
        <v>13080503</v>
      </c>
      <c r="U119" s="83">
        <v>10298349</v>
      </c>
      <c r="V119" s="69">
        <f t="shared" si="381"/>
        <v>2782154</v>
      </c>
      <c r="W119" s="70" t="s">
        <v>82</v>
      </c>
      <c r="X119" s="69">
        <v>9020000</v>
      </c>
      <c r="Y119" s="69">
        <v>0</v>
      </c>
      <c r="Z119" s="69">
        <v>0</v>
      </c>
      <c r="AA119" s="69">
        <v>0</v>
      </c>
      <c r="AB119" s="69">
        <v>0</v>
      </c>
      <c r="AC119" s="69">
        <v>0</v>
      </c>
      <c r="AD119" s="69">
        <v>0</v>
      </c>
      <c r="AE119" s="69">
        <f t="shared" si="321"/>
        <v>9020000</v>
      </c>
      <c r="AF119" s="350"/>
      <c r="AH119" s="73">
        <v>9020000</v>
      </c>
      <c r="AI119" s="74" t="s">
        <v>854</v>
      </c>
      <c r="AJ119" s="73">
        <v>1691265</v>
      </c>
      <c r="AK119" s="73">
        <f t="shared" si="383"/>
        <v>4060503</v>
      </c>
      <c r="AL119" s="73">
        <f t="shared" si="384"/>
        <v>13080503</v>
      </c>
      <c r="AM119" s="75"/>
    </row>
    <row r="120" spans="1:39" s="58" customFormat="1" ht="16.5" customHeight="1" x14ac:dyDescent="0.15">
      <c r="B120" s="77" t="s">
        <v>555</v>
      </c>
      <c r="C120" s="77" t="s">
        <v>554</v>
      </c>
      <c r="D120" s="84" t="s">
        <v>556</v>
      </c>
      <c r="E120" s="85" t="s">
        <v>1591</v>
      </c>
      <c r="F120" s="348"/>
      <c r="G120" s="85" t="s">
        <v>497</v>
      </c>
      <c r="H120" s="85" t="s">
        <v>791</v>
      </c>
      <c r="I120" s="85" t="s">
        <v>513</v>
      </c>
      <c r="J120" s="348"/>
      <c r="K120" s="348"/>
      <c r="L120" s="348"/>
      <c r="M120" s="348"/>
      <c r="N120" s="87"/>
      <c r="O120" s="88" t="s">
        <v>83</v>
      </c>
      <c r="P120" s="67">
        <f t="shared" ref="P120:R120" si="386">P118-+P119</f>
        <v>9020000</v>
      </c>
      <c r="Q120" s="67">
        <f t="shared" si="386"/>
        <v>0</v>
      </c>
      <c r="R120" s="89">
        <f t="shared" si="386"/>
        <v>9020000</v>
      </c>
      <c r="S120" s="89"/>
      <c r="T120" s="89">
        <f t="shared" ref="T120:V120" si="387">T118-+T119</f>
        <v>4500000</v>
      </c>
      <c r="U120" s="90">
        <f t="shared" si="387"/>
        <v>946600</v>
      </c>
      <c r="V120" s="90">
        <f t="shared" si="387"/>
        <v>8073400</v>
      </c>
      <c r="W120" s="88" t="s">
        <v>83</v>
      </c>
      <c r="X120" s="90">
        <f t="shared" ref="X120:AD120" si="388">X118-+X119</f>
        <v>0</v>
      </c>
      <c r="Y120" s="90">
        <f t="shared" si="388"/>
        <v>0</v>
      </c>
      <c r="Z120" s="90">
        <f t="shared" si="388"/>
        <v>0</v>
      </c>
      <c r="AA120" s="90">
        <f t="shared" si="388"/>
        <v>0</v>
      </c>
      <c r="AB120" s="90">
        <f t="shared" si="388"/>
        <v>0</v>
      </c>
      <c r="AC120" s="90">
        <f t="shared" si="388"/>
        <v>0</v>
      </c>
      <c r="AD120" s="90">
        <f t="shared" si="388"/>
        <v>0</v>
      </c>
      <c r="AE120" s="90">
        <f t="shared" si="321"/>
        <v>0</v>
      </c>
      <c r="AF120" s="351"/>
      <c r="AH120" s="91">
        <f t="shared" si="338"/>
        <v>9020000</v>
      </c>
      <c r="AI120" s="92" t="s">
        <v>1156</v>
      </c>
      <c r="AJ120" s="91">
        <f t="shared" ref="AJ120:AL120" si="389">AJ118-+AJ119</f>
        <v>0</v>
      </c>
      <c r="AK120" s="91">
        <f t="shared" si="389"/>
        <v>0</v>
      </c>
      <c r="AL120" s="91">
        <f t="shared" si="389"/>
        <v>9020000</v>
      </c>
      <c r="AM120" s="60"/>
    </row>
    <row r="121" spans="1:39" s="58" customFormat="1" ht="16.5" customHeight="1" x14ac:dyDescent="0.15">
      <c r="A121" s="61" t="s">
        <v>1592</v>
      </c>
      <c r="B121" t="s">
        <v>555</v>
      </c>
      <c r="C121" t="s">
        <v>554</v>
      </c>
      <c r="D121" s="62" t="s">
        <v>556</v>
      </c>
      <c r="E121" s="63" t="s">
        <v>1592</v>
      </c>
      <c r="F121" s="346" t="s">
        <v>1378</v>
      </c>
      <c r="G121" s="63" t="s">
        <v>497</v>
      </c>
      <c r="H121" s="63" t="s">
        <v>791</v>
      </c>
      <c r="I121" s="63" t="s">
        <v>513</v>
      </c>
      <c r="J121" s="346"/>
      <c r="K121" s="346"/>
      <c r="L121" s="346"/>
      <c r="M121" s="346" t="s">
        <v>1716</v>
      </c>
      <c r="N121" s="65" t="s">
        <v>1712</v>
      </c>
      <c r="O121" s="66" t="s">
        <v>78</v>
      </c>
      <c r="P121" s="67">
        <v>15400741</v>
      </c>
      <c r="Q121" s="67">
        <v>0</v>
      </c>
      <c r="R121" s="67">
        <f t="shared" ref="R121" si="390">P121-Q121</f>
        <v>15400741</v>
      </c>
      <c r="S121" s="67">
        <v>0</v>
      </c>
      <c r="T121" s="67">
        <v>15400741</v>
      </c>
      <c r="U121" s="68">
        <v>2056419</v>
      </c>
      <c r="V121" s="69">
        <f t="shared" ref="V121:V122" si="391">P121-U121</f>
        <v>13344322</v>
      </c>
      <c r="W121" s="70" t="s">
        <v>79</v>
      </c>
      <c r="X121" s="69">
        <f t="shared" ref="X121" si="392">X122</f>
        <v>5760741</v>
      </c>
      <c r="Y121" s="71"/>
      <c r="Z121" s="71"/>
      <c r="AA121" s="71"/>
      <c r="AB121" s="71"/>
      <c r="AC121" s="71"/>
      <c r="AD121" s="72"/>
      <c r="AE121" s="69">
        <f t="shared" si="321"/>
        <v>5760741</v>
      </c>
      <c r="AF121" s="349">
        <v>0</v>
      </c>
      <c r="AH121" s="73">
        <v>15400741</v>
      </c>
      <c r="AI121" s="74" t="s">
        <v>1156</v>
      </c>
      <c r="AJ121" s="73">
        <v>0</v>
      </c>
      <c r="AK121" s="73">
        <f t="shared" ref="AK121:AK122" si="393">AL121-+AH121</f>
        <v>0</v>
      </c>
      <c r="AL121" s="73">
        <f t="shared" ref="AL121:AL122" si="394">Q121+R121</f>
        <v>15400741</v>
      </c>
      <c r="AM121" s="75"/>
    </row>
    <row r="122" spans="1:39" s="58" customFormat="1" ht="16.5" customHeight="1" x14ac:dyDescent="0.15">
      <c r="B122" s="77" t="s">
        <v>555</v>
      </c>
      <c r="C122" s="77" t="s">
        <v>554</v>
      </c>
      <c r="D122" s="78" t="s">
        <v>556</v>
      </c>
      <c r="E122" s="79" t="s">
        <v>1592</v>
      </c>
      <c r="F122" s="347"/>
      <c r="G122" s="79" t="s">
        <v>497</v>
      </c>
      <c r="H122" s="79" t="s">
        <v>791</v>
      </c>
      <c r="I122" s="79" t="s">
        <v>513</v>
      </c>
      <c r="J122" s="347"/>
      <c r="K122" s="347"/>
      <c r="L122" s="347"/>
      <c r="M122" s="347"/>
      <c r="N122" s="81"/>
      <c r="O122" s="82" t="s">
        <v>81</v>
      </c>
      <c r="P122" s="67">
        <v>9640000</v>
      </c>
      <c r="Q122" s="67">
        <v>0</v>
      </c>
      <c r="R122" s="67">
        <v>9640000</v>
      </c>
      <c r="S122" s="67">
        <f t="shared" ref="S122" si="395">P122-Q122-R122</f>
        <v>0</v>
      </c>
      <c r="T122" s="67">
        <v>9640000</v>
      </c>
      <c r="U122" s="83">
        <v>1370947</v>
      </c>
      <c r="V122" s="69">
        <f t="shared" si="391"/>
        <v>8269053</v>
      </c>
      <c r="W122" s="70" t="s">
        <v>82</v>
      </c>
      <c r="X122" s="69">
        <v>5760741</v>
      </c>
      <c r="Y122" s="69">
        <v>0</v>
      </c>
      <c r="Z122" s="69">
        <v>0</v>
      </c>
      <c r="AA122" s="69">
        <v>0</v>
      </c>
      <c r="AB122" s="69">
        <v>0</v>
      </c>
      <c r="AC122" s="69">
        <v>0</v>
      </c>
      <c r="AD122" s="69">
        <v>0</v>
      </c>
      <c r="AE122" s="69">
        <f t="shared" si="321"/>
        <v>5760741</v>
      </c>
      <c r="AF122" s="350"/>
      <c r="AH122" s="73">
        <v>9640000</v>
      </c>
      <c r="AI122" s="74" t="s">
        <v>1156</v>
      </c>
      <c r="AJ122" s="73">
        <v>0</v>
      </c>
      <c r="AK122" s="73">
        <f t="shared" si="393"/>
        <v>0</v>
      </c>
      <c r="AL122" s="73">
        <f t="shared" si="394"/>
        <v>9640000</v>
      </c>
      <c r="AM122" s="75"/>
    </row>
    <row r="123" spans="1:39" s="58" customFormat="1" ht="16.5" customHeight="1" x14ac:dyDescent="0.15">
      <c r="B123" s="77" t="s">
        <v>555</v>
      </c>
      <c r="C123" s="77" t="s">
        <v>554</v>
      </c>
      <c r="D123" s="84" t="s">
        <v>556</v>
      </c>
      <c r="E123" s="85" t="s">
        <v>1592</v>
      </c>
      <c r="F123" s="348"/>
      <c r="G123" s="85" t="s">
        <v>497</v>
      </c>
      <c r="H123" s="85" t="s">
        <v>791</v>
      </c>
      <c r="I123" s="85" t="s">
        <v>513</v>
      </c>
      <c r="J123" s="348"/>
      <c r="K123" s="348"/>
      <c r="L123" s="348"/>
      <c r="M123" s="348"/>
      <c r="N123" s="87"/>
      <c r="O123" s="88" t="s">
        <v>83</v>
      </c>
      <c r="P123" s="67">
        <f t="shared" ref="P123:R123" si="396">P121-+P122</f>
        <v>5760741</v>
      </c>
      <c r="Q123" s="67">
        <f t="shared" si="396"/>
        <v>0</v>
      </c>
      <c r="R123" s="89">
        <f t="shared" si="396"/>
        <v>5760741</v>
      </c>
      <c r="S123" s="89"/>
      <c r="T123" s="89">
        <f t="shared" ref="T123:V123" si="397">T121-+T122</f>
        <v>5760741</v>
      </c>
      <c r="U123" s="90">
        <f t="shared" si="397"/>
        <v>685472</v>
      </c>
      <c r="V123" s="90">
        <f t="shared" si="397"/>
        <v>5075269</v>
      </c>
      <c r="W123" s="88" t="s">
        <v>83</v>
      </c>
      <c r="X123" s="90">
        <f t="shared" ref="X123:AD123" si="398">X121-+X122</f>
        <v>0</v>
      </c>
      <c r="Y123" s="90">
        <f t="shared" si="398"/>
        <v>0</v>
      </c>
      <c r="Z123" s="90">
        <f t="shared" si="398"/>
        <v>0</v>
      </c>
      <c r="AA123" s="90">
        <f t="shared" si="398"/>
        <v>0</v>
      </c>
      <c r="AB123" s="90">
        <f t="shared" si="398"/>
        <v>0</v>
      </c>
      <c r="AC123" s="90">
        <f t="shared" si="398"/>
        <v>0</v>
      </c>
      <c r="AD123" s="90">
        <f t="shared" si="398"/>
        <v>0</v>
      </c>
      <c r="AE123" s="90">
        <f t="shared" si="321"/>
        <v>0</v>
      </c>
      <c r="AF123" s="351"/>
      <c r="AH123" s="91">
        <f t="shared" si="338"/>
        <v>5760741</v>
      </c>
      <c r="AI123" s="92" t="s">
        <v>1156</v>
      </c>
      <c r="AJ123" s="91">
        <f t="shared" ref="AJ123:AL123" si="399">AJ121-+AJ122</f>
        <v>0</v>
      </c>
      <c r="AK123" s="91">
        <f t="shared" si="399"/>
        <v>0</v>
      </c>
      <c r="AL123" s="91">
        <f t="shared" si="399"/>
        <v>5760741</v>
      </c>
      <c r="AM123" s="60"/>
    </row>
    <row r="124" spans="1:39" s="58" customFormat="1" ht="16.5" customHeight="1" x14ac:dyDescent="0.15">
      <c r="A124" s="61" t="s">
        <v>1593</v>
      </c>
      <c r="B124" t="s">
        <v>559</v>
      </c>
      <c r="C124" t="s">
        <v>558</v>
      </c>
      <c r="D124" s="62" t="s">
        <v>560</v>
      </c>
      <c r="E124" s="63" t="s">
        <v>1593</v>
      </c>
      <c r="F124" s="346" t="s">
        <v>1379</v>
      </c>
      <c r="G124" s="63" t="s">
        <v>526</v>
      </c>
      <c r="H124" s="63" t="s">
        <v>791</v>
      </c>
      <c r="I124" s="63" t="s">
        <v>881</v>
      </c>
      <c r="J124" s="346" t="s">
        <v>1760</v>
      </c>
      <c r="K124" s="346" t="s">
        <v>1709</v>
      </c>
      <c r="L124" s="346" t="s">
        <v>1710</v>
      </c>
      <c r="M124" s="346" t="s">
        <v>1711</v>
      </c>
      <c r="N124" s="65" t="s">
        <v>1712</v>
      </c>
      <c r="O124" s="66" t="s">
        <v>78</v>
      </c>
      <c r="P124" s="67">
        <v>109403347</v>
      </c>
      <c r="Q124" s="67">
        <v>33877861</v>
      </c>
      <c r="R124" s="67">
        <f t="shared" ref="R124" si="400">P124-Q124</f>
        <v>75525486</v>
      </c>
      <c r="S124" s="67">
        <v>0</v>
      </c>
      <c r="T124" s="67">
        <v>53512908</v>
      </c>
      <c r="U124" s="68">
        <v>79560599</v>
      </c>
      <c r="V124" s="69">
        <f t="shared" ref="V124:V125" si="401">P124-U124</f>
        <v>29842748</v>
      </c>
      <c r="W124" s="70" t="s">
        <v>79</v>
      </c>
      <c r="X124" s="69">
        <f t="shared" ref="X124" si="402">X125</f>
        <v>0</v>
      </c>
      <c r="Y124" s="71"/>
      <c r="Z124" s="71"/>
      <c r="AA124" s="71"/>
      <c r="AB124" s="71"/>
      <c r="AC124" s="71"/>
      <c r="AD124" s="72"/>
      <c r="AE124" s="69">
        <f t="shared" si="321"/>
        <v>0</v>
      </c>
      <c r="AF124" s="349">
        <v>0</v>
      </c>
      <c r="AH124" s="73">
        <v>109403347</v>
      </c>
      <c r="AI124" s="74" t="s">
        <v>1156</v>
      </c>
      <c r="AJ124" s="73">
        <v>0</v>
      </c>
      <c r="AK124" s="73">
        <f t="shared" ref="AK124:AK125" si="403">AL124-+AH124</f>
        <v>0</v>
      </c>
      <c r="AL124" s="73">
        <f t="shared" ref="AL124:AL125" si="404">Q124+R124</f>
        <v>109403347</v>
      </c>
      <c r="AM124" s="75"/>
    </row>
    <row r="125" spans="1:39" s="58" customFormat="1" ht="16.5" customHeight="1" x14ac:dyDescent="0.15">
      <c r="B125" s="77" t="s">
        <v>559</v>
      </c>
      <c r="C125" s="77" t="s">
        <v>558</v>
      </c>
      <c r="D125" s="78" t="s">
        <v>560</v>
      </c>
      <c r="E125" s="79" t="s">
        <v>1593</v>
      </c>
      <c r="F125" s="347"/>
      <c r="G125" s="79" t="s">
        <v>526</v>
      </c>
      <c r="H125" s="79" t="s">
        <v>791</v>
      </c>
      <c r="I125" s="79" t="s">
        <v>881</v>
      </c>
      <c r="J125" s="347"/>
      <c r="K125" s="347"/>
      <c r="L125" s="347"/>
      <c r="M125" s="347"/>
      <c r="N125" s="81"/>
      <c r="O125" s="82" t="s">
        <v>81</v>
      </c>
      <c r="P125" s="67">
        <v>109403347</v>
      </c>
      <c r="Q125" s="67">
        <v>33877861</v>
      </c>
      <c r="R125" s="67">
        <v>75525486</v>
      </c>
      <c r="S125" s="67">
        <f t="shared" ref="S125" si="405">P125-Q125-R125</f>
        <v>0</v>
      </c>
      <c r="T125" s="67">
        <v>53512908</v>
      </c>
      <c r="U125" s="83">
        <v>79560599</v>
      </c>
      <c r="V125" s="69">
        <f t="shared" si="401"/>
        <v>29842748</v>
      </c>
      <c r="W125" s="70" t="s">
        <v>82</v>
      </c>
      <c r="X125" s="69">
        <v>0</v>
      </c>
      <c r="Y125" s="69">
        <v>0</v>
      </c>
      <c r="Z125" s="69">
        <v>0</v>
      </c>
      <c r="AA125" s="69">
        <v>0</v>
      </c>
      <c r="AB125" s="69">
        <v>0</v>
      </c>
      <c r="AC125" s="69">
        <v>0</v>
      </c>
      <c r="AD125" s="69">
        <v>0</v>
      </c>
      <c r="AE125" s="69">
        <f t="shared" si="321"/>
        <v>0</v>
      </c>
      <c r="AF125" s="350"/>
      <c r="AH125" s="73">
        <v>109403347</v>
      </c>
      <c r="AI125" s="74" t="s">
        <v>1156</v>
      </c>
      <c r="AJ125" s="73">
        <v>0</v>
      </c>
      <c r="AK125" s="73">
        <f t="shared" si="403"/>
        <v>0</v>
      </c>
      <c r="AL125" s="73">
        <f t="shared" si="404"/>
        <v>109403347</v>
      </c>
      <c r="AM125" s="75"/>
    </row>
    <row r="126" spans="1:39" s="58" customFormat="1" ht="16.5" customHeight="1" x14ac:dyDescent="0.15">
      <c r="B126" s="77" t="s">
        <v>559</v>
      </c>
      <c r="C126" s="77" t="s">
        <v>558</v>
      </c>
      <c r="D126" s="84" t="s">
        <v>560</v>
      </c>
      <c r="E126" s="85" t="s">
        <v>1593</v>
      </c>
      <c r="F126" s="348"/>
      <c r="G126" s="85" t="s">
        <v>526</v>
      </c>
      <c r="H126" s="85" t="s">
        <v>791</v>
      </c>
      <c r="I126" s="85" t="s">
        <v>881</v>
      </c>
      <c r="J126" s="348"/>
      <c r="K126" s="348"/>
      <c r="L126" s="348"/>
      <c r="M126" s="348"/>
      <c r="N126" s="87"/>
      <c r="O126" s="88" t="s">
        <v>83</v>
      </c>
      <c r="P126" s="67">
        <f t="shared" ref="P126:R126" si="406">P124-+P125</f>
        <v>0</v>
      </c>
      <c r="Q126" s="67">
        <f t="shared" si="406"/>
        <v>0</v>
      </c>
      <c r="R126" s="89">
        <f t="shared" si="406"/>
        <v>0</v>
      </c>
      <c r="S126" s="89"/>
      <c r="T126" s="89">
        <f t="shared" ref="T126:V126" si="407">T124-+T125</f>
        <v>0</v>
      </c>
      <c r="U126" s="90">
        <f t="shared" si="407"/>
        <v>0</v>
      </c>
      <c r="V126" s="90">
        <f t="shared" si="407"/>
        <v>0</v>
      </c>
      <c r="W126" s="88" t="s">
        <v>83</v>
      </c>
      <c r="X126" s="90">
        <f t="shared" ref="X126:AD126" si="408">X124-+X125</f>
        <v>0</v>
      </c>
      <c r="Y126" s="90">
        <f t="shared" si="408"/>
        <v>0</v>
      </c>
      <c r="Z126" s="90">
        <f t="shared" si="408"/>
        <v>0</v>
      </c>
      <c r="AA126" s="90">
        <f t="shared" si="408"/>
        <v>0</v>
      </c>
      <c r="AB126" s="90">
        <f t="shared" si="408"/>
        <v>0</v>
      </c>
      <c r="AC126" s="90">
        <f t="shared" si="408"/>
        <v>0</v>
      </c>
      <c r="AD126" s="90">
        <f t="shared" si="408"/>
        <v>0</v>
      </c>
      <c r="AE126" s="90">
        <f t="shared" si="321"/>
        <v>0</v>
      </c>
      <c r="AF126" s="351"/>
      <c r="AH126" s="91">
        <f t="shared" si="338"/>
        <v>0</v>
      </c>
      <c r="AI126" s="92" t="s">
        <v>1156</v>
      </c>
      <c r="AJ126" s="91">
        <f t="shared" ref="AJ126:AL126" si="409">AJ124-+AJ125</f>
        <v>0</v>
      </c>
      <c r="AK126" s="91">
        <f t="shared" si="409"/>
        <v>0</v>
      </c>
      <c r="AL126" s="91">
        <f t="shared" si="409"/>
        <v>0</v>
      </c>
      <c r="AM126" s="60"/>
    </row>
    <row r="127" spans="1:39" s="58" customFormat="1" ht="16.5" customHeight="1" x14ac:dyDescent="0.15">
      <c r="A127" s="61" t="s">
        <v>1594</v>
      </c>
      <c r="B127" t="s">
        <v>559</v>
      </c>
      <c r="C127" t="s">
        <v>558</v>
      </c>
      <c r="D127" s="62" t="s">
        <v>560</v>
      </c>
      <c r="E127" s="63" t="s">
        <v>1594</v>
      </c>
      <c r="F127" s="346" t="s">
        <v>1380</v>
      </c>
      <c r="G127" s="63" t="s">
        <v>1801</v>
      </c>
      <c r="H127" s="63" t="s">
        <v>791</v>
      </c>
      <c r="I127" s="63" t="s">
        <v>614</v>
      </c>
      <c r="J127" s="346" t="s">
        <v>1761</v>
      </c>
      <c r="K127" s="346" t="s">
        <v>1709</v>
      </c>
      <c r="L127" s="346" t="s">
        <v>1710</v>
      </c>
      <c r="M127" s="346" t="s">
        <v>1716</v>
      </c>
      <c r="N127" s="65" t="s">
        <v>1712</v>
      </c>
      <c r="O127" s="66" t="s">
        <v>78</v>
      </c>
      <c r="P127" s="67">
        <v>2768854</v>
      </c>
      <c r="Q127" s="67">
        <v>2768854</v>
      </c>
      <c r="R127" s="67">
        <f t="shared" ref="R127" si="410">P127-Q127</f>
        <v>0</v>
      </c>
      <c r="S127" s="67">
        <v>0</v>
      </c>
      <c r="T127" s="67">
        <v>0</v>
      </c>
      <c r="U127" s="68">
        <v>1041868</v>
      </c>
      <c r="V127" s="69">
        <f t="shared" ref="V127:V128" si="411">P127-U127</f>
        <v>1726986</v>
      </c>
      <c r="W127" s="70" t="s">
        <v>79</v>
      </c>
      <c r="X127" s="69">
        <f t="shared" ref="X127" si="412">X128</f>
        <v>0</v>
      </c>
      <c r="Y127" s="71"/>
      <c r="Z127" s="71"/>
      <c r="AA127" s="71"/>
      <c r="AB127" s="71"/>
      <c r="AC127" s="71"/>
      <c r="AD127" s="72"/>
      <c r="AE127" s="69">
        <f t="shared" si="321"/>
        <v>0</v>
      </c>
      <c r="AF127" s="349">
        <v>0</v>
      </c>
      <c r="AH127" s="73">
        <v>2768854</v>
      </c>
      <c r="AI127" s="74" t="s">
        <v>1156</v>
      </c>
      <c r="AJ127" s="73">
        <v>0</v>
      </c>
      <c r="AK127" s="73">
        <f t="shared" ref="AK127:AK128" si="413">AL127-+AH127</f>
        <v>0</v>
      </c>
      <c r="AL127" s="73">
        <f t="shared" ref="AL127:AL128" si="414">Q127+R127</f>
        <v>2768854</v>
      </c>
      <c r="AM127" s="75"/>
    </row>
    <row r="128" spans="1:39" s="58" customFormat="1" ht="16.5" customHeight="1" x14ac:dyDescent="0.15">
      <c r="B128" s="77" t="s">
        <v>559</v>
      </c>
      <c r="C128" s="77" t="s">
        <v>558</v>
      </c>
      <c r="D128" s="78" t="s">
        <v>560</v>
      </c>
      <c r="E128" s="79" t="s">
        <v>1594</v>
      </c>
      <c r="F128" s="347"/>
      <c r="G128" s="79" t="s">
        <v>1801</v>
      </c>
      <c r="H128" s="79" t="s">
        <v>791</v>
      </c>
      <c r="I128" s="79" t="s">
        <v>614</v>
      </c>
      <c r="J128" s="347"/>
      <c r="K128" s="347"/>
      <c r="L128" s="347"/>
      <c r="M128" s="347"/>
      <c r="N128" s="81"/>
      <c r="O128" s="82" t="s">
        <v>81</v>
      </c>
      <c r="P128" s="67">
        <v>2768854</v>
      </c>
      <c r="Q128" s="67">
        <v>2768854</v>
      </c>
      <c r="R128" s="67">
        <v>0</v>
      </c>
      <c r="S128" s="67">
        <f t="shared" ref="S128" si="415">P128-Q128-R128</f>
        <v>0</v>
      </c>
      <c r="T128" s="67">
        <v>0</v>
      </c>
      <c r="U128" s="83">
        <v>1041868</v>
      </c>
      <c r="V128" s="69">
        <f t="shared" si="411"/>
        <v>1726986</v>
      </c>
      <c r="W128" s="70" t="s">
        <v>82</v>
      </c>
      <c r="X128" s="69">
        <v>0</v>
      </c>
      <c r="Y128" s="69">
        <v>0</v>
      </c>
      <c r="Z128" s="69">
        <v>0</v>
      </c>
      <c r="AA128" s="69">
        <v>0</v>
      </c>
      <c r="AB128" s="69">
        <v>0</v>
      </c>
      <c r="AC128" s="69">
        <v>0</v>
      </c>
      <c r="AD128" s="69">
        <v>0</v>
      </c>
      <c r="AE128" s="69">
        <f t="shared" si="321"/>
        <v>0</v>
      </c>
      <c r="AF128" s="350"/>
      <c r="AH128" s="73">
        <v>2768854</v>
      </c>
      <c r="AI128" s="74" t="s">
        <v>1156</v>
      </c>
      <c r="AJ128" s="73">
        <v>0</v>
      </c>
      <c r="AK128" s="73">
        <f t="shared" si="413"/>
        <v>0</v>
      </c>
      <c r="AL128" s="73">
        <f t="shared" si="414"/>
        <v>2768854</v>
      </c>
      <c r="AM128" s="75"/>
    </row>
    <row r="129" spans="1:39" s="58" customFormat="1" ht="16.5" customHeight="1" x14ac:dyDescent="0.15">
      <c r="B129" s="77" t="s">
        <v>559</v>
      </c>
      <c r="C129" s="77" t="s">
        <v>558</v>
      </c>
      <c r="D129" s="84" t="s">
        <v>560</v>
      </c>
      <c r="E129" s="85" t="s">
        <v>1594</v>
      </c>
      <c r="F129" s="348"/>
      <c r="G129" s="85" t="s">
        <v>1801</v>
      </c>
      <c r="H129" s="85" t="s">
        <v>791</v>
      </c>
      <c r="I129" s="85" t="s">
        <v>614</v>
      </c>
      <c r="J129" s="348"/>
      <c r="K129" s="348"/>
      <c r="L129" s="348"/>
      <c r="M129" s="348"/>
      <c r="N129" s="87"/>
      <c r="O129" s="88" t="s">
        <v>83</v>
      </c>
      <c r="P129" s="67">
        <f t="shared" ref="P129:R129" si="416">P127-+P128</f>
        <v>0</v>
      </c>
      <c r="Q129" s="67">
        <f t="shared" si="416"/>
        <v>0</v>
      </c>
      <c r="R129" s="89">
        <f t="shared" si="416"/>
        <v>0</v>
      </c>
      <c r="S129" s="89"/>
      <c r="T129" s="89">
        <f t="shared" ref="T129:V129" si="417">T127-+T128</f>
        <v>0</v>
      </c>
      <c r="U129" s="90">
        <f t="shared" si="417"/>
        <v>0</v>
      </c>
      <c r="V129" s="90">
        <f t="shared" si="417"/>
        <v>0</v>
      </c>
      <c r="W129" s="88" t="s">
        <v>83</v>
      </c>
      <c r="X129" s="90">
        <f t="shared" ref="X129:AD129" si="418">X127-+X128</f>
        <v>0</v>
      </c>
      <c r="Y129" s="90">
        <f t="shared" si="418"/>
        <v>0</v>
      </c>
      <c r="Z129" s="90">
        <f t="shared" si="418"/>
        <v>0</v>
      </c>
      <c r="AA129" s="90">
        <f t="shared" si="418"/>
        <v>0</v>
      </c>
      <c r="AB129" s="90">
        <f t="shared" si="418"/>
        <v>0</v>
      </c>
      <c r="AC129" s="90">
        <f t="shared" si="418"/>
        <v>0</v>
      </c>
      <c r="AD129" s="90">
        <f t="shared" si="418"/>
        <v>0</v>
      </c>
      <c r="AE129" s="90">
        <f t="shared" si="321"/>
        <v>0</v>
      </c>
      <c r="AF129" s="351"/>
      <c r="AH129" s="91">
        <f t="shared" si="338"/>
        <v>0</v>
      </c>
      <c r="AI129" s="92" t="s">
        <v>1156</v>
      </c>
      <c r="AJ129" s="91">
        <f t="shared" ref="AJ129:AL129" si="419">AJ127-+AJ128</f>
        <v>0</v>
      </c>
      <c r="AK129" s="91">
        <f t="shared" si="419"/>
        <v>0</v>
      </c>
      <c r="AL129" s="91">
        <f t="shared" si="419"/>
        <v>0</v>
      </c>
      <c r="AM129" s="60"/>
    </row>
    <row r="130" spans="1:39" s="58" customFormat="1" ht="16.5" customHeight="1" x14ac:dyDescent="0.15">
      <c r="A130" s="61" t="s">
        <v>1604</v>
      </c>
      <c r="B130" t="s">
        <v>569</v>
      </c>
      <c r="C130" t="s">
        <v>568</v>
      </c>
      <c r="D130" s="62" t="s">
        <v>570</v>
      </c>
      <c r="E130" s="63" t="s">
        <v>1604</v>
      </c>
      <c r="F130" s="346" t="s">
        <v>1390</v>
      </c>
      <c r="G130" s="63" t="s">
        <v>502</v>
      </c>
      <c r="H130" s="63" t="s">
        <v>791</v>
      </c>
      <c r="I130" s="63" t="s">
        <v>96</v>
      </c>
      <c r="J130" s="346"/>
      <c r="K130" s="346"/>
      <c r="L130" s="346" t="s">
        <v>1156</v>
      </c>
      <c r="M130" s="346" t="s">
        <v>1716</v>
      </c>
      <c r="N130" s="65" t="s">
        <v>1720</v>
      </c>
      <c r="O130" s="66" t="s">
        <v>78</v>
      </c>
      <c r="P130" s="67">
        <v>111318624</v>
      </c>
      <c r="Q130" s="67">
        <v>4267944</v>
      </c>
      <c r="R130" s="67">
        <f t="shared" ref="R130" si="420">P130-Q130</f>
        <v>107050680</v>
      </c>
      <c r="S130" s="67">
        <v>0</v>
      </c>
      <c r="T130" s="67">
        <v>0</v>
      </c>
      <c r="U130" s="68">
        <v>38576800</v>
      </c>
      <c r="V130" s="69">
        <f t="shared" ref="V130:V131" si="421">P130-U130</f>
        <v>72741824</v>
      </c>
      <c r="W130" s="70" t="s">
        <v>79</v>
      </c>
      <c r="X130" s="69">
        <f t="shared" ref="X130" si="422">X131</f>
        <v>111318624</v>
      </c>
      <c r="Y130" s="71"/>
      <c r="Z130" s="71"/>
      <c r="AA130" s="71"/>
      <c r="AB130" s="71"/>
      <c r="AC130" s="71"/>
      <c r="AD130" s="72"/>
      <c r="AE130" s="69">
        <f t="shared" ref="AE130:AE138" si="423">SUM(X130:AD130)</f>
        <v>111318624</v>
      </c>
      <c r="AF130" s="349" t="s">
        <v>1793</v>
      </c>
      <c r="AH130" s="73">
        <v>111318624</v>
      </c>
      <c r="AI130" s="74" t="s">
        <v>1156</v>
      </c>
      <c r="AJ130" s="73">
        <v>0</v>
      </c>
      <c r="AK130" s="73">
        <f t="shared" ref="AK130:AK131" si="424">AL130-+AH130</f>
        <v>0</v>
      </c>
      <c r="AL130" s="73">
        <f t="shared" ref="AL130:AL131" si="425">Q130+R130</f>
        <v>111318624</v>
      </c>
      <c r="AM130" s="75"/>
    </row>
    <row r="131" spans="1:39" s="58" customFormat="1" ht="16.5" customHeight="1" x14ac:dyDescent="0.15">
      <c r="B131" s="77" t="s">
        <v>569</v>
      </c>
      <c r="C131" s="77" t="s">
        <v>568</v>
      </c>
      <c r="D131" s="78" t="s">
        <v>570</v>
      </c>
      <c r="E131" s="79" t="s">
        <v>1604</v>
      </c>
      <c r="F131" s="347"/>
      <c r="G131" s="79" t="s">
        <v>502</v>
      </c>
      <c r="H131" s="79" t="s">
        <v>791</v>
      </c>
      <c r="I131" s="79" t="s">
        <v>96</v>
      </c>
      <c r="J131" s="347"/>
      <c r="K131" s="347"/>
      <c r="L131" s="347"/>
      <c r="M131" s="347"/>
      <c r="N131" s="81"/>
      <c r="O131" s="82" t="s">
        <v>81</v>
      </c>
      <c r="P131" s="67">
        <v>0</v>
      </c>
      <c r="Q131" s="67">
        <v>0</v>
      </c>
      <c r="R131" s="67">
        <v>0</v>
      </c>
      <c r="S131" s="67">
        <f t="shared" ref="S131" si="426">P131-Q131-R131</f>
        <v>0</v>
      </c>
      <c r="T131" s="67">
        <v>0</v>
      </c>
      <c r="U131" s="83">
        <v>0</v>
      </c>
      <c r="V131" s="69">
        <f t="shared" si="421"/>
        <v>0</v>
      </c>
      <c r="W131" s="70" t="s">
        <v>82</v>
      </c>
      <c r="X131" s="69">
        <v>111318624</v>
      </c>
      <c r="Y131" s="69">
        <v>0</v>
      </c>
      <c r="Z131" s="69">
        <v>0</v>
      </c>
      <c r="AA131" s="69">
        <v>0</v>
      </c>
      <c r="AB131" s="69">
        <v>0</v>
      </c>
      <c r="AC131" s="69">
        <v>0</v>
      </c>
      <c r="AD131" s="69">
        <v>0</v>
      </c>
      <c r="AE131" s="69">
        <f t="shared" si="423"/>
        <v>111318624</v>
      </c>
      <c r="AF131" s="350"/>
      <c r="AH131" s="73">
        <v>0</v>
      </c>
      <c r="AI131" s="74" t="s">
        <v>1156</v>
      </c>
      <c r="AJ131" s="73">
        <v>0</v>
      </c>
      <c r="AK131" s="73">
        <f t="shared" si="424"/>
        <v>0</v>
      </c>
      <c r="AL131" s="73">
        <f t="shared" si="425"/>
        <v>0</v>
      </c>
      <c r="AM131" s="75"/>
    </row>
    <row r="132" spans="1:39" s="58" customFormat="1" ht="16.5" customHeight="1" x14ac:dyDescent="0.15">
      <c r="B132" s="77" t="s">
        <v>569</v>
      </c>
      <c r="C132" s="77" t="s">
        <v>568</v>
      </c>
      <c r="D132" s="84" t="s">
        <v>570</v>
      </c>
      <c r="E132" s="85" t="s">
        <v>1604</v>
      </c>
      <c r="F132" s="348"/>
      <c r="G132" s="85" t="s">
        <v>502</v>
      </c>
      <c r="H132" s="85" t="s">
        <v>791</v>
      </c>
      <c r="I132" s="85" t="s">
        <v>96</v>
      </c>
      <c r="J132" s="348"/>
      <c r="K132" s="348"/>
      <c r="L132" s="348"/>
      <c r="M132" s="348"/>
      <c r="N132" s="87"/>
      <c r="O132" s="88" t="s">
        <v>83</v>
      </c>
      <c r="P132" s="67">
        <f t="shared" ref="P132:R132" si="427">P130-+P131</f>
        <v>111318624</v>
      </c>
      <c r="Q132" s="67">
        <f t="shared" si="427"/>
        <v>4267944</v>
      </c>
      <c r="R132" s="89">
        <f t="shared" si="427"/>
        <v>107050680</v>
      </c>
      <c r="S132" s="89"/>
      <c r="T132" s="89">
        <f t="shared" ref="T132:V132" si="428">T130-+T131</f>
        <v>0</v>
      </c>
      <c r="U132" s="90">
        <f t="shared" si="428"/>
        <v>38576800</v>
      </c>
      <c r="V132" s="90">
        <f t="shared" si="428"/>
        <v>72741824</v>
      </c>
      <c r="W132" s="88" t="s">
        <v>83</v>
      </c>
      <c r="X132" s="90">
        <f t="shared" ref="X132:AD132" si="429">X130-+X131</f>
        <v>0</v>
      </c>
      <c r="Y132" s="90">
        <f t="shared" si="429"/>
        <v>0</v>
      </c>
      <c r="Z132" s="90">
        <f t="shared" si="429"/>
        <v>0</v>
      </c>
      <c r="AA132" s="90">
        <f t="shared" si="429"/>
        <v>0</v>
      </c>
      <c r="AB132" s="90">
        <f t="shared" si="429"/>
        <v>0</v>
      </c>
      <c r="AC132" s="90">
        <f t="shared" si="429"/>
        <v>0</v>
      </c>
      <c r="AD132" s="90">
        <f t="shared" si="429"/>
        <v>0</v>
      </c>
      <c r="AE132" s="90">
        <f t="shared" si="423"/>
        <v>0</v>
      </c>
      <c r="AF132" s="351"/>
      <c r="AH132" s="91">
        <f t="shared" si="338"/>
        <v>111318624</v>
      </c>
      <c r="AI132" s="92" t="s">
        <v>1156</v>
      </c>
      <c r="AJ132" s="91">
        <f t="shared" ref="AJ132:AL132" si="430">AJ130-+AJ131</f>
        <v>0</v>
      </c>
      <c r="AK132" s="91">
        <f t="shared" si="430"/>
        <v>0</v>
      </c>
      <c r="AL132" s="91">
        <f t="shared" si="430"/>
        <v>111318624</v>
      </c>
      <c r="AM132" s="60"/>
    </row>
    <row r="133" spans="1:39" s="58" customFormat="1" ht="16.5" customHeight="1" x14ac:dyDescent="0.15">
      <c r="A133" s="61" t="s">
        <v>1619</v>
      </c>
      <c r="B133" t="s">
        <v>578</v>
      </c>
      <c r="C133" t="s">
        <v>577</v>
      </c>
      <c r="D133" s="62" t="s">
        <v>579</v>
      </c>
      <c r="E133" s="63" t="s">
        <v>1619</v>
      </c>
      <c r="F133" s="346" t="s">
        <v>1405</v>
      </c>
      <c r="G133" s="63" t="s">
        <v>497</v>
      </c>
      <c r="H133" s="63" t="s">
        <v>791</v>
      </c>
      <c r="I133" s="63" t="s">
        <v>881</v>
      </c>
      <c r="J133" s="346" t="s">
        <v>1775</v>
      </c>
      <c r="K133" s="346" t="s">
        <v>1722</v>
      </c>
      <c r="L133" s="346" t="s">
        <v>1758</v>
      </c>
      <c r="M133" s="346" t="s">
        <v>1711</v>
      </c>
      <c r="N133" s="65" t="s">
        <v>1712</v>
      </c>
      <c r="O133" s="66" t="s">
        <v>78</v>
      </c>
      <c r="P133" s="67">
        <v>7058822</v>
      </c>
      <c r="Q133" s="67">
        <v>6185904</v>
      </c>
      <c r="R133" s="67">
        <f t="shared" ref="R133" si="431">P133-Q133</f>
        <v>872918</v>
      </c>
      <c r="S133" s="67">
        <v>0</v>
      </c>
      <c r="T133" s="67">
        <v>7058822</v>
      </c>
      <c r="U133" s="68">
        <v>1758788</v>
      </c>
      <c r="V133" s="69">
        <f t="shared" ref="V133:V134" si="432">P133-U133</f>
        <v>5300034</v>
      </c>
      <c r="W133" s="70" t="s">
        <v>79</v>
      </c>
      <c r="X133" s="69">
        <f t="shared" ref="X133" si="433">X134</f>
        <v>0</v>
      </c>
      <c r="Y133" s="71"/>
      <c r="Z133" s="71"/>
      <c r="AA133" s="71"/>
      <c r="AB133" s="71"/>
      <c r="AC133" s="71"/>
      <c r="AD133" s="72"/>
      <c r="AE133" s="69">
        <f t="shared" si="423"/>
        <v>0</v>
      </c>
      <c r="AF133" s="349">
        <v>0</v>
      </c>
      <c r="AH133" s="73">
        <v>7058822</v>
      </c>
      <c r="AI133" s="74" t="s">
        <v>1156</v>
      </c>
      <c r="AJ133" s="73">
        <v>0</v>
      </c>
      <c r="AK133" s="73">
        <f t="shared" ref="AK133:AK134" si="434">AL133-+AH133</f>
        <v>0</v>
      </c>
      <c r="AL133" s="73">
        <f t="shared" ref="AL133:AL134" si="435">Q133+R133</f>
        <v>7058822</v>
      </c>
      <c r="AM133" s="75"/>
    </row>
    <row r="134" spans="1:39" s="58" customFormat="1" ht="16.5" customHeight="1" x14ac:dyDescent="0.15">
      <c r="B134" s="77" t="s">
        <v>578</v>
      </c>
      <c r="C134" s="77" t="s">
        <v>577</v>
      </c>
      <c r="D134" s="78" t="s">
        <v>579</v>
      </c>
      <c r="E134" s="79" t="s">
        <v>1619</v>
      </c>
      <c r="F134" s="347"/>
      <c r="G134" s="79" t="s">
        <v>497</v>
      </c>
      <c r="H134" s="79" t="s">
        <v>791</v>
      </c>
      <c r="I134" s="79" t="s">
        <v>881</v>
      </c>
      <c r="J134" s="347"/>
      <c r="K134" s="347"/>
      <c r="L134" s="347"/>
      <c r="M134" s="347"/>
      <c r="N134" s="81"/>
      <c r="O134" s="82" t="s">
        <v>81</v>
      </c>
      <c r="P134" s="67">
        <v>7058822</v>
      </c>
      <c r="Q134" s="67">
        <v>6185904</v>
      </c>
      <c r="R134" s="67">
        <v>872918</v>
      </c>
      <c r="S134" s="67">
        <f t="shared" ref="S134" si="436">P134-Q134-R134</f>
        <v>0</v>
      </c>
      <c r="T134" s="67">
        <v>7058822</v>
      </c>
      <c r="U134" s="83">
        <v>1758788</v>
      </c>
      <c r="V134" s="69">
        <f t="shared" si="432"/>
        <v>5300034</v>
      </c>
      <c r="W134" s="70" t="s">
        <v>82</v>
      </c>
      <c r="X134" s="69">
        <v>0</v>
      </c>
      <c r="Y134" s="69">
        <v>0</v>
      </c>
      <c r="Z134" s="69">
        <v>0</v>
      </c>
      <c r="AA134" s="69">
        <v>0</v>
      </c>
      <c r="AB134" s="69">
        <v>0</v>
      </c>
      <c r="AC134" s="69">
        <v>0</v>
      </c>
      <c r="AD134" s="69">
        <v>0</v>
      </c>
      <c r="AE134" s="69">
        <f t="shared" si="423"/>
        <v>0</v>
      </c>
      <c r="AF134" s="350"/>
      <c r="AH134" s="73">
        <v>7058822</v>
      </c>
      <c r="AI134" s="74" t="s">
        <v>1156</v>
      </c>
      <c r="AJ134" s="73">
        <v>0</v>
      </c>
      <c r="AK134" s="73">
        <f t="shared" si="434"/>
        <v>0</v>
      </c>
      <c r="AL134" s="73">
        <f t="shared" si="435"/>
        <v>7058822</v>
      </c>
      <c r="AM134" s="75"/>
    </row>
    <row r="135" spans="1:39" s="58" customFormat="1" ht="16.5" customHeight="1" x14ac:dyDescent="0.15">
      <c r="B135" s="77" t="s">
        <v>578</v>
      </c>
      <c r="C135" s="77" t="s">
        <v>577</v>
      </c>
      <c r="D135" s="84" t="s">
        <v>579</v>
      </c>
      <c r="E135" s="85" t="s">
        <v>1619</v>
      </c>
      <c r="F135" s="348"/>
      <c r="G135" s="85" t="s">
        <v>497</v>
      </c>
      <c r="H135" s="85" t="s">
        <v>791</v>
      </c>
      <c r="I135" s="85" t="s">
        <v>881</v>
      </c>
      <c r="J135" s="348"/>
      <c r="K135" s="348"/>
      <c r="L135" s="348"/>
      <c r="M135" s="348"/>
      <c r="N135" s="87"/>
      <c r="O135" s="88" t="s">
        <v>83</v>
      </c>
      <c r="P135" s="67">
        <f t="shared" ref="P135:R135" si="437">P133-+P134</f>
        <v>0</v>
      </c>
      <c r="Q135" s="67">
        <f t="shared" si="437"/>
        <v>0</v>
      </c>
      <c r="R135" s="89">
        <f t="shared" si="437"/>
        <v>0</v>
      </c>
      <c r="S135" s="89"/>
      <c r="T135" s="89">
        <f t="shared" ref="T135:V135" si="438">T133-+T134</f>
        <v>0</v>
      </c>
      <c r="U135" s="90">
        <f t="shared" si="438"/>
        <v>0</v>
      </c>
      <c r="V135" s="90">
        <f t="shared" si="438"/>
        <v>0</v>
      </c>
      <c r="W135" s="88" t="s">
        <v>83</v>
      </c>
      <c r="X135" s="90">
        <f t="shared" ref="X135:AD135" si="439">X133-+X134</f>
        <v>0</v>
      </c>
      <c r="Y135" s="90">
        <f t="shared" si="439"/>
        <v>0</v>
      </c>
      <c r="Z135" s="90">
        <f t="shared" si="439"/>
        <v>0</v>
      </c>
      <c r="AA135" s="90">
        <f t="shared" si="439"/>
        <v>0</v>
      </c>
      <c r="AB135" s="90">
        <f t="shared" si="439"/>
        <v>0</v>
      </c>
      <c r="AC135" s="90">
        <f t="shared" si="439"/>
        <v>0</v>
      </c>
      <c r="AD135" s="90">
        <f t="shared" si="439"/>
        <v>0</v>
      </c>
      <c r="AE135" s="90">
        <f t="shared" si="423"/>
        <v>0</v>
      </c>
      <c r="AF135" s="351"/>
      <c r="AH135" s="91">
        <f t="shared" ref="AH135:AH144" si="440">AH133-+AH134</f>
        <v>0</v>
      </c>
      <c r="AI135" s="92" t="s">
        <v>1156</v>
      </c>
      <c r="AJ135" s="91">
        <f t="shared" ref="AJ135:AL135" si="441">AJ133-+AJ134</f>
        <v>0</v>
      </c>
      <c r="AK135" s="91">
        <f t="shared" si="441"/>
        <v>0</v>
      </c>
      <c r="AL135" s="91">
        <f t="shared" si="441"/>
        <v>0</v>
      </c>
      <c r="AM135" s="60"/>
    </row>
    <row r="136" spans="1:39" s="58" customFormat="1" ht="16.5" customHeight="1" x14ac:dyDescent="0.15">
      <c r="A136" s="61" t="s">
        <v>1622</v>
      </c>
      <c r="B136" t="s">
        <v>578</v>
      </c>
      <c r="C136" t="s">
        <v>577</v>
      </c>
      <c r="D136" s="62" t="s">
        <v>579</v>
      </c>
      <c r="E136" s="63" t="s">
        <v>1622</v>
      </c>
      <c r="F136" s="346" t="s">
        <v>1408</v>
      </c>
      <c r="G136" s="63" t="s">
        <v>497</v>
      </c>
      <c r="H136" s="63" t="s">
        <v>791</v>
      </c>
      <c r="I136" s="63" t="s">
        <v>881</v>
      </c>
      <c r="J136" s="346"/>
      <c r="K136" s="346"/>
      <c r="L136" s="346"/>
      <c r="M136" s="346" t="s">
        <v>1711</v>
      </c>
      <c r="N136" s="65" t="s">
        <v>1712</v>
      </c>
      <c r="O136" s="66" t="s">
        <v>78</v>
      </c>
      <c r="P136" s="67">
        <v>36952718</v>
      </c>
      <c r="Q136" s="67">
        <v>185136</v>
      </c>
      <c r="R136" s="67">
        <f t="shared" ref="R136" si="442">P136-Q136</f>
        <v>36767582</v>
      </c>
      <c r="S136" s="67">
        <v>0</v>
      </c>
      <c r="T136" s="67">
        <v>36952718</v>
      </c>
      <c r="U136" s="68">
        <v>33458290</v>
      </c>
      <c r="V136" s="69">
        <f t="shared" ref="V136:V137" si="443">P136-U136</f>
        <v>3494428</v>
      </c>
      <c r="W136" s="70" t="s">
        <v>79</v>
      </c>
      <c r="X136" s="69">
        <f t="shared" ref="X136" si="444">X137</f>
        <v>0</v>
      </c>
      <c r="Y136" s="71"/>
      <c r="Z136" s="71"/>
      <c r="AA136" s="71"/>
      <c r="AB136" s="71"/>
      <c r="AC136" s="71"/>
      <c r="AD136" s="72"/>
      <c r="AE136" s="69">
        <f t="shared" si="423"/>
        <v>0</v>
      </c>
      <c r="AF136" s="349">
        <v>0</v>
      </c>
      <c r="AH136" s="73">
        <v>36295053</v>
      </c>
      <c r="AI136" s="74" t="s">
        <v>798</v>
      </c>
      <c r="AJ136" s="73">
        <v>126344212</v>
      </c>
      <c r="AK136" s="73">
        <f t="shared" ref="AK136:AK137" si="445">AL136-+AH136</f>
        <v>657665</v>
      </c>
      <c r="AL136" s="73">
        <f t="shared" ref="AL136:AL137" si="446">Q136+R136</f>
        <v>36952718</v>
      </c>
      <c r="AM136" s="75"/>
    </row>
    <row r="137" spans="1:39" s="58" customFormat="1" ht="16.5" customHeight="1" x14ac:dyDescent="0.15">
      <c r="A137" s="61"/>
      <c r="B137" s="77" t="s">
        <v>578</v>
      </c>
      <c r="C137" s="77" t="s">
        <v>577</v>
      </c>
      <c r="D137" s="78" t="s">
        <v>579</v>
      </c>
      <c r="E137" s="79" t="s">
        <v>1622</v>
      </c>
      <c r="F137" s="347"/>
      <c r="G137" s="79" t="s">
        <v>497</v>
      </c>
      <c r="H137" s="79" t="s">
        <v>791</v>
      </c>
      <c r="I137" s="79" t="s">
        <v>881</v>
      </c>
      <c r="J137" s="347"/>
      <c r="K137" s="347"/>
      <c r="L137" s="347"/>
      <c r="M137" s="347"/>
      <c r="N137" s="81"/>
      <c r="O137" s="82" t="s">
        <v>81</v>
      </c>
      <c r="P137" s="67">
        <v>36952718</v>
      </c>
      <c r="Q137" s="67">
        <v>185136</v>
      </c>
      <c r="R137" s="67">
        <v>36767582</v>
      </c>
      <c r="S137" s="67">
        <f t="shared" ref="S137" si="447">P137-Q137-R137</f>
        <v>0</v>
      </c>
      <c r="T137" s="67">
        <v>36952718</v>
      </c>
      <c r="U137" s="83">
        <v>33458290</v>
      </c>
      <c r="V137" s="69">
        <f t="shared" si="443"/>
        <v>3494428</v>
      </c>
      <c r="W137" s="70" t="s">
        <v>82</v>
      </c>
      <c r="X137" s="69">
        <v>0</v>
      </c>
      <c r="Y137" s="69">
        <v>0</v>
      </c>
      <c r="Z137" s="69">
        <v>0</v>
      </c>
      <c r="AA137" s="69">
        <v>0</v>
      </c>
      <c r="AB137" s="69">
        <v>0</v>
      </c>
      <c r="AC137" s="69">
        <v>0</v>
      </c>
      <c r="AD137" s="69">
        <v>0</v>
      </c>
      <c r="AE137" s="69">
        <f t="shared" si="423"/>
        <v>0</v>
      </c>
      <c r="AF137" s="350"/>
      <c r="AH137" s="73">
        <v>36295053</v>
      </c>
      <c r="AI137" s="74" t="s">
        <v>798</v>
      </c>
      <c r="AJ137" s="73">
        <v>126344212</v>
      </c>
      <c r="AK137" s="73">
        <f t="shared" si="445"/>
        <v>657665</v>
      </c>
      <c r="AL137" s="73">
        <f t="shared" si="446"/>
        <v>36952718</v>
      </c>
      <c r="AM137" s="75"/>
    </row>
    <row r="138" spans="1:39" s="58" customFormat="1" ht="16.5" customHeight="1" x14ac:dyDescent="0.15">
      <c r="A138" s="61"/>
      <c r="B138" s="77" t="s">
        <v>578</v>
      </c>
      <c r="C138" s="77" t="s">
        <v>577</v>
      </c>
      <c r="D138" s="84" t="s">
        <v>579</v>
      </c>
      <c r="E138" s="85" t="s">
        <v>1622</v>
      </c>
      <c r="F138" s="348"/>
      <c r="G138" s="85" t="s">
        <v>497</v>
      </c>
      <c r="H138" s="85" t="s">
        <v>791</v>
      </c>
      <c r="I138" s="85" t="s">
        <v>881</v>
      </c>
      <c r="J138" s="348"/>
      <c r="K138" s="348"/>
      <c r="L138" s="348"/>
      <c r="M138" s="348"/>
      <c r="N138" s="87"/>
      <c r="O138" s="88" t="s">
        <v>83</v>
      </c>
      <c r="P138" s="67">
        <f t="shared" ref="P138:R138" si="448">P136-+P137</f>
        <v>0</v>
      </c>
      <c r="Q138" s="67">
        <f t="shared" si="448"/>
        <v>0</v>
      </c>
      <c r="R138" s="89">
        <f t="shared" si="448"/>
        <v>0</v>
      </c>
      <c r="S138" s="89"/>
      <c r="T138" s="89">
        <f t="shared" ref="T138:V138" si="449">T136-+T137</f>
        <v>0</v>
      </c>
      <c r="U138" s="90">
        <f t="shared" si="449"/>
        <v>0</v>
      </c>
      <c r="V138" s="90">
        <f t="shared" si="449"/>
        <v>0</v>
      </c>
      <c r="W138" s="88" t="s">
        <v>83</v>
      </c>
      <c r="X138" s="90">
        <f t="shared" ref="X138:AD138" si="450">X136-+X137</f>
        <v>0</v>
      </c>
      <c r="Y138" s="90">
        <f t="shared" si="450"/>
        <v>0</v>
      </c>
      <c r="Z138" s="90">
        <f t="shared" si="450"/>
        <v>0</v>
      </c>
      <c r="AA138" s="90">
        <f t="shared" si="450"/>
        <v>0</v>
      </c>
      <c r="AB138" s="90">
        <f t="shared" si="450"/>
        <v>0</v>
      </c>
      <c r="AC138" s="90">
        <f t="shared" si="450"/>
        <v>0</v>
      </c>
      <c r="AD138" s="90">
        <f t="shared" si="450"/>
        <v>0</v>
      </c>
      <c r="AE138" s="90">
        <f t="shared" si="423"/>
        <v>0</v>
      </c>
      <c r="AF138" s="351"/>
      <c r="AH138" s="91">
        <f t="shared" si="440"/>
        <v>0</v>
      </c>
      <c r="AI138" s="92" t="s">
        <v>1156</v>
      </c>
      <c r="AJ138" s="91">
        <f t="shared" ref="AJ138:AL138" si="451">AJ136-+AJ137</f>
        <v>0</v>
      </c>
      <c r="AK138" s="91">
        <f t="shared" si="451"/>
        <v>0</v>
      </c>
      <c r="AL138" s="91">
        <f t="shared" si="451"/>
        <v>0</v>
      </c>
      <c r="AM138" s="60"/>
    </row>
    <row r="139" spans="1:39" s="58" customFormat="1" ht="16.5" customHeight="1" x14ac:dyDescent="0.15">
      <c r="A139" s="61" t="s">
        <v>1624</v>
      </c>
      <c r="B139" t="s">
        <v>578</v>
      </c>
      <c r="C139" t="s">
        <v>577</v>
      </c>
      <c r="D139" s="62" t="s">
        <v>579</v>
      </c>
      <c r="E139" s="63" t="s">
        <v>1624</v>
      </c>
      <c r="F139" s="346" t="s">
        <v>1410</v>
      </c>
      <c r="G139" s="63" t="s">
        <v>502</v>
      </c>
      <c r="H139" s="63" t="s">
        <v>791</v>
      </c>
      <c r="I139" s="63" t="s">
        <v>513</v>
      </c>
      <c r="J139" s="346"/>
      <c r="K139" s="346"/>
      <c r="L139" s="346"/>
      <c r="M139" s="346" t="s">
        <v>1719</v>
      </c>
      <c r="N139" s="65" t="s">
        <v>1720</v>
      </c>
      <c r="O139" s="66" t="s">
        <v>78</v>
      </c>
      <c r="P139" s="67">
        <v>82056240</v>
      </c>
      <c r="Q139" s="67">
        <v>0</v>
      </c>
      <c r="R139" s="67">
        <f t="shared" ref="R139" si="452">P139-Q139</f>
        <v>82056240</v>
      </c>
      <c r="S139" s="67">
        <v>0</v>
      </c>
      <c r="T139" s="67">
        <v>82056240</v>
      </c>
      <c r="U139" s="68">
        <v>25257000</v>
      </c>
      <c r="V139" s="69">
        <f t="shared" ref="V139:V140" si="453">P139-U139</f>
        <v>56799240</v>
      </c>
      <c r="W139" s="70" t="s">
        <v>79</v>
      </c>
      <c r="X139" s="69">
        <f t="shared" ref="X139" si="454">X140</f>
        <v>0</v>
      </c>
      <c r="Y139" s="71"/>
      <c r="Z139" s="71"/>
      <c r="AA139" s="71"/>
      <c r="AB139" s="71"/>
      <c r="AC139" s="71"/>
      <c r="AD139" s="72"/>
      <c r="AE139" s="69">
        <f t="shared" ref="AE139:AE157" si="455">SUM(X139:AD139)</f>
        <v>0</v>
      </c>
      <c r="AF139" s="349">
        <v>0</v>
      </c>
      <c r="AH139" s="73">
        <v>82056240</v>
      </c>
      <c r="AI139" s="74" t="s">
        <v>1156</v>
      </c>
      <c r="AJ139" s="73">
        <v>0</v>
      </c>
      <c r="AK139" s="73">
        <f t="shared" ref="AK139:AK140" si="456">AL139-+AH139</f>
        <v>0</v>
      </c>
      <c r="AL139" s="73">
        <f t="shared" ref="AL139:AL140" si="457">Q139+R139</f>
        <v>82056240</v>
      </c>
      <c r="AM139" s="75"/>
    </row>
    <row r="140" spans="1:39" s="58" customFormat="1" ht="16.5" customHeight="1" x14ac:dyDescent="0.15">
      <c r="A140" s="61"/>
      <c r="B140" s="77" t="s">
        <v>578</v>
      </c>
      <c r="C140" s="77" t="s">
        <v>577</v>
      </c>
      <c r="D140" s="78" t="s">
        <v>579</v>
      </c>
      <c r="E140" s="79" t="s">
        <v>1624</v>
      </c>
      <c r="F140" s="347"/>
      <c r="G140" s="79" t="s">
        <v>502</v>
      </c>
      <c r="H140" s="79" t="s">
        <v>791</v>
      </c>
      <c r="I140" s="79" t="s">
        <v>513</v>
      </c>
      <c r="J140" s="347"/>
      <c r="K140" s="347"/>
      <c r="L140" s="347"/>
      <c r="M140" s="347"/>
      <c r="N140" s="81"/>
      <c r="O140" s="82" t="s">
        <v>81</v>
      </c>
      <c r="P140" s="67">
        <v>82056240</v>
      </c>
      <c r="Q140" s="67">
        <v>0</v>
      </c>
      <c r="R140" s="67">
        <v>82056240</v>
      </c>
      <c r="S140" s="67">
        <f t="shared" ref="S140" si="458">P140-Q140-R140</f>
        <v>0</v>
      </c>
      <c r="T140" s="265">
        <v>82056240</v>
      </c>
      <c r="U140" s="83">
        <v>25257000</v>
      </c>
      <c r="V140" s="69">
        <f t="shared" si="453"/>
        <v>56799240</v>
      </c>
      <c r="W140" s="70" t="s">
        <v>82</v>
      </c>
      <c r="X140" s="69">
        <v>0</v>
      </c>
      <c r="Y140" s="69">
        <v>0</v>
      </c>
      <c r="Z140" s="69">
        <v>0</v>
      </c>
      <c r="AA140" s="69">
        <v>0</v>
      </c>
      <c r="AB140" s="69">
        <v>0</v>
      </c>
      <c r="AC140" s="69">
        <v>0</v>
      </c>
      <c r="AD140" s="69">
        <v>0</v>
      </c>
      <c r="AE140" s="69">
        <f t="shared" si="455"/>
        <v>0</v>
      </c>
      <c r="AF140" s="350"/>
      <c r="AH140" s="73">
        <v>82056240</v>
      </c>
      <c r="AI140" s="74" t="s">
        <v>1156</v>
      </c>
      <c r="AJ140" s="73">
        <v>0</v>
      </c>
      <c r="AK140" s="73">
        <f t="shared" si="456"/>
        <v>0</v>
      </c>
      <c r="AL140" s="73">
        <f t="shared" si="457"/>
        <v>82056240</v>
      </c>
      <c r="AM140" s="75"/>
    </row>
    <row r="141" spans="1:39" s="58" customFormat="1" ht="16.5" customHeight="1" x14ac:dyDescent="0.15">
      <c r="A141" s="61"/>
      <c r="B141" s="77" t="s">
        <v>578</v>
      </c>
      <c r="C141" s="77" t="s">
        <v>577</v>
      </c>
      <c r="D141" s="84" t="s">
        <v>579</v>
      </c>
      <c r="E141" s="85" t="s">
        <v>1624</v>
      </c>
      <c r="F141" s="348"/>
      <c r="G141" s="85" t="s">
        <v>502</v>
      </c>
      <c r="H141" s="85" t="s">
        <v>791</v>
      </c>
      <c r="I141" s="85" t="s">
        <v>513</v>
      </c>
      <c r="J141" s="348"/>
      <c r="K141" s="348"/>
      <c r="L141" s="348"/>
      <c r="M141" s="348"/>
      <c r="N141" s="87"/>
      <c r="O141" s="88" t="s">
        <v>83</v>
      </c>
      <c r="P141" s="67">
        <f t="shared" ref="P141:R141" si="459">P139-+P140</f>
        <v>0</v>
      </c>
      <c r="Q141" s="67">
        <f t="shared" si="459"/>
        <v>0</v>
      </c>
      <c r="R141" s="89">
        <f t="shared" si="459"/>
        <v>0</v>
      </c>
      <c r="S141" s="89"/>
      <c r="T141" s="89">
        <f t="shared" ref="T141:V141" si="460">T139-+T140</f>
        <v>0</v>
      </c>
      <c r="U141" s="90">
        <f t="shared" si="460"/>
        <v>0</v>
      </c>
      <c r="V141" s="90">
        <f t="shared" si="460"/>
        <v>0</v>
      </c>
      <c r="W141" s="88" t="s">
        <v>83</v>
      </c>
      <c r="X141" s="90">
        <f t="shared" ref="X141:AD141" si="461">X139-+X140</f>
        <v>0</v>
      </c>
      <c r="Y141" s="90">
        <f t="shared" si="461"/>
        <v>0</v>
      </c>
      <c r="Z141" s="90">
        <f t="shared" si="461"/>
        <v>0</v>
      </c>
      <c r="AA141" s="90">
        <f t="shared" si="461"/>
        <v>0</v>
      </c>
      <c r="AB141" s="90">
        <f t="shared" si="461"/>
        <v>0</v>
      </c>
      <c r="AC141" s="90">
        <f t="shared" si="461"/>
        <v>0</v>
      </c>
      <c r="AD141" s="90">
        <f t="shared" si="461"/>
        <v>0</v>
      </c>
      <c r="AE141" s="90">
        <f t="shared" si="455"/>
        <v>0</v>
      </c>
      <c r="AF141" s="351"/>
      <c r="AH141" s="91">
        <f t="shared" si="440"/>
        <v>0</v>
      </c>
      <c r="AI141" s="92" t="s">
        <v>1156</v>
      </c>
      <c r="AJ141" s="91">
        <f t="shared" ref="AJ141:AL141" si="462">AJ139-+AJ140</f>
        <v>0</v>
      </c>
      <c r="AK141" s="91">
        <f t="shared" si="462"/>
        <v>0</v>
      </c>
      <c r="AL141" s="91">
        <f t="shared" si="462"/>
        <v>0</v>
      </c>
      <c r="AM141" s="60"/>
    </row>
    <row r="142" spans="1:39" s="58" customFormat="1" ht="16.5" customHeight="1" x14ac:dyDescent="0.15">
      <c r="A142" s="61" t="s">
        <v>1627</v>
      </c>
      <c r="B142" t="s">
        <v>578</v>
      </c>
      <c r="C142" t="s">
        <v>577</v>
      </c>
      <c r="D142" s="62" t="s">
        <v>579</v>
      </c>
      <c r="E142" s="63" t="s">
        <v>1627</v>
      </c>
      <c r="F142" s="346" t="s">
        <v>1413</v>
      </c>
      <c r="G142" s="63" t="s">
        <v>502</v>
      </c>
      <c r="H142" s="63" t="s">
        <v>791</v>
      </c>
      <c r="I142" s="63" t="s">
        <v>96</v>
      </c>
      <c r="J142" s="346"/>
      <c r="K142" s="346"/>
      <c r="L142" s="346"/>
      <c r="M142" s="346" t="s">
        <v>1716</v>
      </c>
      <c r="N142" s="65" t="s">
        <v>1712</v>
      </c>
      <c r="O142" s="66" t="s">
        <v>78</v>
      </c>
      <c r="P142" s="67">
        <v>39067920</v>
      </c>
      <c r="Q142" s="67">
        <v>0</v>
      </c>
      <c r="R142" s="67">
        <f t="shared" ref="R142" si="463">P142-Q142</f>
        <v>39067920</v>
      </c>
      <c r="S142" s="67">
        <v>0</v>
      </c>
      <c r="T142" s="67">
        <v>0</v>
      </c>
      <c r="U142" s="68">
        <v>145867000</v>
      </c>
      <c r="V142" s="69">
        <f t="shared" ref="V142:V143" si="464">P142-U142</f>
        <v>-106799080</v>
      </c>
      <c r="W142" s="70" t="s">
        <v>79</v>
      </c>
      <c r="X142" s="69">
        <f t="shared" ref="X142" si="465">X143</f>
        <v>0</v>
      </c>
      <c r="Y142" s="71"/>
      <c r="Z142" s="71"/>
      <c r="AA142" s="71"/>
      <c r="AB142" s="71"/>
      <c r="AC142" s="71"/>
      <c r="AD142" s="72"/>
      <c r="AE142" s="69">
        <f t="shared" si="455"/>
        <v>0</v>
      </c>
      <c r="AF142" s="349" t="s">
        <v>1791</v>
      </c>
      <c r="AH142" s="73">
        <v>39067920</v>
      </c>
      <c r="AI142" s="74" t="s">
        <v>1156</v>
      </c>
      <c r="AJ142" s="73">
        <v>0</v>
      </c>
      <c r="AK142" s="73">
        <f t="shared" ref="AK142:AK143" si="466">AL142-+AH142</f>
        <v>0</v>
      </c>
      <c r="AL142" s="73">
        <f t="shared" ref="AL142:AL143" si="467">Q142+R142</f>
        <v>39067920</v>
      </c>
      <c r="AM142" s="75"/>
    </row>
    <row r="143" spans="1:39" s="58" customFormat="1" ht="16.5" customHeight="1" x14ac:dyDescent="0.15">
      <c r="A143" s="61"/>
      <c r="B143" s="77" t="s">
        <v>578</v>
      </c>
      <c r="C143" s="77" t="s">
        <v>577</v>
      </c>
      <c r="D143" s="78" t="s">
        <v>579</v>
      </c>
      <c r="E143" s="79" t="s">
        <v>1627</v>
      </c>
      <c r="F143" s="347"/>
      <c r="G143" s="79" t="s">
        <v>502</v>
      </c>
      <c r="H143" s="79" t="s">
        <v>791</v>
      </c>
      <c r="I143" s="79" t="s">
        <v>96</v>
      </c>
      <c r="J143" s="347"/>
      <c r="K143" s="347"/>
      <c r="L143" s="347"/>
      <c r="M143" s="347"/>
      <c r="N143" s="81"/>
      <c r="O143" s="82" t="s">
        <v>81</v>
      </c>
      <c r="P143" s="67">
        <v>39067920</v>
      </c>
      <c r="Q143" s="67">
        <v>0</v>
      </c>
      <c r="R143" s="67">
        <v>39067920</v>
      </c>
      <c r="S143" s="67">
        <f t="shared" ref="S143" si="468">P143-Q143-R143</f>
        <v>0</v>
      </c>
      <c r="T143" s="67">
        <v>0</v>
      </c>
      <c r="U143" s="83">
        <v>145867000</v>
      </c>
      <c r="V143" s="69">
        <f t="shared" si="464"/>
        <v>-106799080</v>
      </c>
      <c r="W143" s="70" t="s">
        <v>82</v>
      </c>
      <c r="X143" s="69">
        <v>0</v>
      </c>
      <c r="Y143" s="69">
        <v>0</v>
      </c>
      <c r="Z143" s="69">
        <v>0</v>
      </c>
      <c r="AA143" s="69">
        <v>0</v>
      </c>
      <c r="AB143" s="69">
        <v>0</v>
      </c>
      <c r="AC143" s="69">
        <v>0</v>
      </c>
      <c r="AD143" s="69">
        <v>0</v>
      </c>
      <c r="AE143" s="69">
        <f t="shared" si="455"/>
        <v>0</v>
      </c>
      <c r="AF143" s="350"/>
      <c r="AH143" s="73">
        <v>39067920</v>
      </c>
      <c r="AI143" s="74" t="s">
        <v>1156</v>
      </c>
      <c r="AJ143" s="73">
        <v>0</v>
      </c>
      <c r="AK143" s="73">
        <f t="shared" si="466"/>
        <v>0</v>
      </c>
      <c r="AL143" s="73">
        <f t="shared" si="467"/>
        <v>39067920</v>
      </c>
      <c r="AM143" s="75"/>
    </row>
    <row r="144" spans="1:39" s="58" customFormat="1" ht="16.5" customHeight="1" x14ac:dyDescent="0.15">
      <c r="A144" s="61"/>
      <c r="B144" s="77" t="s">
        <v>578</v>
      </c>
      <c r="C144" s="77" t="s">
        <v>577</v>
      </c>
      <c r="D144" s="84" t="s">
        <v>579</v>
      </c>
      <c r="E144" s="85" t="s">
        <v>1627</v>
      </c>
      <c r="F144" s="348"/>
      <c r="G144" s="85" t="s">
        <v>502</v>
      </c>
      <c r="H144" s="85" t="s">
        <v>791</v>
      </c>
      <c r="I144" s="85" t="s">
        <v>96</v>
      </c>
      <c r="J144" s="348"/>
      <c r="K144" s="348"/>
      <c r="L144" s="348"/>
      <c r="M144" s="348"/>
      <c r="N144" s="87"/>
      <c r="O144" s="88" t="s">
        <v>83</v>
      </c>
      <c r="P144" s="67">
        <f t="shared" ref="P144:R144" si="469">P142-+P143</f>
        <v>0</v>
      </c>
      <c r="Q144" s="67">
        <f t="shared" si="469"/>
        <v>0</v>
      </c>
      <c r="R144" s="89">
        <f t="shared" si="469"/>
        <v>0</v>
      </c>
      <c r="S144" s="89"/>
      <c r="T144" s="89">
        <f t="shared" ref="T144:V144" si="470">T142-+T143</f>
        <v>0</v>
      </c>
      <c r="U144" s="90">
        <f t="shared" si="470"/>
        <v>0</v>
      </c>
      <c r="V144" s="90">
        <f t="shared" si="470"/>
        <v>0</v>
      </c>
      <c r="W144" s="88" t="s">
        <v>83</v>
      </c>
      <c r="X144" s="90">
        <f t="shared" ref="X144:AD144" si="471">X142-+X143</f>
        <v>0</v>
      </c>
      <c r="Y144" s="90">
        <f t="shared" si="471"/>
        <v>0</v>
      </c>
      <c r="Z144" s="90">
        <f t="shared" si="471"/>
        <v>0</v>
      </c>
      <c r="AA144" s="90">
        <f t="shared" si="471"/>
        <v>0</v>
      </c>
      <c r="AB144" s="90">
        <f t="shared" si="471"/>
        <v>0</v>
      </c>
      <c r="AC144" s="90">
        <f t="shared" si="471"/>
        <v>0</v>
      </c>
      <c r="AD144" s="90">
        <f t="shared" si="471"/>
        <v>0</v>
      </c>
      <c r="AE144" s="90">
        <f t="shared" si="455"/>
        <v>0</v>
      </c>
      <c r="AF144" s="351"/>
      <c r="AH144" s="91">
        <f t="shared" si="440"/>
        <v>0</v>
      </c>
      <c r="AI144" s="92" t="s">
        <v>1156</v>
      </c>
      <c r="AJ144" s="91">
        <f t="shared" ref="AJ144:AL144" si="472">AJ142-+AJ143</f>
        <v>0</v>
      </c>
      <c r="AK144" s="91">
        <f t="shared" si="472"/>
        <v>0</v>
      </c>
      <c r="AL144" s="91">
        <f t="shared" si="472"/>
        <v>0</v>
      </c>
      <c r="AM144" s="60"/>
    </row>
    <row r="145" spans="1:39" s="58" customFormat="1" ht="16.5" customHeight="1" x14ac:dyDescent="0.15">
      <c r="A145" s="61" t="s">
        <v>1628</v>
      </c>
      <c r="B145" t="s">
        <v>578</v>
      </c>
      <c r="C145" t="s">
        <v>577</v>
      </c>
      <c r="D145" s="62" t="s">
        <v>579</v>
      </c>
      <c r="E145" s="63" t="s">
        <v>1628</v>
      </c>
      <c r="F145" s="346" t="s">
        <v>1414</v>
      </c>
      <c r="G145" s="63" t="s">
        <v>502</v>
      </c>
      <c r="H145" s="63" t="s">
        <v>791</v>
      </c>
      <c r="I145" s="63" t="s">
        <v>96</v>
      </c>
      <c r="J145" s="346"/>
      <c r="K145" s="346"/>
      <c r="L145" s="346"/>
      <c r="M145" s="346" t="s">
        <v>1716</v>
      </c>
      <c r="N145" s="65" t="s">
        <v>1712</v>
      </c>
      <c r="O145" s="66" t="s">
        <v>78</v>
      </c>
      <c r="P145" s="67">
        <v>36817200</v>
      </c>
      <c r="Q145" s="67">
        <v>0</v>
      </c>
      <c r="R145" s="67">
        <f t="shared" ref="R145" si="473">P145-Q145</f>
        <v>36817200</v>
      </c>
      <c r="S145" s="67">
        <v>0</v>
      </c>
      <c r="T145" s="67">
        <v>0</v>
      </c>
      <c r="U145" s="68">
        <v>0</v>
      </c>
      <c r="V145" s="69">
        <f t="shared" ref="V145:V146" si="474">P145-U145</f>
        <v>36817200</v>
      </c>
      <c r="W145" s="70" t="s">
        <v>79</v>
      </c>
      <c r="X145" s="69">
        <f t="shared" ref="X145" si="475">X146</f>
        <v>0</v>
      </c>
      <c r="Y145" s="71"/>
      <c r="Z145" s="71"/>
      <c r="AA145" s="71"/>
      <c r="AB145" s="71"/>
      <c r="AC145" s="71"/>
      <c r="AD145" s="72"/>
      <c r="AE145" s="69">
        <f t="shared" si="455"/>
        <v>0</v>
      </c>
      <c r="AF145" s="349" t="s">
        <v>1791</v>
      </c>
      <c r="AH145" s="73">
        <v>36817200</v>
      </c>
      <c r="AI145" s="74" t="s">
        <v>1156</v>
      </c>
      <c r="AJ145" s="73">
        <v>0</v>
      </c>
      <c r="AK145" s="73">
        <f t="shared" ref="AK145:AK146" si="476">AL145-+AH145</f>
        <v>0</v>
      </c>
      <c r="AL145" s="73">
        <f t="shared" ref="AL145:AL146" si="477">Q145+R145</f>
        <v>36817200</v>
      </c>
      <c r="AM145" s="75"/>
    </row>
    <row r="146" spans="1:39" s="58" customFormat="1" ht="16.5" customHeight="1" x14ac:dyDescent="0.15">
      <c r="A146" s="61"/>
      <c r="B146" s="77" t="s">
        <v>578</v>
      </c>
      <c r="C146" s="77" t="s">
        <v>577</v>
      </c>
      <c r="D146" s="78" t="s">
        <v>579</v>
      </c>
      <c r="E146" s="79" t="s">
        <v>1628</v>
      </c>
      <c r="F146" s="347"/>
      <c r="G146" s="79" t="s">
        <v>502</v>
      </c>
      <c r="H146" s="79" t="s">
        <v>791</v>
      </c>
      <c r="I146" s="79" t="s">
        <v>96</v>
      </c>
      <c r="J146" s="347"/>
      <c r="K146" s="347"/>
      <c r="L146" s="347"/>
      <c r="M146" s="347"/>
      <c r="N146" s="81"/>
      <c r="O146" s="82" t="s">
        <v>81</v>
      </c>
      <c r="P146" s="67">
        <v>36817200</v>
      </c>
      <c r="Q146" s="67">
        <v>0</v>
      </c>
      <c r="R146" s="67">
        <v>36817200</v>
      </c>
      <c r="S146" s="67">
        <f t="shared" ref="S146" si="478">P146-Q146-R146</f>
        <v>0</v>
      </c>
      <c r="T146" s="67">
        <v>0</v>
      </c>
      <c r="U146" s="83">
        <v>0</v>
      </c>
      <c r="V146" s="69">
        <f t="shared" si="474"/>
        <v>36817200</v>
      </c>
      <c r="W146" s="70" t="s">
        <v>82</v>
      </c>
      <c r="X146" s="69">
        <v>0</v>
      </c>
      <c r="Y146" s="69">
        <v>0</v>
      </c>
      <c r="Z146" s="69">
        <v>0</v>
      </c>
      <c r="AA146" s="69">
        <v>0</v>
      </c>
      <c r="AB146" s="69">
        <v>0</v>
      </c>
      <c r="AC146" s="69">
        <v>0</v>
      </c>
      <c r="AD146" s="69">
        <v>0</v>
      </c>
      <c r="AE146" s="69">
        <f t="shared" si="455"/>
        <v>0</v>
      </c>
      <c r="AF146" s="350"/>
      <c r="AH146" s="73">
        <v>36817200</v>
      </c>
      <c r="AI146" s="74" t="s">
        <v>1156</v>
      </c>
      <c r="AJ146" s="73">
        <v>0</v>
      </c>
      <c r="AK146" s="73">
        <f t="shared" si="476"/>
        <v>0</v>
      </c>
      <c r="AL146" s="73">
        <f t="shared" si="477"/>
        <v>36817200</v>
      </c>
      <c r="AM146" s="75"/>
    </row>
    <row r="147" spans="1:39" s="58" customFormat="1" ht="16.5" customHeight="1" x14ac:dyDescent="0.15">
      <c r="A147" s="61"/>
      <c r="B147" s="77" t="s">
        <v>578</v>
      </c>
      <c r="C147" s="77" t="s">
        <v>577</v>
      </c>
      <c r="D147" s="84" t="s">
        <v>579</v>
      </c>
      <c r="E147" s="85" t="s">
        <v>1628</v>
      </c>
      <c r="F147" s="348"/>
      <c r="G147" s="85" t="s">
        <v>502</v>
      </c>
      <c r="H147" s="85" t="s">
        <v>791</v>
      </c>
      <c r="I147" s="85" t="s">
        <v>96</v>
      </c>
      <c r="J147" s="348"/>
      <c r="K147" s="348"/>
      <c r="L147" s="348"/>
      <c r="M147" s="348"/>
      <c r="N147" s="87"/>
      <c r="O147" s="88" t="s">
        <v>83</v>
      </c>
      <c r="P147" s="67">
        <f t="shared" ref="P147:R147" si="479">P145-+P146</f>
        <v>0</v>
      </c>
      <c r="Q147" s="67">
        <f t="shared" si="479"/>
        <v>0</v>
      </c>
      <c r="R147" s="89">
        <f t="shared" si="479"/>
        <v>0</v>
      </c>
      <c r="S147" s="89"/>
      <c r="T147" s="89">
        <f t="shared" ref="T147:V147" si="480">T145-+T146</f>
        <v>0</v>
      </c>
      <c r="U147" s="90">
        <f t="shared" si="480"/>
        <v>0</v>
      </c>
      <c r="V147" s="90">
        <f t="shared" si="480"/>
        <v>0</v>
      </c>
      <c r="W147" s="88" t="s">
        <v>83</v>
      </c>
      <c r="X147" s="90">
        <f t="shared" ref="X147:AD147" si="481">X145-+X146</f>
        <v>0</v>
      </c>
      <c r="Y147" s="90">
        <f t="shared" si="481"/>
        <v>0</v>
      </c>
      <c r="Z147" s="90">
        <f t="shared" si="481"/>
        <v>0</v>
      </c>
      <c r="AA147" s="90">
        <f t="shared" si="481"/>
        <v>0</v>
      </c>
      <c r="AB147" s="90">
        <f t="shared" si="481"/>
        <v>0</v>
      </c>
      <c r="AC147" s="90">
        <f t="shared" si="481"/>
        <v>0</v>
      </c>
      <c r="AD147" s="90">
        <f t="shared" si="481"/>
        <v>0</v>
      </c>
      <c r="AE147" s="90">
        <f t="shared" si="455"/>
        <v>0</v>
      </c>
      <c r="AF147" s="351"/>
      <c r="AH147" s="91">
        <f t="shared" ref="AH147:AH159" si="482">AH145-+AH146</f>
        <v>0</v>
      </c>
      <c r="AI147" s="92" t="s">
        <v>1156</v>
      </c>
      <c r="AJ147" s="91">
        <f t="shared" ref="AJ147:AL147" si="483">AJ145-+AJ146</f>
        <v>0</v>
      </c>
      <c r="AK147" s="91">
        <f t="shared" si="483"/>
        <v>0</v>
      </c>
      <c r="AL147" s="91">
        <f t="shared" si="483"/>
        <v>0</v>
      </c>
      <c r="AM147" s="60"/>
    </row>
    <row r="148" spans="1:39" s="58" customFormat="1" ht="16.5" customHeight="1" x14ac:dyDescent="0.15">
      <c r="A148" s="61" t="s">
        <v>1631</v>
      </c>
      <c r="B148" t="s">
        <v>578</v>
      </c>
      <c r="C148" t="s">
        <v>577</v>
      </c>
      <c r="D148" s="62" t="s">
        <v>579</v>
      </c>
      <c r="E148" s="63" t="s">
        <v>1631</v>
      </c>
      <c r="F148" s="346" t="s">
        <v>1417</v>
      </c>
      <c r="G148" s="63" t="s">
        <v>497</v>
      </c>
      <c r="H148" s="63" t="s">
        <v>791</v>
      </c>
      <c r="I148" s="63" t="s">
        <v>96</v>
      </c>
      <c r="J148" s="346" t="s">
        <v>1777</v>
      </c>
      <c r="K148" s="346" t="s">
        <v>1722</v>
      </c>
      <c r="L148" s="346" t="s">
        <v>1758</v>
      </c>
      <c r="M148" s="346" t="s">
        <v>1716</v>
      </c>
      <c r="N148" s="65" t="s">
        <v>1712</v>
      </c>
      <c r="O148" s="66" t="s">
        <v>78</v>
      </c>
      <c r="P148" s="67">
        <v>23672915</v>
      </c>
      <c r="Q148" s="67">
        <v>9336907</v>
      </c>
      <c r="R148" s="67">
        <f t="shared" ref="R148" si="484">P148-Q148</f>
        <v>14336008</v>
      </c>
      <c r="S148" s="67">
        <v>0</v>
      </c>
      <c r="T148" s="67">
        <v>14336008</v>
      </c>
      <c r="U148" s="68">
        <v>4133370</v>
      </c>
      <c r="V148" s="69">
        <f t="shared" ref="V148:V149" si="485">P148-U148</f>
        <v>19539545</v>
      </c>
      <c r="W148" s="70" t="s">
        <v>79</v>
      </c>
      <c r="X148" s="69">
        <f t="shared" ref="X148" si="486">X149</f>
        <v>9336907</v>
      </c>
      <c r="Y148" s="71"/>
      <c r="Z148" s="71"/>
      <c r="AA148" s="71"/>
      <c r="AB148" s="71"/>
      <c r="AC148" s="71"/>
      <c r="AD148" s="72"/>
      <c r="AE148" s="69">
        <f t="shared" si="455"/>
        <v>9336907</v>
      </c>
      <c r="AF148" s="349">
        <v>0</v>
      </c>
      <c r="AH148" s="73">
        <v>23028000</v>
      </c>
      <c r="AI148" s="74" t="s">
        <v>798</v>
      </c>
      <c r="AJ148" s="73">
        <v>121657625</v>
      </c>
      <c r="AK148" s="73">
        <f t="shared" ref="AK148:AK149" si="487">AL148-+AH148</f>
        <v>644915</v>
      </c>
      <c r="AL148" s="73">
        <f t="shared" ref="AL148:AL149" si="488">Q148+R148</f>
        <v>23672915</v>
      </c>
      <c r="AM148" s="75"/>
    </row>
    <row r="149" spans="1:39" s="58" customFormat="1" ht="16.5" customHeight="1" x14ac:dyDescent="0.15">
      <c r="A149" s="61"/>
      <c r="B149" s="77" t="s">
        <v>578</v>
      </c>
      <c r="C149" s="77" t="s">
        <v>577</v>
      </c>
      <c r="D149" s="78" t="s">
        <v>579</v>
      </c>
      <c r="E149" s="79" t="s">
        <v>1631</v>
      </c>
      <c r="F149" s="347"/>
      <c r="G149" s="79" t="s">
        <v>497</v>
      </c>
      <c r="H149" s="79" t="s">
        <v>791</v>
      </c>
      <c r="I149" s="79" t="s">
        <v>96</v>
      </c>
      <c r="J149" s="347"/>
      <c r="K149" s="347"/>
      <c r="L149" s="347"/>
      <c r="M149" s="347"/>
      <c r="N149" s="81"/>
      <c r="O149" s="82" t="s">
        <v>81</v>
      </c>
      <c r="P149" s="67">
        <v>14336008</v>
      </c>
      <c r="Q149" s="67">
        <v>0</v>
      </c>
      <c r="R149" s="67">
        <v>14336008</v>
      </c>
      <c r="S149" s="67">
        <f t="shared" ref="S149" si="489">P149-Q149-R149</f>
        <v>0</v>
      </c>
      <c r="T149" s="67">
        <v>14336008</v>
      </c>
      <c r="U149" s="83">
        <v>2665462</v>
      </c>
      <c r="V149" s="69">
        <f t="shared" si="485"/>
        <v>11670546</v>
      </c>
      <c r="W149" s="70" t="s">
        <v>82</v>
      </c>
      <c r="X149" s="69">
        <v>9336907</v>
      </c>
      <c r="Y149" s="69">
        <v>0</v>
      </c>
      <c r="Z149" s="69">
        <v>0</v>
      </c>
      <c r="AA149" s="69">
        <v>0</v>
      </c>
      <c r="AB149" s="69">
        <v>0</v>
      </c>
      <c r="AC149" s="69">
        <v>0</v>
      </c>
      <c r="AD149" s="69">
        <v>0</v>
      </c>
      <c r="AE149" s="69">
        <f t="shared" si="455"/>
        <v>9336907</v>
      </c>
      <c r="AF149" s="350"/>
      <c r="AH149" s="73">
        <v>14061500</v>
      </c>
      <c r="AI149" s="74" t="s">
        <v>798</v>
      </c>
      <c r="AJ149" s="73">
        <v>53672000</v>
      </c>
      <c r="AK149" s="73">
        <f t="shared" si="487"/>
        <v>274508</v>
      </c>
      <c r="AL149" s="73">
        <f t="shared" si="488"/>
        <v>14336008</v>
      </c>
      <c r="AM149" s="75"/>
    </row>
    <row r="150" spans="1:39" s="58" customFormat="1" ht="16.5" customHeight="1" x14ac:dyDescent="0.15">
      <c r="A150" s="61"/>
      <c r="B150" s="77" t="s">
        <v>578</v>
      </c>
      <c r="C150" s="77" t="s">
        <v>577</v>
      </c>
      <c r="D150" s="84" t="s">
        <v>579</v>
      </c>
      <c r="E150" s="85" t="s">
        <v>1631</v>
      </c>
      <c r="F150" s="348"/>
      <c r="G150" s="85" t="s">
        <v>497</v>
      </c>
      <c r="H150" s="85" t="s">
        <v>791</v>
      </c>
      <c r="I150" s="85" t="s">
        <v>96</v>
      </c>
      <c r="J150" s="348"/>
      <c r="K150" s="348"/>
      <c r="L150" s="348"/>
      <c r="M150" s="348"/>
      <c r="N150" s="87"/>
      <c r="O150" s="88" t="s">
        <v>83</v>
      </c>
      <c r="P150" s="67">
        <f t="shared" ref="P150:R150" si="490">P148-+P149</f>
        <v>9336907</v>
      </c>
      <c r="Q150" s="67">
        <f t="shared" si="490"/>
        <v>9336907</v>
      </c>
      <c r="R150" s="89">
        <f t="shared" si="490"/>
        <v>0</v>
      </c>
      <c r="S150" s="89"/>
      <c r="T150" s="89">
        <f t="shared" ref="T150:V150" si="491">T148-+T149</f>
        <v>0</v>
      </c>
      <c r="U150" s="90">
        <f t="shared" si="491"/>
        <v>1467908</v>
      </c>
      <c r="V150" s="90">
        <f t="shared" si="491"/>
        <v>7868999</v>
      </c>
      <c r="W150" s="88" t="s">
        <v>83</v>
      </c>
      <c r="X150" s="90">
        <f t="shared" ref="X150:AD150" si="492">X148-+X149</f>
        <v>0</v>
      </c>
      <c r="Y150" s="90">
        <f t="shared" si="492"/>
        <v>0</v>
      </c>
      <c r="Z150" s="90">
        <f t="shared" si="492"/>
        <v>0</v>
      </c>
      <c r="AA150" s="90">
        <f t="shared" si="492"/>
        <v>0</v>
      </c>
      <c r="AB150" s="90">
        <f t="shared" si="492"/>
        <v>0</v>
      </c>
      <c r="AC150" s="90">
        <f t="shared" si="492"/>
        <v>0</v>
      </c>
      <c r="AD150" s="90">
        <f t="shared" si="492"/>
        <v>0</v>
      </c>
      <c r="AE150" s="90">
        <f t="shared" si="455"/>
        <v>0</v>
      </c>
      <c r="AF150" s="351"/>
      <c r="AH150" s="91">
        <f t="shared" si="482"/>
        <v>8966500</v>
      </c>
      <c r="AI150" s="92">
        <v>14061500</v>
      </c>
      <c r="AJ150" s="91">
        <f t="shared" ref="AJ150:AL150" si="493">AJ148-+AJ149</f>
        <v>67985625</v>
      </c>
      <c r="AK150" s="91">
        <f t="shared" si="493"/>
        <v>370407</v>
      </c>
      <c r="AL150" s="91">
        <f t="shared" si="493"/>
        <v>9336907</v>
      </c>
      <c r="AM150" s="60"/>
    </row>
    <row r="151" spans="1:39" s="58" customFormat="1" ht="16.5" customHeight="1" x14ac:dyDescent="0.15">
      <c r="A151" s="61" t="s">
        <v>1636</v>
      </c>
      <c r="B151" t="s">
        <v>578</v>
      </c>
      <c r="C151" t="s">
        <v>577</v>
      </c>
      <c r="D151" s="62" t="s">
        <v>579</v>
      </c>
      <c r="E151" s="63" t="s">
        <v>1636</v>
      </c>
      <c r="F151" s="346" t="s">
        <v>1422</v>
      </c>
      <c r="G151" s="63" t="s">
        <v>502</v>
      </c>
      <c r="H151" s="63" t="s">
        <v>791</v>
      </c>
      <c r="I151" s="63" t="s">
        <v>96</v>
      </c>
      <c r="J151" s="346"/>
      <c r="K151" s="346"/>
      <c r="L151" s="346"/>
      <c r="M151" s="346" t="s">
        <v>1719</v>
      </c>
      <c r="N151" s="65" t="s">
        <v>1712</v>
      </c>
      <c r="O151" s="66" t="s">
        <v>78</v>
      </c>
      <c r="P151" s="67">
        <v>12112918</v>
      </c>
      <c r="Q151" s="67">
        <v>0</v>
      </c>
      <c r="R151" s="67">
        <f t="shared" ref="R151" si="494">P151-Q151</f>
        <v>12112918</v>
      </c>
      <c r="S151" s="67">
        <v>0</v>
      </c>
      <c r="T151" s="67">
        <v>0</v>
      </c>
      <c r="U151" s="68">
        <v>0</v>
      </c>
      <c r="V151" s="69">
        <f t="shared" ref="V151:V152" si="495">P151-U151</f>
        <v>12112918</v>
      </c>
      <c r="W151" s="70" t="s">
        <v>79</v>
      </c>
      <c r="X151" s="69">
        <f t="shared" ref="X151" si="496">X152</f>
        <v>0</v>
      </c>
      <c r="Y151" s="71"/>
      <c r="Z151" s="71"/>
      <c r="AA151" s="71"/>
      <c r="AB151" s="71"/>
      <c r="AC151" s="71"/>
      <c r="AD151" s="72"/>
      <c r="AE151" s="69">
        <f t="shared" si="455"/>
        <v>0</v>
      </c>
      <c r="AF151" s="349">
        <v>0</v>
      </c>
      <c r="AH151" s="73">
        <v>12112918</v>
      </c>
      <c r="AI151" s="74" t="s">
        <v>1156</v>
      </c>
      <c r="AJ151" s="73">
        <v>0</v>
      </c>
      <c r="AK151" s="73">
        <f t="shared" ref="AK151:AK152" si="497">AL151-+AH151</f>
        <v>0</v>
      </c>
      <c r="AL151" s="73">
        <f t="shared" ref="AL151:AL152" si="498">Q151+R151</f>
        <v>12112918</v>
      </c>
      <c r="AM151" s="75"/>
    </row>
    <row r="152" spans="1:39" s="58" customFormat="1" ht="16.5" customHeight="1" x14ac:dyDescent="0.15">
      <c r="A152" s="61"/>
      <c r="B152" s="77" t="s">
        <v>578</v>
      </c>
      <c r="C152" s="77" t="s">
        <v>577</v>
      </c>
      <c r="D152" s="78" t="s">
        <v>579</v>
      </c>
      <c r="E152" s="79" t="s">
        <v>1636</v>
      </c>
      <c r="F152" s="347"/>
      <c r="G152" s="79" t="s">
        <v>502</v>
      </c>
      <c r="H152" s="79" t="s">
        <v>791</v>
      </c>
      <c r="I152" s="79" t="s">
        <v>96</v>
      </c>
      <c r="J152" s="347"/>
      <c r="K152" s="347"/>
      <c r="L152" s="347"/>
      <c r="M152" s="347"/>
      <c r="N152" s="81"/>
      <c r="O152" s="82" t="s">
        <v>81</v>
      </c>
      <c r="P152" s="67">
        <v>12112918</v>
      </c>
      <c r="Q152" s="67">
        <v>0</v>
      </c>
      <c r="R152" s="67">
        <v>12112918</v>
      </c>
      <c r="S152" s="67">
        <f t="shared" ref="S152" si="499">P152-Q152-R152</f>
        <v>0</v>
      </c>
      <c r="T152" s="67">
        <v>0</v>
      </c>
      <c r="U152" s="83">
        <v>0</v>
      </c>
      <c r="V152" s="69">
        <f t="shared" si="495"/>
        <v>12112918</v>
      </c>
      <c r="W152" s="70" t="s">
        <v>82</v>
      </c>
      <c r="X152" s="69">
        <v>0</v>
      </c>
      <c r="Y152" s="69">
        <v>0</v>
      </c>
      <c r="Z152" s="69">
        <v>0</v>
      </c>
      <c r="AA152" s="69">
        <v>0</v>
      </c>
      <c r="AB152" s="69">
        <v>0</v>
      </c>
      <c r="AC152" s="69">
        <v>0</v>
      </c>
      <c r="AD152" s="69">
        <v>0</v>
      </c>
      <c r="AE152" s="69">
        <f t="shared" si="455"/>
        <v>0</v>
      </c>
      <c r="AF152" s="350"/>
      <c r="AH152" s="73">
        <v>12112918</v>
      </c>
      <c r="AI152" s="74" t="s">
        <v>1156</v>
      </c>
      <c r="AJ152" s="73">
        <v>0</v>
      </c>
      <c r="AK152" s="73">
        <f t="shared" si="497"/>
        <v>0</v>
      </c>
      <c r="AL152" s="73">
        <f t="shared" si="498"/>
        <v>12112918</v>
      </c>
      <c r="AM152" s="75"/>
    </row>
    <row r="153" spans="1:39" s="58" customFormat="1" ht="16.5" customHeight="1" x14ac:dyDescent="0.15">
      <c r="A153" s="61"/>
      <c r="B153" s="77" t="s">
        <v>578</v>
      </c>
      <c r="C153" s="77" t="s">
        <v>577</v>
      </c>
      <c r="D153" s="84" t="s">
        <v>579</v>
      </c>
      <c r="E153" s="85" t="s">
        <v>1636</v>
      </c>
      <c r="F153" s="348"/>
      <c r="G153" s="85" t="s">
        <v>502</v>
      </c>
      <c r="H153" s="85" t="s">
        <v>791</v>
      </c>
      <c r="I153" s="85" t="s">
        <v>96</v>
      </c>
      <c r="J153" s="348"/>
      <c r="K153" s="348"/>
      <c r="L153" s="348"/>
      <c r="M153" s="348"/>
      <c r="N153" s="87"/>
      <c r="O153" s="88" t="s">
        <v>83</v>
      </c>
      <c r="P153" s="67">
        <f t="shared" ref="P153:R153" si="500">P151-+P152</f>
        <v>0</v>
      </c>
      <c r="Q153" s="67">
        <f t="shared" si="500"/>
        <v>0</v>
      </c>
      <c r="R153" s="89">
        <f t="shared" si="500"/>
        <v>0</v>
      </c>
      <c r="S153" s="89"/>
      <c r="T153" s="89">
        <f t="shared" ref="T153:V153" si="501">T151-+T152</f>
        <v>0</v>
      </c>
      <c r="U153" s="90">
        <f t="shared" si="501"/>
        <v>0</v>
      </c>
      <c r="V153" s="90">
        <f t="shared" si="501"/>
        <v>0</v>
      </c>
      <c r="W153" s="88" t="s">
        <v>83</v>
      </c>
      <c r="X153" s="90">
        <f t="shared" ref="X153:AD153" si="502">X151-+X152</f>
        <v>0</v>
      </c>
      <c r="Y153" s="90">
        <f t="shared" si="502"/>
        <v>0</v>
      </c>
      <c r="Z153" s="90">
        <f t="shared" si="502"/>
        <v>0</v>
      </c>
      <c r="AA153" s="90">
        <f t="shared" si="502"/>
        <v>0</v>
      </c>
      <c r="AB153" s="90">
        <f t="shared" si="502"/>
        <v>0</v>
      </c>
      <c r="AC153" s="90">
        <f t="shared" si="502"/>
        <v>0</v>
      </c>
      <c r="AD153" s="90">
        <f t="shared" si="502"/>
        <v>0</v>
      </c>
      <c r="AE153" s="90">
        <f t="shared" si="455"/>
        <v>0</v>
      </c>
      <c r="AF153" s="351"/>
      <c r="AH153" s="91">
        <f t="shared" si="482"/>
        <v>0</v>
      </c>
      <c r="AI153" s="92" t="s">
        <v>1156</v>
      </c>
      <c r="AJ153" s="91">
        <f t="shared" ref="AJ153:AL153" si="503">AJ151-+AJ152</f>
        <v>0</v>
      </c>
      <c r="AK153" s="91">
        <f t="shared" si="503"/>
        <v>0</v>
      </c>
      <c r="AL153" s="91">
        <f t="shared" si="503"/>
        <v>0</v>
      </c>
      <c r="AM153" s="60"/>
    </row>
    <row r="154" spans="1:39" s="58" customFormat="1" ht="16.5" customHeight="1" x14ac:dyDescent="0.15">
      <c r="A154" s="61" t="s">
        <v>1642</v>
      </c>
      <c r="B154" t="s">
        <v>578</v>
      </c>
      <c r="C154" t="s">
        <v>577</v>
      </c>
      <c r="D154" s="62" t="s">
        <v>579</v>
      </c>
      <c r="E154" s="63" t="s">
        <v>1642</v>
      </c>
      <c r="F154" s="346" t="s">
        <v>1428</v>
      </c>
      <c r="G154" s="63" t="s">
        <v>1796</v>
      </c>
      <c r="H154" s="63" t="s">
        <v>791</v>
      </c>
      <c r="I154" s="63" t="s">
        <v>96</v>
      </c>
      <c r="J154" s="346"/>
      <c r="K154" s="346"/>
      <c r="L154" s="346"/>
      <c r="M154" s="346" t="s">
        <v>1716</v>
      </c>
      <c r="N154" s="65" t="s">
        <v>1712</v>
      </c>
      <c r="O154" s="66" t="s">
        <v>78</v>
      </c>
      <c r="P154" s="67">
        <v>1621324</v>
      </c>
      <c r="Q154" s="67">
        <v>0</v>
      </c>
      <c r="R154" s="67">
        <f t="shared" ref="R154" si="504">P154-Q154</f>
        <v>1621324</v>
      </c>
      <c r="S154" s="67">
        <v>0</v>
      </c>
      <c r="T154" s="67">
        <v>1621324</v>
      </c>
      <c r="U154" s="68">
        <v>3852778</v>
      </c>
      <c r="V154" s="69">
        <f t="shared" ref="V154:V155" si="505">P154-U154</f>
        <v>-2231454</v>
      </c>
      <c r="W154" s="70" t="s">
        <v>79</v>
      </c>
      <c r="X154" s="69">
        <f t="shared" ref="X154" si="506">X155</f>
        <v>1621324</v>
      </c>
      <c r="Y154" s="71"/>
      <c r="Z154" s="71"/>
      <c r="AA154" s="71"/>
      <c r="AB154" s="71"/>
      <c r="AC154" s="71"/>
      <c r="AD154" s="72"/>
      <c r="AE154" s="69">
        <f t="shared" si="455"/>
        <v>1621324</v>
      </c>
      <c r="AF154" s="349">
        <v>0</v>
      </c>
      <c r="AH154" s="73">
        <v>0</v>
      </c>
      <c r="AI154" s="74" t="s">
        <v>1156</v>
      </c>
      <c r="AJ154" s="73">
        <v>14421.38</v>
      </c>
      <c r="AK154" s="73">
        <f t="shared" ref="AK154:AK155" si="507">AL154-+AH154</f>
        <v>1621324</v>
      </c>
      <c r="AL154" s="73">
        <f t="shared" ref="AL154:AL155" si="508">Q154+R154</f>
        <v>1621324</v>
      </c>
      <c r="AM154" s="75"/>
    </row>
    <row r="155" spans="1:39" s="58" customFormat="1" ht="16.5" customHeight="1" x14ac:dyDescent="0.15">
      <c r="A155" s="61"/>
      <c r="B155" s="77" t="s">
        <v>578</v>
      </c>
      <c r="C155" s="77" t="s">
        <v>577</v>
      </c>
      <c r="D155" s="78" t="s">
        <v>579</v>
      </c>
      <c r="E155" s="79" t="s">
        <v>1642</v>
      </c>
      <c r="F155" s="347"/>
      <c r="G155" s="79" t="s">
        <v>1796</v>
      </c>
      <c r="H155" s="79" t="s">
        <v>791</v>
      </c>
      <c r="I155" s="79" t="s">
        <v>96</v>
      </c>
      <c r="J155" s="347"/>
      <c r="K155" s="347"/>
      <c r="L155" s="347"/>
      <c r="M155" s="347"/>
      <c r="N155" s="81"/>
      <c r="O155" s="82" t="s">
        <v>81</v>
      </c>
      <c r="P155" s="67">
        <v>0</v>
      </c>
      <c r="Q155" s="67">
        <v>0</v>
      </c>
      <c r="R155" s="67">
        <v>0</v>
      </c>
      <c r="S155" s="67">
        <f t="shared" ref="S155" si="509">P155-Q155-R155</f>
        <v>0</v>
      </c>
      <c r="T155" s="67">
        <v>0</v>
      </c>
      <c r="U155" s="83">
        <v>5039926</v>
      </c>
      <c r="V155" s="69">
        <f t="shared" si="505"/>
        <v>-5039926</v>
      </c>
      <c r="W155" s="70" t="s">
        <v>82</v>
      </c>
      <c r="X155" s="69">
        <v>1621324</v>
      </c>
      <c r="Y155" s="69">
        <v>0</v>
      </c>
      <c r="Z155" s="69">
        <v>0</v>
      </c>
      <c r="AA155" s="69">
        <v>0</v>
      </c>
      <c r="AB155" s="69">
        <v>0</v>
      </c>
      <c r="AC155" s="69">
        <v>0</v>
      </c>
      <c r="AD155" s="69">
        <v>0</v>
      </c>
      <c r="AE155" s="69">
        <f t="shared" si="455"/>
        <v>1621324</v>
      </c>
      <c r="AF155" s="350"/>
      <c r="AH155" s="73">
        <v>0</v>
      </c>
      <c r="AI155" s="74" t="s">
        <v>1156</v>
      </c>
      <c r="AJ155" s="73">
        <v>0</v>
      </c>
      <c r="AK155" s="73">
        <f t="shared" si="507"/>
        <v>0</v>
      </c>
      <c r="AL155" s="73">
        <f t="shared" si="508"/>
        <v>0</v>
      </c>
      <c r="AM155" s="75"/>
    </row>
    <row r="156" spans="1:39" s="58" customFormat="1" ht="16.5" customHeight="1" x14ac:dyDescent="0.15">
      <c r="A156" s="61"/>
      <c r="B156" s="77" t="s">
        <v>578</v>
      </c>
      <c r="C156" s="77" t="s">
        <v>577</v>
      </c>
      <c r="D156" s="84" t="s">
        <v>579</v>
      </c>
      <c r="E156" s="85" t="s">
        <v>1642</v>
      </c>
      <c r="F156" s="348"/>
      <c r="G156" s="85" t="s">
        <v>1796</v>
      </c>
      <c r="H156" s="85" t="s">
        <v>791</v>
      </c>
      <c r="I156" s="85" t="s">
        <v>96</v>
      </c>
      <c r="J156" s="348"/>
      <c r="K156" s="348"/>
      <c r="L156" s="348"/>
      <c r="M156" s="348"/>
      <c r="N156" s="87"/>
      <c r="O156" s="88" t="s">
        <v>83</v>
      </c>
      <c r="P156" s="67">
        <f t="shared" ref="P156:R156" si="510">P154-+P155</f>
        <v>1621324</v>
      </c>
      <c r="Q156" s="67">
        <f t="shared" si="510"/>
        <v>0</v>
      </c>
      <c r="R156" s="89">
        <f t="shared" si="510"/>
        <v>1621324</v>
      </c>
      <c r="S156" s="89"/>
      <c r="T156" s="89">
        <f t="shared" ref="T156:V156" si="511">T154-+T155</f>
        <v>1621324</v>
      </c>
      <c r="U156" s="90">
        <f t="shared" si="511"/>
        <v>-1187148</v>
      </c>
      <c r="V156" s="90">
        <f t="shared" si="511"/>
        <v>2808472</v>
      </c>
      <c r="W156" s="88" t="s">
        <v>83</v>
      </c>
      <c r="X156" s="90">
        <f t="shared" ref="X156:AD156" si="512">X154-+X155</f>
        <v>0</v>
      </c>
      <c r="Y156" s="90">
        <f t="shared" si="512"/>
        <v>0</v>
      </c>
      <c r="Z156" s="90">
        <f t="shared" si="512"/>
        <v>0</v>
      </c>
      <c r="AA156" s="90">
        <f t="shared" si="512"/>
        <v>0</v>
      </c>
      <c r="AB156" s="90">
        <f t="shared" si="512"/>
        <v>0</v>
      </c>
      <c r="AC156" s="90">
        <f t="shared" si="512"/>
        <v>0</v>
      </c>
      <c r="AD156" s="90">
        <f t="shared" si="512"/>
        <v>0</v>
      </c>
      <c r="AE156" s="90">
        <f t="shared" si="455"/>
        <v>0</v>
      </c>
      <c r="AF156" s="351"/>
      <c r="AH156" s="91">
        <f t="shared" si="482"/>
        <v>0</v>
      </c>
      <c r="AI156" s="92">
        <v>0</v>
      </c>
      <c r="AJ156" s="91">
        <f t="shared" ref="AJ156:AL156" si="513">AJ154-+AJ155</f>
        <v>14421.38</v>
      </c>
      <c r="AK156" s="91">
        <f t="shared" si="513"/>
        <v>1621324</v>
      </c>
      <c r="AL156" s="91">
        <f t="shared" si="513"/>
        <v>1621324</v>
      </c>
      <c r="AM156" s="60"/>
    </row>
    <row r="157" spans="1:39" s="58" customFormat="1" ht="16.5" customHeight="1" x14ac:dyDescent="0.15">
      <c r="A157" s="61" t="s">
        <v>1644</v>
      </c>
      <c r="B157" t="s">
        <v>578</v>
      </c>
      <c r="C157" t="s">
        <v>577</v>
      </c>
      <c r="D157" s="62" t="s">
        <v>579</v>
      </c>
      <c r="E157" s="63" t="s">
        <v>1644</v>
      </c>
      <c r="F157" s="346" t="s">
        <v>1430</v>
      </c>
      <c r="G157" s="63" t="s">
        <v>497</v>
      </c>
      <c r="H157" s="63" t="s">
        <v>791</v>
      </c>
      <c r="I157" s="63" t="s">
        <v>96</v>
      </c>
      <c r="J157" s="346"/>
      <c r="K157" s="346"/>
      <c r="L157" s="346"/>
      <c r="M157" s="346" t="s">
        <v>1716</v>
      </c>
      <c r="N157" s="65" t="s">
        <v>1712</v>
      </c>
      <c r="O157" s="66" t="s">
        <v>78</v>
      </c>
      <c r="P157" s="67">
        <v>739570</v>
      </c>
      <c r="Q157" s="67">
        <v>0</v>
      </c>
      <c r="R157" s="67">
        <f t="shared" ref="R157" si="514">P157-Q157</f>
        <v>739570</v>
      </c>
      <c r="S157" s="67">
        <v>0</v>
      </c>
      <c r="T157" s="67">
        <v>739570</v>
      </c>
      <c r="U157" s="68">
        <v>576222</v>
      </c>
      <c r="V157" s="69">
        <f t="shared" ref="V157:V158" si="515">P157-U157</f>
        <v>163348</v>
      </c>
      <c r="W157" s="70" t="s">
        <v>79</v>
      </c>
      <c r="X157" s="69">
        <f t="shared" ref="X157" si="516">X158</f>
        <v>0</v>
      </c>
      <c r="Y157" s="71"/>
      <c r="Z157" s="71"/>
      <c r="AA157" s="71"/>
      <c r="AB157" s="71"/>
      <c r="AC157" s="71"/>
      <c r="AD157" s="72"/>
      <c r="AE157" s="69">
        <f t="shared" si="455"/>
        <v>0</v>
      </c>
      <c r="AF157" s="349">
        <v>0</v>
      </c>
      <c r="AH157" s="73">
        <v>739570</v>
      </c>
      <c r="AI157" s="74" t="s">
        <v>1156</v>
      </c>
      <c r="AJ157" s="73">
        <v>0</v>
      </c>
      <c r="AK157" s="73">
        <f t="shared" ref="AK157:AK158" si="517">AL157-+AH157</f>
        <v>0</v>
      </c>
      <c r="AL157" s="73">
        <f t="shared" ref="AL157:AL158" si="518">Q157+R157</f>
        <v>739570</v>
      </c>
      <c r="AM157" s="75"/>
    </row>
    <row r="158" spans="1:39" s="58" customFormat="1" ht="16.5" customHeight="1" x14ac:dyDescent="0.15">
      <c r="A158" s="61"/>
      <c r="B158" s="77" t="s">
        <v>578</v>
      </c>
      <c r="C158" s="77" t="s">
        <v>577</v>
      </c>
      <c r="D158" s="78" t="s">
        <v>579</v>
      </c>
      <c r="E158" s="79" t="s">
        <v>1644</v>
      </c>
      <c r="F158" s="347"/>
      <c r="G158" s="79" t="s">
        <v>497</v>
      </c>
      <c r="H158" s="79" t="s">
        <v>791</v>
      </c>
      <c r="I158" s="79" t="s">
        <v>96</v>
      </c>
      <c r="J158" s="347"/>
      <c r="K158" s="347"/>
      <c r="L158" s="347"/>
      <c r="M158" s="347"/>
      <c r="N158" s="81"/>
      <c r="O158" s="82" t="s">
        <v>81</v>
      </c>
      <c r="P158" s="67">
        <v>739570</v>
      </c>
      <c r="Q158" s="67">
        <v>0</v>
      </c>
      <c r="R158" s="67">
        <v>739570</v>
      </c>
      <c r="S158" s="67">
        <f t="shared" ref="S158" si="519">P158-Q158-R158</f>
        <v>0</v>
      </c>
      <c r="T158" s="67">
        <v>739570</v>
      </c>
      <c r="U158" s="83">
        <v>576222</v>
      </c>
      <c r="V158" s="69">
        <f t="shared" si="515"/>
        <v>163348</v>
      </c>
      <c r="W158" s="70" t="s">
        <v>82</v>
      </c>
      <c r="X158" s="69">
        <v>0</v>
      </c>
      <c r="Y158" s="69">
        <v>0</v>
      </c>
      <c r="Z158" s="69">
        <v>0</v>
      </c>
      <c r="AA158" s="69">
        <v>0</v>
      </c>
      <c r="AB158" s="69">
        <v>0</v>
      </c>
      <c r="AC158" s="69">
        <v>0</v>
      </c>
      <c r="AD158" s="69">
        <v>0</v>
      </c>
      <c r="AE158" s="69">
        <f t="shared" ref="AE158:AE177" si="520">SUM(X158:AD158)</f>
        <v>0</v>
      </c>
      <c r="AF158" s="350"/>
      <c r="AH158" s="73">
        <v>739570</v>
      </c>
      <c r="AI158" s="74" t="s">
        <v>1156</v>
      </c>
      <c r="AJ158" s="73">
        <v>0</v>
      </c>
      <c r="AK158" s="73">
        <f t="shared" si="517"/>
        <v>0</v>
      </c>
      <c r="AL158" s="73">
        <f t="shared" si="518"/>
        <v>739570</v>
      </c>
      <c r="AM158" s="75"/>
    </row>
    <row r="159" spans="1:39" s="58" customFormat="1" ht="16.5" customHeight="1" x14ac:dyDescent="0.15">
      <c r="A159" s="61"/>
      <c r="B159" s="77" t="s">
        <v>578</v>
      </c>
      <c r="C159" s="77" t="s">
        <v>577</v>
      </c>
      <c r="D159" s="84" t="s">
        <v>579</v>
      </c>
      <c r="E159" s="85" t="s">
        <v>1644</v>
      </c>
      <c r="F159" s="348"/>
      <c r="G159" s="85" t="s">
        <v>497</v>
      </c>
      <c r="H159" s="85" t="s">
        <v>791</v>
      </c>
      <c r="I159" s="85" t="s">
        <v>96</v>
      </c>
      <c r="J159" s="348"/>
      <c r="K159" s="348"/>
      <c r="L159" s="348"/>
      <c r="M159" s="348"/>
      <c r="N159" s="87"/>
      <c r="O159" s="88" t="s">
        <v>83</v>
      </c>
      <c r="P159" s="67">
        <f t="shared" ref="P159:R159" si="521">P157-+P158</f>
        <v>0</v>
      </c>
      <c r="Q159" s="67">
        <f t="shared" si="521"/>
        <v>0</v>
      </c>
      <c r="R159" s="89">
        <f t="shared" si="521"/>
        <v>0</v>
      </c>
      <c r="S159" s="89"/>
      <c r="T159" s="89">
        <f t="shared" ref="T159:V159" si="522">T157-+T158</f>
        <v>0</v>
      </c>
      <c r="U159" s="90">
        <f t="shared" si="522"/>
        <v>0</v>
      </c>
      <c r="V159" s="90">
        <f t="shared" si="522"/>
        <v>0</v>
      </c>
      <c r="W159" s="88" t="s">
        <v>83</v>
      </c>
      <c r="X159" s="90">
        <f t="shared" ref="X159:AD159" si="523">X157-+X158</f>
        <v>0</v>
      </c>
      <c r="Y159" s="90">
        <f t="shared" si="523"/>
        <v>0</v>
      </c>
      <c r="Z159" s="90">
        <f t="shared" si="523"/>
        <v>0</v>
      </c>
      <c r="AA159" s="90">
        <f t="shared" si="523"/>
        <v>0</v>
      </c>
      <c r="AB159" s="90">
        <f t="shared" si="523"/>
        <v>0</v>
      </c>
      <c r="AC159" s="90">
        <f t="shared" si="523"/>
        <v>0</v>
      </c>
      <c r="AD159" s="90">
        <f t="shared" si="523"/>
        <v>0</v>
      </c>
      <c r="AE159" s="90">
        <f t="shared" si="520"/>
        <v>0</v>
      </c>
      <c r="AF159" s="351"/>
      <c r="AH159" s="91">
        <f t="shared" si="482"/>
        <v>0</v>
      </c>
      <c r="AI159" s="92" t="s">
        <v>1156</v>
      </c>
      <c r="AJ159" s="91">
        <f t="shared" ref="AJ159:AL159" si="524">AJ157-+AJ158</f>
        <v>0</v>
      </c>
      <c r="AK159" s="91">
        <f t="shared" si="524"/>
        <v>0</v>
      </c>
      <c r="AL159" s="91">
        <f t="shared" si="524"/>
        <v>0</v>
      </c>
      <c r="AM159" s="60"/>
    </row>
    <row r="160" spans="1:39" s="58" customFormat="1" ht="16.5" customHeight="1" x14ac:dyDescent="0.15">
      <c r="A160" s="61" t="s">
        <v>1651</v>
      </c>
      <c r="B160" t="s">
        <v>606</v>
      </c>
      <c r="C160" t="s">
        <v>605</v>
      </c>
      <c r="D160" s="62" t="s">
        <v>607</v>
      </c>
      <c r="E160" s="63" t="s">
        <v>1651</v>
      </c>
      <c r="F160" s="346" t="s">
        <v>1437</v>
      </c>
      <c r="G160" s="63" t="s">
        <v>502</v>
      </c>
      <c r="H160" s="63" t="s">
        <v>791</v>
      </c>
      <c r="I160" s="63" t="s">
        <v>96</v>
      </c>
      <c r="J160" s="346"/>
      <c r="K160" s="346"/>
      <c r="L160" s="346"/>
      <c r="M160" s="346" t="s">
        <v>1719</v>
      </c>
      <c r="N160" s="65" t="s">
        <v>1720</v>
      </c>
      <c r="O160" s="66" t="s">
        <v>78</v>
      </c>
      <c r="P160" s="67">
        <v>293421960</v>
      </c>
      <c r="Q160" s="67">
        <v>0</v>
      </c>
      <c r="R160" s="67">
        <f t="shared" ref="R160" si="525">P160-Q160</f>
        <v>293421960</v>
      </c>
      <c r="S160" s="67">
        <v>0</v>
      </c>
      <c r="T160" s="67">
        <v>293421960</v>
      </c>
      <c r="U160" s="68">
        <v>109593000</v>
      </c>
      <c r="V160" s="69">
        <f t="shared" ref="V160:V161" si="526">P160-U160</f>
        <v>183828960</v>
      </c>
      <c r="W160" s="70" t="s">
        <v>79</v>
      </c>
      <c r="X160" s="69">
        <f t="shared" ref="X160" si="527">X161</f>
        <v>0</v>
      </c>
      <c r="Y160" s="71"/>
      <c r="Z160" s="71"/>
      <c r="AA160" s="71"/>
      <c r="AB160" s="71"/>
      <c r="AC160" s="71"/>
      <c r="AD160" s="72"/>
      <c r="AE160" s="69">
        <f t="shared" si="520"/>
        <v>0</v>
      </c>
      <c r="AF160" s="349">
        <v>0</v>
      </c>
      <c r="AH160" s="73">
        <v>293421960</v>
      </c>
      <c r="AI160" s="74" t="s">
        <v>1156</v>
      </c>
      <c r="AJ160" s="73">
        <v>0</v>
      </c>
      <c r="AK160" s="73">
        <f t="shared" ref="AK160:AK161" si="528">AL160-+AH160</f>
        <v>0</v>
      </c>
      <c r="AL160" s="73">
        <f t="shared" ref="AL160:AL161" si="529">Q160+R160</f>
        <v>293421960</v>
      </c>
      <c r="AM160" s="75"/>
    </row>
    <row r="161" spans="1:39" s="58" customFormat="1" ht="16.5" customHeight="1" x14ac:dyDescent="0.15">
      <c r="A161" s="61"/>
      <c r="B161" s="77" t="s">
        <v>606</v>
      </c>
      <c r="C161" s="77" t="s">
        <v>605</v>
      </c>
      <c r="D161" s="78" t="s">
        <v>607</v>
      </c>
      <c r="E161" s="79" t="s">
        <v>1651</v>
      </c>
      <c r="F161" s="347"/>
      <c r="G161" s="79" t="s">
        <v>502</v>
      </c>
      <c r="H161" s="79" t="s">
        <v>791</v>
      </c>
      <c r="I161" s="79" t="s">
        <v>96</v>
      </c>
      <c r="J161" s="347"/>
      <c r="K161" s="347"/>
      <c r="L161" s="347"/>
      <c r="M161" s="347"/>
      <c r="N161" s="81"/>
      <c r="O161" s="82" t="s">
        <v>81</v>
      </c>
      <c r="P161" s="67">
        <v>293421960</v>
      </c>
      <c r="Q161" s="67">
        <v>0</v>
      </c>
      <c r="R161" s="67">
        <v>293421960</v>
      </c>
      <c r="S161" s="67">
        <f t="shared" ref="S161" si="530">P161-Q161-R161</f>
        <v>0</v>
      </c>
      <c r="T161" s="265">
        <v>293421960</v>
      </c>
      <c r="U161" s="83">
        <v>109593000</v>
      </c>
      <c r="V161" s="69">
        <f t="shared" si="526"/>
        <v>183828960</v>
      </c>
      <c r="W161" s="70" t="s">
        <v>82</v>
      </c>
      <c r="X161" s="69">
        <v>0</v>
      </c>
      <c r="Y161" s="69">
        <v>0</v>
      </c>
      <c r="Z161" s="69">
        <v>0</v>
      </c>
      <c r="AA161" s="69">
        <v>0</v>
      </c>
      <c r="AB161" s="69">
        <v>0</v>
      </c>
      <c r="AC161" s="69">
        <v>0</v>
      </c>
      <c r="AD161" s="69">
        <v>0</v>
      </c>
      <c r="AE161" s="69">
        <f t="shared" si="520"/>
        <v>0</v>
      </c>
      <c r="AF161" s="350"/>
      <c r="AH161" s="73">
        <v>293421960</v>
      </c>
      <c r="AI161" s="74" t="s">
        <v>1156</v>
      </c>
      <c r="AJ161" s="73">
        <v>0</v>
      </c>
      <c r="AK161" s="73">
        <f t="shared" si="528"/>
        <v>0</v>
      </c>
      <c r="AL161" s="73">
        <f t="shared" si="529"/>
        <v>293421960</v>
      </c>
      <c r="AM161" s="75"/>
    </row>
    <row r="162" spans="1:39" s="58" customFormat="1" ht="16.5" customHeight="1" x14ac:dyDescent="0.15">
      <c r="A162" s="61"/>
      <c r="B162" s="77" t="s">
        <v>606</v>
      </c>
      <c r="C162" s="77" t="s">
        <v>605</v>
      </c>
      <c r="D162" s="84" t="s">
        <v>607</v>
      </c>
      <c r="E162" s="85" t="s">
        <v>1651</v>
      </c>
      <c r="F162" s="348"/>
      <c r="G162" s="85" t="s">
        <v>502</v>
      </c>
      <c r="H162" s="85" t="s">
        <v>791</v>
      </c>
      <c r="I162" s="85" t="s">
        <v>96</v>
      </c>
      <c r="J162" s="348"/>
      <c r="K162" s="348"/>
      <c r="L162" s="348"/>
      <c r="M162" s="348"/>
      <c r="N162" s="87"/>
      <c r="O162" s="88" t="s">
        <v>83</v>
      </c>
      <c r="P162" s="67">
        <f t="shared" ref="P162:R162" si="531">P160-+P161</f>
        <v>0</v>
      </c>
      <c r="Q162" s="67">
        <f t="shared" si="531"/>
        <v>0</v>
      </c>
      <c r="R162" s="89">
        <f t="shared" si="531"/>
        <v>0</v>
      </c>
      <c r="S162" s="89"/>
      <c r="T162" s="89">
        <f t="shared" ref="T162:V162" si="532">T160-+T161</f>
        <v>0</v>
      </c>
      <c r="U162" s="90">
        <f t="shared" si="532"/>
        <v>0</v>
      </c>
      <c r="V162" s="90">
        <f t="shared" si="532"/>
        <v>0</v>
      </c>
      <c r="W162" s="88" t="s">
        <v>83</v>
      </c>
      <c r="X162" s="90">
        <f t="shared" ref="X162:AD162" si="533">X160-+X161</f>
        <v>0</v>
      </c>
      <c r="Y162" s="90">
        <f t="shared" si="533"/>
        <v>0</v>
      </c>
      <c r="Z162" s="90">
        <f t="shared" si="533"/>
        <v>0</v>
      </c>
      <c r="AA162" s="90">
        <f t="shared" si="533"/>
        <v>0</v>
      </c>
      <c r="AB162" s="90">
        <f t="shared" si="533"/>
        <v>0</v>
      </c>
      <c r="AC162" s="90">
        <f t="shared" si="533"/>
        <v>0</v>
      </c>
      <c r="AD162" s="90">
        <f t="shared" si="533"/>
        <v>0</v>
      </c>
      <c r="AE162" s="90">
        <f t="shared" si="520"/>
        <v>0</v>
      </c>
      <c r="AF162" s="351"/>
      <c r="AH162" s="91">
        <f t="shared" ref="AH162:AH177" si="534">AH160-+AH161</f>
        <v>0</v>
      </c>
      <c r="AI162" s="92" t="s">
        <v>1156</v>
      </c>
      <c r="AJ162" s="91">
        <f t="shared" ref="AJ162:AL162" si="535">AJ160-+AJ161</f>
        <v>0</v>
      </c>
      <c r="AK162" s="91">
        <f t="shared" si="535"/>
        <v>0</v>
      </c>
      <c r="AL162" s="91">
        <f t="shared" si="535"/>
        <v>0</v>
      </c>
      <c r="AM162" s="60"/>
    </row>
    <row r="163" spans="1:39" s="58" customFormat="1" ht="16.5" customHeight="1" x14ac:dyDescent="0.15">
      <c r="A163" s="61" t="s">
        <v>1659</v>
      </c>
      <c r="B163" t="s">
        <v>653</v>
      </c>
      <c r="C163" t="s">
        <v>96</v>
      </c>
      <c r="D163" s="62" t="s">
        <v>654</v>
      </c>
      <c r="E163" s="63" t="s">
        <v>1659</v>
      </c>
      <c r="F163" s="346" t="s">
        <v>1445</v>
      </c>
      <c r="G163" s="63" t="s">
        <v>502</v>
      </c>
      <c r="H163" s="63" t="s">
        <v>791</v>
      </c>
      <c r="I163" s="63" t="s">
        <v>513</v>
      </c>
      <c r="J163" s="346" t="s">
        <v>1784</v>
      </c>
      <c r="K163" s="346" t="s">
        <v>1783</v>
      </c>
      <c r="L163" s="346" t="s">
        <v>1785</v>
      </c>
      <c r="M163" s="346" t="s">
        <v>1714</v>
      </c>
      <c r="N163" s="65" t="s">
        <v>1720</v>
      </c>
      <c r="O163" s="66" t="s">
        <v>78</v>
      </c>
      <c r="P163" s="67">
        <v>455717109</v>
      </c>
      <c r="Q163" s="67">
        <v>47568370</v>
      </c>
      <c r="R163" s="67">
        <f t="shared" ref="R163" si="536">P163-Q163</f>
        <v>408148739</v>
      </c>
      <c r="S163" s="67">
        <v>0</v>
      </c>
      <c r="T163" s="67">
        <v>408148739</v>
      </c>
      <c r="U163" s="68">
        <v>124803200</v>
      </c>
      <c r="V163" s="69">
        <f t="shared" ref="V163:V164" si="537">P163-U163</f>
        <v>330913909</v>
      </c>
      <c r="W163" s="70" t="s">
        <v>79</v>
      </c>
      <c r="X163" s="69">
        <f t="shared" ref="X163" si="538">X164</f>
        <v>0</v>
      </c>
      <c r="Y163" s="71"/>
      <c r="Z163" s="71"/>
      <c r="AA163" s="71"/>
      <c r="AB163" s="71"/>
      <c r="AC163" s="71"/>
      <c r="AD163" s="72"/>
      <c r="AE163" s="69">
        <f t="shared" si="520"/>
        <v>0</v>
      </c>
      <c r="AF163" s="349" t="s">
        <v>1791</v>
      </c>
      <c r="AH163" s="73">
        <v>455717109</v>
      </c>
      <c r="AI163" s="74" t="s">
        <v>1156</v>
      </c>
      <c r="AJ163" s="73">
        <v>0</v>
      </c>
      <c r="AK163" s="73">
        <f t="shared" ref="AK163:AK164" si="539">AL163-+AH163</f>
        <v>0</v>
      </c>
      <c r="AL163" s="73">
        <f t="shared" ref="AL163:AL164" si="540">Q163+R163</f>
        <v>455717109</v>
      </c>
      <c r="AM163" s="75"/>
    </row>
    <row r="164" spans="1:39" s="58" customFormat="1" ht="16.5" customHeight="1" x14ac:dyDescent="0.15">
      <c r="A164" s="61"/>
      <c r="B164" s="77" t="s">
        <v>653</v>
      </c>
      <c r="C164" s="77" t="s">
        <v>96</v>
      </c>
      <c r="D164" s="78" t="s">
        <v>654</v>
      </c>
      <c r="E164" s="79" t="s">
        <v>1659</v>
      </c>
      <c r="F164" s="347"/>
      <c r="G164" s="79" t="s">
        <v>502</v>
      </c>
      <c r="H164" s="79" t="s">
        <v>791</v>
      </c>
      <c r="I164" s="79" t="s">
        <v>513</v>
      </c>
      <c r="J164" s="347"/>
      <c r="K164" s="347"/>
      <c r="L164" s="347"/>
      <c r="M164" s="347"/>
      <c r="N164" s="81"/>
      <c r="O164" s="82" t="s">
        <v>81</v>
      </c>
      <c r="P164" s="67">
        <v>455717109</v>
      </c>
      <c r="Q164" s="67">
        <v>47568370</v>
      </c>
      <c r="R164" s="67">
        <v>408148739</v>
      </c>
      <c r="S164" s="67">
        <f t="shared" ref="S164" si="541">P164-Q164-R164</f>
        <v>0</v>
      </c>
      <c r="T164" s="265">
        <v>408148739</v>
      </c>
      <c r="U164" s="83">
        <v>124803200</v>
      </c>
      <c r="V164" s="69">
        <f t="shared" si="537"/>
        <v>330913909</v>
      </c>
      <c r="W164" s="70" t="s">
        <v>82</v>
      </c>
      <c r="X164" s="69">
        <v>0</v>
      </c>
      <c r="Y164" s="69">
        <v>0</v>
      </c>
      <c r="Z164" s="69">
        <v>0</v>
      </c>
      <c r="AA164" s="69">
        <v>0</v>
      </c>
      <c r="AB164" s="69">
        <v>0</v>
      </c>
      <c r="AC164" s="69">
        <v>0</v>
      </c>
      <c r="AD164" s="69">
        <v>0</v>
      </c>
      <c r="AE164" s="69">
        <f t="shared" si="520"/>
        <v>0</v>
      </c>
      <c r="AF164" s="350"/>
      <c r="AH164" s="73">
        <v>455717109</v>
      </c>
      <c r="AI164" s="74" t="s">
        <v>1156</v>
      </c>
      <c r="AJ164" s="73">
        <v>0</v>
      </c>
      <c r="AK164" s="73">
        <f t="shared" si="539"/>
        <v>0</v>
      </c>
      <c r="AL164" s="73">
        <f t="shared" si="540"/>
        <v>455717109</v>
      </c>
      <c r="AM164" s="75"/>
    </row>
    <row r="165" spans="1:39" s="58" customFormat="1" ht="16.5" customHeight="1" x14ac:dyDescent="0.15">
      <c r="A165" s="61"/>
      <c r="B165" s="77" t="s">
        <v>653</v>
      </c>
      <c r="C165" s="77" t="s">
        <v>96</v>
      </c>
      <c r="D165" s="84" t="s">
        <v>654</v>
      </c>
      <c r="E165" s="85" t="s">
        <v>1659</v>
      </c>
      <c r="F165" s="348"/>
      <c r="G165" s="85" t="s">
        <v>502</v>
      </c>
      <c r="H165" s="85" t="s">
        <v>791</v>
      </c>
      <c r="I165" s="85" t="s">
        <v>513</v>
      </c>
      <c r="J165" s="348"/>
      <c r="K165" s="348"/>
      <c r="L165" s="348"/>
      <c r="M165" s="348"/>
      <c r="N165" s="87"/>
      <c r="O165" s="88" t="s">
        <v>83</v>
      </c>
      <c r="P165" s="67">
        <f t="shared" ref="P165:R165" si="542">P163-+P164</f>
        <v>0</v>
      </c>
      <c r="Q165" s="67">
        <f t="shared" si="542"/>
        <v>0</v>
      </c>
      <c r="R165" s="89">
        <f t="shared" si="542"/>
        <v>0</v>
      </c>
      <c r="S165" s="89"/>
      <c r="T165" s="89">
        <f t="shared" ref="T165:V165" si="543">T163-+T164</f>
        <v>0</v>
      </c>
      <c r="U165" s="90">
        <f t="shared" si="543"/>
        <v>0</v>
      </c>
      <c r="V165" s="90">
        <f t="shared" si="543"/>
        <v>0</v>
      </c>
      <c r="W165" s="88" t="s">
        <v>83</v>
      </c>
      <c r="X165" s="90">
        <f t="shared" ref="X165:AD165" si="544">X163-+X164</f>
        <v>0</v>
      </c>
      <c r="Y165" s="90">
        <f t="shared" si="544"/>
        <v>0</v>
      </c>
      <c r="Z165" s="90">
        <f t="shared" si="544"/>
        <v>0</v>
      </c>
      <c r="AA165" s="90">
        <f t="shared" si="544"/>
        <v>0</v>
      </c>
      <c r="AB165" s="90">
        <f t="shared" si="544"/>
        <v>0</v>
      </c>
      <c r="AC165" s="90">
        <f t="shared" si="544"/>
        <v>0</v>
      </c>
      <c r="AD165" s="90">
        <f t="shared" si="544"/>
        <v>0</v>
      </c>
      <c r="AE165" s="90">
        <f t="shared" si="520"/>
        <v>0</v>
      </c>
      <c r="AF165" s="351"/>
      <c r="AH165" s="91">
        <f t="shared" si="534"/>
        <v>0</v>
      </c>
      <c r="AI165" s="92" t="s">
        <v>1156</v>
      </c>
      <c r="AJ165" s="91">
        <f t="shared" ref="AJ165:AL165" si="545">AJ163-+AJ164</f>
        <v>0</v>
      </c>
      <c r="AK165" s="91">
        <f t="shared" si="545"/>
        <v>0</v>
      </c>
      <c r="AL165" s="91">
        <f t="shared" si="545"/>
        <v>0</v>
      </c>
      <c r="AM165" s="60"/>
    </row>
    <row r="166" spans="1:39" s="58" customFormat="1" ht="16.5" customHeight="1" x14ac:dyDescent="0.15">
      <c r="A166" s="61" t="s">
        <v>1661</v>
      </c>
      <c r="B166" t="s">
        <v>653</v>
      </c>
      <c r="C166" t="s">
        <v>96</v>
      </c>
      <c r="D166" s="62" t="s">
        <v>654</v>
      </c>
      <c r="E166" s="63" t="s">
        <v>1661</v>
      </c>
      <c r="F166" s="346" t="s">
        <v>1447</v>
      </c>
      <c r="G166" s="63" t="s">
        <v>1804</v>
      </c>
      <c r="H166" s="63" t="s">
        <v>791</v>
      </c>
      <c r="I166" s="63" t="s">
        <v>881</v>
      </c>
      <c r="J166" s="346" t="s">
        <v>1755</v>
      </c>
      <c r="K166" s="346" t="s">
        <v>1783</v>
      </c>
      <c r="L166" s="346" t="s">
        <v>1785</v>
      </c>
      <c r="M166" s="346" t="s">
        <v>1711</v>
      </c>
      <c r="N166" s="65" t="s">
        <v>1712</v>
      </c>
      <c r="O166" s="66" t="s">
        <v>78</v>
      </c>
      <c r="P166" s="67">
        <v>2204621</v>
      </c>
      <c r="Q166" s="67">
        <v>2204621</v>
      </c>
      <c r="R166" s="67">
        <f t="shared" ref="R166" si="546">P166-Q166</f>
        <v>0</v>
      </c>
      <c r="S166" s="67">
        <v>0</v>
      </c>
      <c r="T166" s="67">
        <v>0</v>
      </c>
      <c r="U166" s="68">
        <v>0</v>
      </c>
      <c r="V166" s="69">
        <f t="shared" ref="V166:V167" si="547">P166-U166</f>
        <v>2204621</v>
      </c>
      <c r="W166" s="70" t="s">
        <v>79</v>
      </c>
      <c r="X166" s="69">
        <f t="shared" ref="X166" si="548">X167</f>
        <v>0</v>
      </c>
      <c r="Y166" s="71"/>
      <c r="Z166" s="71"/>
      <c r="AA166" s="71"/>
      <c r="AB166" s="71"/>
      <c r="AC166" s="71"/>
      <c r="AD166" s="72"/>
      <c r="AE166" s="69">
        <f t="shared" si="520"/>
        <v>0</v>
      </c>
      <c r="AF166" s="349">
        <v>0</v>
      </c>
      <c r="AH166" s="73">
        <v>2026060</v>
      </c>
      <c r="AI166" s="74" t="s">
        <v>819</v>
      </c>
      <c r="AJ166" s="73">
        <v>1491.3</v>
      </c>
      <c r="AK166" s="73">
        <f t="shared" ref="AK166:AK167" si="549">AL166-+AH166</f>
        <v>178561</v>
      </c>
      <c r="AL166" s="73">
        <f t="shared" ref="AL166:AL167" si="550">Q166+R166</f>
        <v>2204621</v>
      </c>
      <c r="AM166" s="75"/>
    </row>
    <row r="167" spans="1:39" s="58" customFormat="1" ht="16.5" customHeight="1" x14ac:dyDescent="0.15">
      <c r="A167" s="61"/>
      <c r="B167" s="77" t="s">
        <v>653</v>
      </c>
      <c r="C167" s="77" t="s">
        <v>96</v>
      </c>
      <c r="D167" s="78" t="s">
        <v>654</v>
      </c>
      <c r="E167" s="79" t="s">
        <v>1661</v>
      </c>
      <c r="F167" s="347"/>
      <c r="G167" s="79" t="s">
        <v>1804</v>
      </c>
      <c r="H167" s="79" t="s">
        <v>791</v>
      </c>
      <c r="I167" s="79" t="s">
        <v>881</v>
      </c>
      <c r="J167" s="347"/>
      <c r="K167" s="347"/>
      <c r="L167" s="347"/>
      <c r="M167" s="347"/>
      <c r="N167" s="81"/>
      <c r="O167" s="82" t="s">
        <v>81</v>
      </c>
      <c r="P167" s="67">
        <v>2204621</v>
      </c>
      <c r="Q167" s="67">
        <v>2204621</v>
      </c>
      <c r="R167" s="67">
        <v>0</v>
      </c>
      <c r="S167" s="67">
        <f t="shared" ref="S167" si="551">P167-Q167-R167</f>
        <v>0</v>
      </c>
      <c r="T167" s="67">
        <v>0</v>
      </c>
      <c r="U167" s="83">
        <v>0</v>
      </c>
      <c r="V167" s="69">
        <f t="shared" si="547"/>
        <v>2204621</v>
      </c>
      <c r="W167" s="70" t="s">
        <v>82</v>
      </c>
      <c r="X167" s="69">
        <v>0</v>
      </c>
      <c r="Y167" s="69">
        <v>0</v>
      </c>
      <c r="Z167" s="69">
        <v>0</v>
      </c>
      <c r="AA167" s="69">
        <v>0</v>
      </c>
      <c r="AB167" s="69">
        <v>0</v>
      </c>
      <c r="AC167" s="69">
        <v>0</v>
      </c>
      <c r="AD167" s="69">
        <v>0</v>
      </c>
      <c r="AE167" s="69">
        <f t="shared" si="520"/>
        <v>0</v>
      </c>
      <c r="AF167" s="350"/>
      <c r="AH167" s="73">
        <v>2026060</v>
      </c>
      <c r="AI167" s="74" t="s">
        <v>819</v>
      </c>
      <c r="AJ167" s="73">
        <v>1491.3</v>
      </c>
      <c r="AK167" s="73">
        <f t="shared" si="549"/>
        <v>178561</v>
      </c>
      <c r="AL167" s="73">
        <f t="shared" si="550"/>
        <v>2204621</v>
      </c>
      <c r="AM167" s="75"/>
    </row>
    <row r="168" spans="1:39" s="58" customFormat="1" ht="16.5" customHeight="1" x14ac:dyDescent="0.15">
      <c r="A168" s="61"/>
      <c r="B168" s="77" t="s">
        <v>653</v>
      </c>
      <c r="C168" s="77" t="s">
        <v>96</v>
      </c>
      <c r="D168" s="84" t="s">
        <v>654</v>
      </c>
      <c r="E168" s="85" t="s">
        <v>1661</v>
      </c>
      <c r="F168" s="348"/>
      <c r="G168" s="85" t="s">
        <v>1804</v>
      </c>
      <c r="H168" s="85" t="s">
        <v>791</v>
      </c>
      <c r="I168" s="85" t="s">
        <v>881</v>
      </c>
      <c r="J168" s="348"/>
      <c r="K168" s="348"/>
      <c r="L168" s="348"/>
      <c r="M168" s="348"/>
      <c r="N168" s="87"/>
      <c r="O168" s="88" t="s">
        <v>83</v>
      </c>
      <c r="P168" s="67">
        <f t="shared" ref="P168:R168" si="552">P166-+P167</f>
        <v>0</v>
      </c>
      <c r="Q168" s="67">
        <f t="shared" si="552"/>
        <v>0</v>
      </c>
      <c r="R168" s="89">
        <f t="shared" si="552"/>
        <v>0</v>
      </c>
      <c r="S168" s="89"/>
      <c r="T168" s="89">
        <f t="shared" ref="T168:V168" si="553">T166-+T167</f>
        <v>0</v>
      </c>
      <c r="U168" s="90">
        <f t="shared" si="553"/>
        <v>0</v>
      </c>
      <c r="V168" s="90">
        <f t="shared" si="553"/>
        <v>0</v>
      </c>
      <c r="W168" s="88" t="s">
        <v>83</v>
      </c>
      <c r="X168" s="90">
        <f t="shared" ref="X168:AD168" si="554">X166-+X167</f>
        <v>0</v>
      </c>
      <c r="Y168" s="90">
        <f t="shared" si="554"/>
        <v>0</v>
      </c>
      <c r="Z168" s="90">
        <f t="shared" si="554"/>
        <v>0</v>
      </c>
      <c r="AA168" s="90">
        <f t="shared" si="554"/>
        <v>0</v>
      </c>
      <c r="AB168" s="90">
        <f t="shared" si="554"/>
        <v>0</v>
      </c>
      <c r="AC168" s="90">
        <f t="shared" si="554"/>
        <v>0</v>
      </c>
      <c r="AD168" s="90">
        <f t="shared" si="554"/>
        <v>0</v>
      </c>
      <c r="AE168" s="90">
        <f t="shared" si="520"/>
        <v>0</v>
      </c>
      <c r="AF168" s="351"/>
      <c r="AH168" s="91">
        <f t="shared" si="534"/>
        <v>0</v>
      </c>
      <c r="AI168" s="92" t="s">
        <v>1156</v>
      </c>
      <c r="AJ168" s="91">
        <f t="shared" ref="AJ168:AL168" si="555">AJ166-+AJ167</f>
        <v>0</v>
      </c>
      <c r="AK168" s="91">
        <f t="shared" si="555"/>
        <v>0</v>
      </c>
      <c r="AL168" s="91">
        <f t="shared" si="555"/>
        <v>0</v>
      </c>
      <c r="AM168" s="60"/>
    </row>
    <row r="169" spans="1:39" s="58" customFormat="1" ht="16.5" customHeight="1" x14ac:dyDescent="0.15">
      <c r="A169" s="61" t="s">
        <v>1662</v>
      </c>
      <c r="B169" t="s">
        <v>653</v>
      </c>
      <c r="C169" t="s">
        <v>96</v>
      </c>
      <c r="D169" s="62" t="s">
        <v>654</v>
      </c>
      <c r="E169" s="63" t="s">
        <v>1662</v>
      </c>
      <c r="F169" s="346" t="s">
        <v>1448</v>
      </c>
      <c r="G169" s="63" t="s">
        <v>497</v>
      </c>
      <c r="H169" s="63" t="s">
        <v>791</v>
      </c>
      <c r="I169" s="63" t="s">
        <v>881</v>
      </c>
      <c r="J169" s="346"/>
      <c r="K169" s="346"/>
      <c r="L169" s="346"/>
      <c r="M169" s="346" t="s">
        <v>1711</v>
      </c>
      <c r="N169" s="65" t="s">
        <v>1712</v>
      </c>
      <c r="O169" s="66" t="s">
        <v>78</v>
      </c>
      <c r="P169" s="67">
        <v>1383238</v>
      </c>
      <c r="Q169" s="67">
        <v>876097</v>
      </c>
      <c r="R169" s="67">
        <f t="shared" ref="R169" si="556">P169-Q169</f>
        <v>507141</v>
      </c>
      <c r="S169" s="67">
        <v>0</v>
      </c>
      <c r="T169" s="67">
        <v>507141</v>
      </c>
      <c r="U169" s="68">
        <v>0</v>
      </c>
      <c r="V169" s="69">
        <f t="shared" ref="V169:V170" si="557">P169-U169</f>
        <v>1383238</v>
      </c>
      <c r="W169" s="70" t="s">
        <v>79</v>
      </c>
      <c r="X169" s="69">
        <f t="shared" ref="X169" si="558">X170</f>
        <v>452044</v>
      </c>
      <c r="Y169" s="71"/>
      <c r="Z169" s="71"/>
      <c r="AA169" s="71"/>
      <c r="AB169" s="71"/>
      <c r="AC169" s="71"/>
      <c r="AD169" s="72"/>
      <c r="AE169" s="69">
        <f t="shared" si="520"/>
        <v>452044</v>
      </c>
      <c r="AF169" s="349">
        <v>0</v>
      </c>
      <c r="AH169" s="73">
        <v>452044</v>
      </c>
      <c r="AI169" s="74" t="s">
        <v>849</v>
      </c>
      <c r="AJ169" s="73">
        <v>796276</v>
      </c>
      <c r="AK169" s="73">
        <f t="shared" ref="AK169:AK170" si="559">AL169-+AH169</f>
        <v>931194</v>
      </c>
      <c r="AL169" s="73">
        <f t="shared" ref="AL169:AL170" si="560">Q169+R169</f>
        <v>1383238</v>
      </c>
      <c r="AM169" s="75"/>
    </row>
    <row r="170" spans="1:39" s="58" customFormat="1" ht="16.5" customHeight="1" x14ac:dyDescent="0.15">
      <c r="A170" s="61"/>
      <c r="B170" s="77" t="s">
        <v>653</v>
      </c>
      <c r="C170" s="77" t="s">
        <v>96</v>
      </c>
      <c r="D170" s="78" t="s">
        <v>654</v>
      </c>
      <c r="E170" s="79" t="s">
        <v>1662</v>
      </c>
      <c r="F170" s="347"/>
      <c r="G170" s="79" t="s">
        <v>497</v>
      </c>
      <c r="H170" s="79" t="s">
        <v>791</v>
      </c>
      <c r="I170" s="79" t="s">
        <v>881</v>
      </c>
      <c r="J170" s="347"/>
      <c r="K170" s="347"/>
      <c r="L170" s="347"/>
      <c r="M170" s="347"/>
      <c r="N170" s="81"/>
      <c r="O170" s="82" t="s">
        <v>81</v>
      </c>
      <c r="P170" s="67">
        <v>931194</v>
      </c>
      <c r="Q170" s="67">
        <v>876097</v>
      </c>
      <c r="R170" s="67">
        <v>55097</v>
      </c>
      <c r="S170" s="67">
        <f t="shared" ref="S170" si="561">P170-Q170-R170</f>
        <v>0</v>
      </c>
      <c r="T170" s="67">
        <v>55097</v>
      </c>
      <c r="U170" s="83">
        <v>0</v>
      </c>
      <c r="V170" s="69">
        <f t="shared" si="557"/>
        <v>931194</v>
      </c>
      <c r="W170" s="70" t="s">
        <v>82</v>
      </c>
      <c r="X170" s="69">
        <v>452044</v>
      </c>
      <c r="Y170" s="69">
        <v>0</v>
      </c>
      <c r="Z170" s="69">
        <v>0</v>
      </c>
      <c r="AA170" s="69">
        <v>0</v>
      </c>
      <c r="AB170" s="69">
        <v>0</v>
      </c>
      <c r="AC170" s="69">
        <v>0</v>
      </c>
      <c r="AD170" s="69">
        <v>0</v>
      </c>
      <c r="AE170" s="69">
        <f t="shared" si="520"/>
        <v>452044</v>
      </c>
      <c r="AF170" s="350"/>
      <c r="AH170" s="73">
        <v>0</v>
      </c>
      <c r="AI170" s="74" t="s">
        <v>849</v>
      </c>
      <c r="AJ170" s="73">
        <v>796276</v>
      </c>
      <c r="AK170" s="73">
        <f t="shared" si="559"/>
        <v>931194</v>
      </c>
      <c r="AL170" s="73">
        <f t="shared" si="560"/>
        <v>931194</v>
      </c>
      <c r="AM170" s="75"/>
    </row>
    <row r="171" spans="1:39" s="58" customFormat="1" ht="16.5" customHeight="1" x14ac:dyDescent="0.15">
      <c r="A171" s="61"/>
      <c r="B171" s="77" t="s">
        <v>653</v>
      </c>
      <c r="C171" s="77" t="s">
        <v>96</v>
      </c>
      <c r="D171" s="84" t="s">
        <v>654</v>
      </c>
      <c r="E171" s="85" t="s">
        <v>1662</v>
      </c>
      <c r="F171" s="348"/>
      <c r="G171" s="85" t="s">
        <v>497</v>
      </c>
      <c r="H171" s="85" t="s">
        <v>791</v>
      </c>
      <c r="I171" s="85" t="s">
        <v>881</v>
      </c>
      <c r="J171" s="348"/>
      <c r="K171" s="348"/>
      <c r="L171" s="348"/>
      <c r="M171" s="348"/>
      <c r="N171" s="87"/>
      <c r="O171" s="88" t="s">
        <v>83</v>
      </c>
      <c r="P171" s="67">
        <f t="shared" ref="P171:R171" si="562">P169-+P170</f>
        <v>452044</v>
      </c>
      <c r="Q171" s="67">
        <f t="shared" si="562"/>
        <v>0</v>
      </c>
      <c r="R171" s="89">
        <f t="shared" si="562"/>
        <v>452044</v>
      </c>
      <c r="S171" s="89"/>
      <c r="T171" s="89">
        <f t="shared" ref="T171:V171" si="563">T169-+T170</f>
        <v>452044</v>
      </c>
      <c r="U171" s="90">
        <f t="shared" si="563"/>
        <v>0</v>
      </c>
      <c r="V171" s="90">
        <f t="shared" si="563"/>
        <v>452044</v>
      </c>
      <c r="W171" s="88" t="s">
        <v>83</v>
      </c>
      <c r="X171" s="90">
        <f t="shared" ref="X171:AD171" si="564">X169-+X170</f>
        <v>0</v>
      </c>
      <c r="Y171" s="90">
        <f t="shared" si="564"/>
        <v>0</v>
      </c>
      <c r="Z171" s="90">
        <f t="shared" si="564"/>
        <v>0</v>
      </c>
      <c r="AA171" s="90">
        <f t="shared" si="564"/>
        <v>0</v>
      </c>
      <c r="AB171" s="90">
        <f t="shared" si="564"/>
        <v>0</v>
      </c>
      <c r="AC171" s="90">
        <f t="shared" si="564"/>
        <v>0</v>
      </c>
      <c r="AD171" s="90">
        <f t="shared" si="564"/>
        <v>0</v>
      </c>
      <c r="AE171" s="90">
        <f t="shared" si="520"/>
        <v>0</v>
      </c>
      <c r="AF171" s="351"/>
      <c r="AH171" s="91">
        <f t="shared" si="534"/>
        <v>452044</v>
      </c>
      <c r="AI171" s="92" t="s">
        <v>1156</v>
      </c>
      <c r="AJ171" s="91">
        <f t="shared" ref="AJ171:AL171" si="565">AJ169-+AJ170</f>
        <v>0</v>
      </c>
      <c r="AK171" s="91">
        <f t="shared" si="565"/>
        <v>0</v>
      </c>
      <c r="AL171" s="91">
        <f t="shared" si="565"/>
        <v>452044</v>
      </c>
      <c r="AM171" s="60"/>
    </row>
    <row r="172" spans="1:39" s="58" customFormat="1" ht="16.5" customHeight="1" x14ac:dyDescent="0.15">
      <c r="A172" s="61" t="s">
        <v>1663</v>
      </c>
      <c r="B172" t="s">
        <v>653</v>
      </c>
      <c r="C172" t="s">
        <v>96</v>
      </c>
      <c r="D172" s="62" t="s">
        <v>654</v>
      </c>
      <c r="E172" s="63" t="s">
        <v>1663</v>
      </c>
      <c r="F172" s="346" t="s">
        <v>1449</v>
      </c>
      <c r="G172" s="63" t="s">
        <v>497</v>
      </c>
      <c r="H172" s="63" t="s">
        <v>791</v>
      </c>
      <c r="I172" s="63" t="s">
        <v>513</v>
      </c>
      <c r="J172" s="346" t="s">
        <v>1787</v>
      </c>
      <c r="K172" s="346" t="s">
        <v>1783</v>
      </c>
      <c r="L172" s="346" t="s">
        <v>1785</v>
      </c>
      <c r="M172" s="346" t="s">
        <v>1711</v>
      </c>
      <c r="N172" s="65" t="s">
        <v>1712</v>
      </c>
      <c r="O172" s="66" t="s">
        <v>78</v>
      </c>
      <c r="P172" s="67">
        <v>38395552</v>
      </c>
      <c r="Q172" s="67">
        <v>0</v>
      </c>
      <c r="R172" s="67">
        <f t="shared" ref="R172" si="566">P172-Q172</f>
        <v>38395552</v>
      </c>
      <c r="S172" s="67">
        <v>0</v>
      </c>
      <c r="T172" s="67">
        <v>18672786</v>
      </c>
      <c r="U172" s="68">
        <v>111186968</v>
      </c>
      <c r="V172" s="69">
        <f t="shared" ref="V172:V173" si="567">P172-U172</f>
        <v>-72791416</v>
      </c>
      <c r="W172" s="70" t="s">
        <v>79</v>
      </c>
      <c r="X172" s="69">
        <f t="shared" ref="X172" si="568">X173</f>
        <v>19722766</v>
      </c>
      <c r="Y172" s="71"/>
      <c r="Z172" s="71"/>
      <c r="AA172" s="71"/>
      <c r="AB172" s="71"/>
      <c r="AC172" s="71"/>
      <c r="AD172" s="72"/>
      <c r="AE172" s="69">
        <f t="shared" si="520"/>
        <v>19722766</v>
      </c>
      <c r="AF172" s="349">
        <v>0</v>
      </c>
      <c r="AH172" s="73">
        <v>15988507</v>
      </c>
      <c r="AI172" s="74" t="s">
        <v>849</v>
      </c>
      <c r="AJ172" s="73">
        <v>19920248</v>
      </c>
      <c r="AK172" s="73">
        <f t="shared" ref="AK172:AK173" si="569">AL172-+AH172</f>
        <v>22407045</v>
      </c>
      <c r="AL172" s="73">
        <f t="shared" ref="AL172:AL173" si="570">Q172+R172</f>
        <v>38395552</v>
      </c>
      <c r="AM172" s="75"/>
    </row>
    <row r="173" spans="1:39" s="58" customFormat="1" ht="16.5" customHeight="1" x14ac:dyDescent="0.15">
      <c r="A173" s="61"/>
      <c r="B173" s="77" t="s">
        <v>653</v>
      </c>
      <c r="C173" s="77" t="s">
        <v>96</v>
      </c>
      <c r="D173" s="78" t="s">
        <v>654</v>
      </c>
      <c r="E173" s="79" t="s">
        <v>1663</v>
      </c>
      <c r="F173" s="347"/>
      <c r="G173" s="79" t="s">
        <v>497</v>
      </c>
      <c r="H173" s="79" t="s">
        <v>791</v>
      </c>
      <c r="I173" s="79" t="s">
        <v>513</v>
      </c>
      <c r="J173" s="347"/>
      <c r="K173" s="347"/>
      <c r="L173" s="347"/>
      <c r="M173" s="347"/>
      <c r="N173" s="81"/>
      <c r="O173" s="82" t="s">
        <v>81</v>
      </c>
      <c r="P173" s="67">
        <v>18672786</v>
      </c>
      <c r="Q173" s="67">
        <v>0</v>
      </c>
      <c r="R173" s="67">
        <v>18672786</v>
      </c>
      <c r="S173" s="67">
        <f t="shared" ref="S173" si="571">P173-Q173-R173</f>
        <v>0</v>
      </c>
      <c r="T173" s="67">
        <v>18672786</v>
      </c>
      <c r="U173" s="83">
        <v>103670853</v>
      </c>
      <c r="V173" s="69">
        <f t="shared" si="567"/>
        <v>-84998067</v>
      </c>
      <c r="W173" s="70" t="s">
        <v>82</v>
      </c>
      <c r="X173" s="69">
        <v>19722766</v>
      </c>
      <c r="Y173" s="69">
        <v>0</v>
      </c>
      <c r="Z173" s="69">
        <v>0</v>
      </c>
      <c r="AA173" s="69">
        <v>0</v>
      </c>
      <c r="AB173" s="69">
        <v>0</v>
      </c>
      <c r="AC173" s="69">
        <v>0</v>
      </c>
      <c r="AD173" s="69">
        <v>0</v>
      </c>
      <c r="AE173" s="69">
        <f t="shared" si="520"/>
        <v>19722766</v>
      </c>
      <c r="AF173" s="350"/>
      <c r="AH173" s="73">
        <v>7405927</v>
      </c>
      <c r="AI173" s="74" t="s">
        <v>849</v>
      </c>
      <c r="AJ173" s="73">
        <v>10202733</v>
      </c>
      <c r="AK173" s="73">
        <f t="shared" si="569"/>
        <v>11266859</v>
      </c>
      <c r="AL173" s="73">
        <f t="shared" si="570"/>
        <v>18672786</v>
      </c>
      <c r="AM173" s="75"/>
    </row>
    <row r="174" spans="1:39" s="58" customFormat="1" ht="16.5" customHeight="1" x14ac:dyDescent="0.15">
      <c r="A174" s="61"/>
      <c r="B174" s="77" t="s">
        <v>653</v>
      </c>
      <c r="C174" s="77" t="s">
        <v>96</v>
      </c>
      <c r="D174" s="84" t="s">
        <v>654</v>
      </c>
      <c r="E174" s="85" t="s">
        <v>1663</v>
      </c>
      <c r="F174" s="348"/>
      <c r="G174" s="85" t="s">
        <v>497</v>
      </c>
      <c r="H174" s="85" t="s">
        <v>791</v>
      </c>
      <c r="I174" s="85" t="s">
        <v>513</v>
      </c>
      <c r="J174" s="348"/>
      <c r="K174" s="348"/>
      <c r="L174" s="348"/>
      <c r="M174" s="348"/>
      <c r="N174" s="87"/>
      <c r="O174" s="88" t="s">
        <v>83</v>
      </c>
      <c r="P174" s="67">
        <f t="shared" ref="P174:R174" si="572">P172-+P173</f>
        <v>19722766</v>
      </c>
      <c r="Q174" s="67">
        <f t="shared" si="572"/>
        <v>0</v>
      </c>
      <c r="R174" s="89">
        <f t="shared" si="572"/>
        <v>19722766</v>
      </c>
      <c r="S174" s="89"/>
      <c r="T174" s="89">
        <f t="shared" ref="T174:V174" si="573">T172-+T173</f>
        <v>0</v>
      </c>
      <c r="U174" s="90">
        <f t="shared" si="573"/>
        <v>7516115</v>
      </c>
      <c r="V174" s="90">
        <f t="shared" si="573"/>
        <v>12206651</v>
      </c>
      <c r="W174" s="88" t="s">
        <v>83</v>
      </c>
      <c r="X174" s="90">
        <f t="shared" ref="X174:AD174" si="574">X172-+X173</f>
        <v>0</v>
      </c>
      <c r="Y174" s="90">
        <f t="shared" si="574"/>
        <v>0</v>
      </c>
      <c r="Z174" s="90">
        <f t="shared" si="574"/>
        <v>0</v>
      </c>
      <c r="AA174" s="90">
        <f t="shared" si="574"/>
        <v>0</v>
      </c>
      <c r="AB174" s="90">
        <f t="shared" si="574"/>
        <v>0</v>
      </c>
      <c r="AC174" s="90">
        <f t="shared" si="574"/>
        <v>0</v>
      </c>
      <c r="AD174" s="90">
        <f t="shared" si="574"/>
        <v>0</v>
      </c>
      <c r="AE174" s="90">
        <f t="shared" si="520"/>
        <v>0</v>
      </c>
      <c r="AF174" s="351"/>
      <c r="AH174" s="91">
        <f t="shared" si="534"/>
        <v>8582580</v>
      </c>
      <c r="AI174" s="92">
        <v>7405927</v>
      </c>
      <c r="AJ174" s="91">
        <f t="shared" ref="AJ174:AL174" si="575">AJ172-+AJ173</f>
        <v>9717515</v>
      </c>
      <c r="AK174" s="91">
        <f t="shared" si="575"/>
        <v>11140186</v>
      </c>
      <c r="AL174" s="91">
        <f t="shared" si="575"/>
        <v>19722766</v>
      </c>
      <c r="AM174" s="60"/>
    </row>
    <row r="175" spans="1:39" s="58" customFormat="1" ht="16.5" customHeight="1" x14ac:dyDescent="0.15">
      <c r="A175" s="61" t="s">
        <v>1664</v>
      </c>
      <c r="B175" t="s">
        <v>653</v>
      </c>
      <c r="C175" t="s">
        <v>96</v>
      </c>
      <c r="D175" s="62" t="s">
        <v>654</v>
      </c>
      <c r="E175" s="63" t="s">
        <v>1664</v>
      </c>
      <c r="F175" s="346" t="s">
        <v>1450</v>
      </c>
      <c r="G175" s="63" t="s">
        <v>502</v>
      </c>
      <c r="H175" s="63" t="s">
        <v>791</v>
      </c>
      <c r="I175" s="63" t="s">
        <v>513</v>
      </c>
      <c r="J175" s="346"/>
      <c r="K175" s="346"/>
      <c r="L175" s="346"/>
      <c r="M175" s="346" t="s">
        <v>1714</v>
      </c>
      <c r="N175" s="65" t="s">
        <v>1720</v>
      </c>
      <c r="O175" s="66" t="s">
        <v>78</v>
      </c>
      <c r="P175" s="67">
        <v>31870800</v>
      </c>
      <c r="Q175" s="67">
        <v>0</v>
      </c>
      <c r="R175" s="67">
        <f t="shared" ref="R175" si="576">P175-Q175</f>
        <v>31870800</v>
      </c>
      <c r="S175" s="67">
        <v>0</v>
      </c>
      <c r="T175" s="67">
        <v>31870800</v>
      </c>
      <c r="U175" s="68">
        <v>0</v>
      </c>
      <c r="V175" s="69">
        <f t="shared" ref="V175:V176" si="577">P175-U175</f>
        <v>31870800</v>
      </c>
      <c r="W175" s="70" t="s">
        <v>79</v>
      </c>
      <c r="X175" s="69">
        <f t="shared" ref="X175" si="578">X176</f>
        <v>0</v>
      </c>
      <c r="Y175" s="71"/>
      <c r="Z175" s="71"/>
      <c r="AA175" s="71"/>
      <c r="AB175" s="71"/>
      <c r="AC175" s="71"/>
      <c r="AD175" s="72"/>
      <c r="AE175" s="69">
        <f t="shared" si="520"/>
        <v>0</v>
      </c>
      <c r="AF175" s="349">
        <v>0</v>
      </c>
      <c r="AH175" s="73">
        <v>31870800</v>
      </c>
      <c r="AI175" s="74" t="s">
        <v>1156</v>
      </c>
      <c r="AJ175" s="73">
        <v>0</v>
      </c>
      <c r="AK175" s="73">
        <f t="shared" ref="AK175:AK176" si="579">AL175-+AH175</f>
        <v>0</v>
      </c>
      <c r="AL175" s="73">
        <f t="shared" ref="AL175:AL176" si="580">Q175+R175</f>
        <v>31870800</v>
      </c>
      <c r="AM175" s="75"/>
    </row>
    <row r="176" spans="1:39" s="58" customFormat="1" ht="16.5" customHeight="1" x14ac:dyDescent="0.15">
      <c r="A176" s="61"/>
      <c r="B176" s="77" t="s">
        <v>653</v>
      </c>
      <c r="C176" s="77" t="s">
        <v>96</v>
      </c>
      <c r="D176" s="78" t="s">
        <v>654</v>
      </c>
      <c r="E176" s="79" t="s">
        <v>1664</v>
      </c>
      <c r="F176" s="347"/>
      <c r="G176" s="79" t="s">
        <v>502</v>
      </c>
      <c r="H176" s="79" t="s">
        <v>791</v>
      </c>
      <c r="I176" s="79" t="s">
        <v>513</v>
      </c>
      <c r="J176" s="347"/>
      <c r="K176" s="347"/>
      <c r="L176" s="347"/>
      <c r="M176" s="347"/>
      <c r="N176" s="81"/>
      <c r="O176" s="82" t="s">
        <v>81</v>
      </c>
      <c r="P176" s="67">
        <v>31870800</v>
      </c>
      <c r="Q176" s="67">
        <v>0</v>
      </c>
      <c r="R176" s="67">
        <v>31870800</v>
      </c>
      <c r="S176" s="67">
        <f t="shared" ref="S176" si="581">P176-Q176-R176</f>
        <v>0</v>
      </c>
      <c r="T176" s="265">
        <v>31870800</v>
      </c>
      <c r="U176" s="83">
        <v>0</v>
      </c>
      <c r="V176" s="69">
        <f t="shared" si="577"/>
        <v>31870800</v>
      </c>
      <c r="W176" s="70" t="s">
        <v>82</v>
      </c>
      <c r="X176" s="69">
        <v>0</v>
      </c>
      <c r="Y176" s="69">
        <v>0</v>
      </c>
      <c r="Z176" s="69">
        <v>0</v>
      </c>
      <c r="AA176" s="69">
        <v>0</v>
      </c>
      <c r="AB176" s="69">
        <v>0</v>
      </c>
      <c r="AC176" s="69">
        <v>0</v>
      </c>
      <c r="AD176" s="69">
        <v>0</v>
      </c>
      <c r="AE176" s="69">
        <f t="shared" si="520"/>
        <v>0</v>
      </c>
      <c r="AF176" s="350"/>
      <c r="AH176" s="73">
        <v>31870800</v>
      </c>
      <c r="AI176" s="74" t="s">
        <v>1156</v>
      </c>
      <c r="AJ176" s="73">
        <v>0</v>
      </c>
      <c r="AK176" s="73">
        <f t="shared" si="579"/>
        <v>0</v>
      </c>
      <c r="AL176" s="73">
        <f t="shared" si="580"/>
        <v>31870800</v>
      </c>
      <c r="AM176" s="75"/>
    </row>
    <row r="177" spans="1:39" s="58" customFormat="1" ht="16.5" customHeight="1" x14ac:dyDescent="0.15">
      <c r="A177" s="61"/>
      <c r="B177" s="77" t="s">
        <v>653</v>
      </c>
      <c r="C177" s="77" t="s">
        <v>96</v>
      </c>
      <c r="D177" s="84" t="s">
        <v>654</v>
      </c>
      <c r="E177" s="85" t="s">
        <v>1664</v>
      </c>
      <c r="F177" s="348"/>
      <c r="G177" s="85" t="s">
        <v>502</v>
      </c>
      <c r="H177" s="85" t="s">
        <v>791</v>
      </c>
      <c r="I177" s="85" t="s">
        <v>513</v>
      </c>
      <c r="J177" s="348"/>
      <c r="K177" s="348"/>
      <c r="L177" s="348"/>
      <c r="M177" s="348"/>
      <c r="N177" s="87"/>
      <c r="O177" s="88" t="s">
        <v>83</v>
      </c>
      <c r="P177" s="67">
        <f t="shared" ref="P177:R177" si="582">P175-+P176</f>
        <v>0</v>
      </c>
      <c r="Q177" s="67">
        <f t="shared" si="582"/>
        <v>0</v>
      </c>
      <c r="R177" s="89">
        <f t="shared" si="582"/>
        <v>0</v>
      </c>
      <c r="S177" s="89"/>
      <c r="T177" s="89">
        <f t="shared" ref="T177:V177" si="583">T175-+T176</f>
        <v>0</v>
      </c>
      <c r="U177" s="90">
        <f t="shared" si="583"/>
        <v>0</v>
      </c>
      <c r="V177" s="90">
        <f t="shared" si="583"/>
        <v>0</v>
      </c>
      <c r="W177" s="88" t="s">
        <v>83</v>
      </c>
      <c r="X177" s="90">
        <f t="shared" ref="X177:AD177" si="584">X175-+X176</f>
        <v>0</v>
      </c>
      <c r="Y177" s="90">
        <f t="shared" si="584"/>
        <v>0</v>
      </c>
      <c r="Z177" s="90">
        <f t="shared" si="584"/>
        <v>0</v>
      </c>
      <c r="AA177" s="90">
        <f t="shared" si="584"/>
        <v>0</v>
      </c>
      <c r="AB177" s="90">
        <f t="shared" si="584"/>
        <v>0</v>
      </c>
      <c r="AC177" s="90">
        <f t="shared" si="584"/>
        <v>0</v>
      </c>
      <c r="AD177" s="90">
        <f t="shared" si="584"/>
        <v>0</v>
      </c>
      <c r="AE177" s="90">
        <f t="shared" si="520"/>
        <v>0</v>
      </c>
      <c r="AF177" s="351"/>
      <c r="AH177" s="91">
        <f t="shared" si="534"/>
        <v>0</v>
      </c>
      <c r="AI177" s="92" t="s">
        <v>1156</v>
      </c>
      <c r="AJ177" s="91">
        <f t="shared" ref="AJ177:AL177" si="585">AJ175-+AJ176</f>
        <v>0</v>
      </c>
      <c r="AK177" s="91">
        <f t="shared" si="585"/>
        <v>0</v>
      </c>
      <c r="AL177" s="91">
        <f t="shared" si="585"/>
        <v>0</v>
      </c>
      <c r="AM177" s="60"/>
    </row>
    <row r="178" spans="1:39" s="58" customFormat="1" ht="16.5" customHeight="1" x14ac:dyDescent="0.15">
      <c r="A178" s="61" t="s">
        <v>1673</v>
      </c>
      <c r="B178" t="s">
        <v>661</v>
      </c>
      <c r="C178" t="s">
        <v>1187</v>
      </c>
      <c r="D178" s="62" t="s">
        <v>1818</v>
      </c>
      <c r="E178" s="63" t="s">
        <v>1673</v>
      </c>
      <c r="F178" s="346" t="s">
        <v>1459</v>
      </c>
      <c r="G178" s="63" t="s">
        <v>502</v>
      </c>
      <c r="H178" s="63" t="s">
        <v>791</v>
      </c>
      <c r="I178" s="63" t="s">
        <v>513</v>
      </c>
      <c r="J178" s="346"/>
      <c r="K178" s="346"/>
      <c r="L178" s="346"/>
      <c r="M178" s="346" t="s">
        <v>1719</v>
      </c>
      <c r="N178" s="65" t="s">
        <v>1720</v>
      </c>
      <c r="O178" s="66" t="s">
        <v>78</v>
      </c>
      <c r="P178" s="67">
        <v>13044240</v>
      </c>
      <c r="Q178" s="67">
        <v>0</v>
      </c>
      <c r="R178" s="67">
        <f t="shared" ref="R178" si="586">P178-Q178</f>
        <v>13044240</v>
      </c>
      <c r="S178" s="67">
        <v>0</v>
      </c>
      <c r="T178" s="67">
        <v>13044240</v>
      </c>
      <c r="U178" s="68">
        <v>9029000</v>
      </c>
      <c r="V178" s="69">
        <f t="shared" ref="V178:V179" si="587">P178-U178</f>
        <v>4015240</v>
      </c>
      <c r="W178" s="70" t="s">
        <v>79</v>
      </c>
      <c r="X178" s="69">
        <f t="shared" ref="X178" si="588">X179</f>
        <v>0</v>
      </c>
      <c r="Y178" s="71"/>
      <c r="Z178" s="71"/>
      <c r="AA178" s="71"/>
      <c r="AB178" s="71"/>
      <c r="AC178" s="71"/>
      <c r="AD178" s="72"/>
      <c r="AE178" s="69">
        <f t="shared" ref="AE178:AE198" si="589">SUM(X178:AD178)</f>
        <v>0</v>
      </c>
      <c r="AF178" s="349">
        <v>0</v>
      </c>
      <c r="AH178" s="73">
        <v>13044240</v>
      </c>
      <c r="AI178" s="74" t="s">
        <v>1156</v>
      </c>
      <c r="AJ178" s="73">
        <v>0</v>
      </c>
      <c r="AK178" s="73">
        <f t="shared" ref="AK178:AK179" si="590">AL178-+AH178</f>
        <v>0</v>
      </c>
      <c r="AL178" s="73">
        <f t="shared" ref="AL178:AL179" si="591">Q178+R178</f>
        <v>13044240</v>
      </c>
      <c r="AM178" s="75"/>
    </row>
    <row r="179" spans="1:39" s="58" customFormat="1" ht="16.5" customHeight="1" x14ac:dyDescent="0.15">
      <c r="A179" s="61"/>
      <c r="B179" s="77" t="s">
        <v>661</v>
      </c>
      <c r="C179" s="77" t="s">
        <v>1187</v>
      </c>
      <c r="D179" s="78" t="s">
        <v>1818</v>
      </c>
      <c r="E179" s="79" t="s">
        <v>1673</v>
      </c>
      <c r="F179" s="347"/>
      <c r="G179" s="79" t="s">
        <v>502</v>
      </c>
      <c r="H179" s="79" t="s">
        <v>791</v>
      </c>
      <c r="I179" s="79" t="s">
        <v>513</v>
      </c>
      <c r="J179" s="347"/>
      <c r="K179" s="347"/>
      <c r="L179" s="347"/>
      <c r="M179" s="347"/>
      <c r="N179" s="81"/>
      <c r="O179" s="82" t="s">
        <v>81</v>
      </c>
      <c r="P179" s="67">
        <v>13044240</v>
      </c>
      <c r="Q179" s="67">
        <v>0</v>
      </c>
      <c r="R179" s="67">
        <v>13044240</v>
      </c>
      <c r="S179" s="67">
        <f t="shared" ref="S179" si="592">P179-Q179-R179</f>
        <v>0</v>
      </c>
      <c r="T179" s="265">
        <v>13044240</v>
      </c>
      <c r="U179" s="83">
        <v>9029000</v>
      </c>
      <c r="V179" s="69">
        <f t="shared" si="587"/>
        <v>4015240</v>
      </c>
      <c r="W179" s="70" t="s">
        <v>82</v>
      </c>
      <c r="X179" s="69">
        <v>0</v>
      </c>
      <c r="Y179" s="69">
        <v>0</v>
      </c>
      <c r="Z179" s="69">
        <v>0</v>
      </c>
      <c r="AA179" s="69">
        <v>0</v>
      </c>
      <c r="AB179" s="69">
        <v>0</v>
      </c>
      <c r="AC179" s="69">
        <v>0</v>
      </c>
      <c r="AD179" s="69">
        <v>0</v>
      </c>
      <c r="AE179" s="69">
        <f t="shared" si="589"/>
        <v>0</v>
      </c>
      <c r="AF179" s="350"/>
      <c r="AH179" s="73">
        <v>13044240</v>
      </c>
      <c r="AI179" s="74" t="s">
        <v>1156</v>
      </c>
      <c r="AJ179" s="73">
        <v>0</v>
      </c>
      <c r="AK179" s="73">
        <f t="shared" si="590"/>
        <v>0</v>
      </c>
      <c r="AL179" s="73">
        <f t="shared" si="591"/>
        <v>13044240</v>
      </c>
      <c r="AM179" s="75"/>
    </row>
    <row r="180" spans="1:39" s="58" customFormat="1" ht="16.5" customHeight="1" x14ac:dyDescent="0.15">
      <c r="A180" s="61"/>
      <c r="B180" s="77" t="s">
        <v>661</v>
      </c>
      <c r="C180" s="77" t="s">
        <v>1187</v>
      </c>
      <c r="D180" s="84" t="s">
        <v>1818</v>
      </c>
      <c r="E180" s="85" t="s">
        <v>1673</v>
      </c>
      <c r="F180" s="348"/>
      <c r="G180" s="85" t="s">
        <v>502</v>
      </c>
      <c r="H180" s="85" t="s">
        <v>791</v>
      </c>
      <c r="I180" s="85" t="s">
        <v>513</v>
      </c>
      <c r="J180" s="348"/>
      <c r="K180" s="348"/>
      <c r="L180" s="348"/>
      <c r="M180" s="348"/>
      <c r="N180" s="87"/>
      <c r="O180" s="88" t="s">
        <v>83</v>
      </c>
      <c r="P180" s="67">
        <f t="shared" ref="P180:R180" si="593">P178-+P179</f>
        <v>0</v>
      </c>
      <c r="Q180" s="67">
        <f t="shared" si="593"/>
        <v>0</v>
      </c>
      <c r="R180" s="89">
        <f t="shared" si="593"/>
        <v>0</v>
      </c>
      <c r="S180" s="89"/>
      <c r="T180" s="89">
        <f t="shared" ref="T180:V180" si="594">T178-+T179</f>
        <v>0</v>
      </c>
      <c r="U180" s="90">
        <f t="shared" si="594"/>
        <v>0</v>
      </c>
      <c r="V180" s="90">
        <f t="shared" si="594"/>
        <v>0</v>
      </c>
      <c r="W180" s="88" t="s">
        <v>83</v>
      </c>
      <c r="X180" s="90">
        <f t="shared" ref="X180:AD180" si="595">X178-+X179</f>
        <v>0</v>
      </c>
      <c r="Y180" s="90">
        <f t="shared" si="595"/>
        <v>0</v>
      </c>
      <c r="Z180" s="90">
        <f t="shared" si="595"/>
        <v>0</v>
      </c>
      <c r="AA180" s="90">
        <f t="shared" si="595"/>
        <v>0</v>
      </c>
      <c r="AB180" s="90">
        <f t="shared" si="595"/>
        <v>0</v>
      </c>
      <c r="AC180" s="90">
        <f t="shared" si="595"/>
        <v>0</v>
      </c>
      <c r="AD180" s="90">
        <f t="shared" si="595"/>
        <v>0</v>
      </c>
      <c r="AE180" s="90">
        <f t="shared" si="589"/>
        <v>0</v>
      </c>
      <c r="AF180" s="351"/>
      <c r="AH180" s="91">
        <f t="shared" ref="AH180:AH207" si="596">AH178-+AH179</f>
        <v>0</v>
      </c>
      <c r="AI180" s="92" t="s">
        <v>1156</v>
      </c>
      <c r="AJ180" s="91">
        <f t="shared" ref="AJ180:AL180" si="597">AJ178-+AJ179</f>
        <v>0</v>
      </c>
      <c r="AK180" s="91">
        <f t="shared" si="597"/>
        <v>0</v>
      </c>
      <c r="AL180" s="91">
        <f t="shared" si="597"/>
        <v>0</v>
      </c>
      <c r="AM180" s="60"/>
    </row>
    <row r="181" spans="1:39" s="58" customFormat="1" ht="16.5" customHeight="1" x14ac:dyDescent="0.15">
      <c r="A181" s="61" t="s">
        <v>1675</v>
      </c>
      <c r="B181" t="s">
        <v>673</v>
      </c>
      <c r="C181" t="s">
        <v>672</v>
      </c>
      <c r="D181" s="62" t="s">
        <v>674</v>
      </c>
      <c r="E181" s="63" t="s">
        <v>1675</v>
      </c>
      <c r="F181" s="346" t="s">
        <v>1461</v>
      </c>
      <c r="G181" s="63" t="s">
        <v>502</v>
      </c>
      <c r="H181" s="63" t="s">
        <v>791</v>
      </c>
      <c r="I181" s="63" t="s">
        <v>513</v>
      </c>
      <c r="J181" s="346"/>
      <c r="K181" s="346"/>
      <c r="L181" s="346"/>
      <c r="M181" s="346" t="s">
        <v>1716</v>
      </c>
      <c r="N181" s="65" t="s">
        <v>1712</v>
      </c>
      <c r="O181" s="66" t="s">
        <v>78</v>
      </c>
      <c r="P181" s="67">
        <v>9418572</v>
      </c>
      <c r="Q181" s="67">
        <v>0</v>
      </c>
      <c r="R181" s="67">
        <f t="shared" ref="R181" si="598">P181-Q181</f>
        <v>9418572</v>
      </c>
      <c r="S181" s="67">
        <v>0</v>
      </c>
      <c r="T181" s="67">
        <v>0</v>
      </c>
      <c r="U181" s="68">
        <v>58282900</v>
      </c>
      <c r="V181" s="69">
        <f t="shared" ref="V181:V182" si="599">P181-U181</f>
        <v>-48864328</v>
      </c>
      <c r="W181" s="70" t="s">
        <v>79</v>
      </c>
      <c r="X181" s="69">
        <f t="shared" ref="X181" si="600">X182</f>
        <v>0</v>
      </c>
      <c r="Y181" s="71"/>
      <c r="Z181" s="71"/>
      <c r="AA181" s="71"/>
      <c r="AB181" s="71"/>
      <c r="AC181" s="71"/>
      <c r="AD181" s="72"/>
      <c r="AE181" s="69">
        <f t="shared" si="589"/>
        <v>0</v>
      </c>
      <c r="AF181" s="349" t="s">
        <v>1791</v>
      </c>
      <c r="AH181" s="73">
        <v>9418572</v>
      </c>
      <c r="AI181" s="74" t="s">
        <v>1156</v>
      </c>
      <c r="AJ181" s="73">
        <v>0</v>
      </c>
      <c r="AK181" s="73">
        <f t="shared" ref="AK181:AK182" si="601">AL181-+AH181</f>
        <v>0</v>
      </c>
      <c r="AL181" s="73">
        <f t="shared" ref="AL181:AL182" si="602">Q181+R181</f>
        <v>9418572</v>
      </c>
      <c r="AM181" s="75"/>
    </row>
    <row r="182" spans="1:39" s="58" customFormat="1" ht="16.5" customHeight="1" x14ac:dyDescent="0.15">
      <c r="A182" s="61"/>
      <c r="B182" s="77" t="s">
        <v>673</v>
      </c>
      <c r="C182" s="77" t="s">
        <v>672</v>
      </c>
      <c r="D182" s="78" t="s">
        <v>674</v>
      </c>
      <c r="E182" s="79" t="s">
        <v>1675</v>
      </c>
      <c r="F182" s="347"/>
      <c r="G182" s="79" t="s">
        <v>502</v>
      </c>
      <c r="H182" s="79" t="s">
        <v>791</v>
      </c>
      <c r="I182" s="79" t="s">
        <v>513</v>
      </c>
      <c r="J182" s="347"/>
      <c r="K182" s="347"/>
      <c r="L182" s="347"/>
      <c r="M182" s="347"/>
      <c r="N182" s="81"/>
      <c r="O182" s="82" t="s">
        <v>81</v>
      </c>
      <c r="P182" s="67">
        <v>9418572</v>
      </c>
      <c r="Q182" s="67">
        <v>0</v>
      </c>
      <c r="R182" s="67">
        <v>9418572</v>
      </c>
      <c r="S182" s="67">
        <f t="shared" ref="S182" si="603">P182-Q182-R182</f>
        <v>0</v>
      </c>
      <c r="T182" s="67">
        <v>0</v>
      </c>
      <c r="U182" s="83">
        <v>58282900</v>
      </c>
      <c r="V182" s="69">
        <f t="shared" si="599"/>
        <v>-48864328</v>
      </c>
      <c r="W182" s="70" t="s">
        <v>82</v>
      </c>
      <c r="X182" s="69">
        <v>0</v>
      </c>
      <c r="Y182" s="69">
        <v>0</v>
      </c>
      <c r="Z182" s="69">
        <v>0</v>
      </c>
      <c r="AA182" s="69">
        <v>0</v>
      </c>
      <c r="AB182" s="69">
        <v>0</v>
      </c>
      <c r="AC182" s="69">
        <v>0</v>
      </c>
      <c r="AD182" s="69">
        <v>0</v>
      </c>
      <c r="AE182" s="69">
        <f t="shared" si="589"/>
        <v>0</v>
      </c>
      <c r="AF182" s="350"/>
      <c r="AH182" s="73">
        <v>9418572</v>
      </c>
      <c r="AI182" s="74" t="s">
        <v>1156</v>
      </c>
      <c r="AJ182" s="73">
        <v>0</v>
      </c>
      <c r="AK182" s="73">
        <f t="shared" si="601"/>
        <v>0</v>
      </c>
      <c r="AL182" s="73">
        <f t="shared" si="602"/>
        <v>9418572</v>
      </c>
      <c r="AM182" s="75"/>
    </row>
    <row r="183" spans="1:39" s="58" customFormat="1" ht="16.5" customHeight="1" x14ac:dyDescent="0.15">
      <c r="A183" s="61"/>
      <c r="B183" s="77" t="s">
        <v>673</v>
      </c>
      <c r="C183" s="77" t="s">
        <v>672</v>
      </c>
      <c r="D183" s="84" t="s">
        <v>674</v>
      </c>
      <c r="E183" s="85" t="s">
        <v>1675</v>
      </c>
      <c r="F183" s="348"/>
      <c r="G183" s="85" t="s">
        <v>502</v>
      </c>
      <c r="H183" s="85" t="s">
        <v>791</v>
      </c>
      <c r="I183" s="85" t="s">
        <v>513</v>
      </c>
      <c r="J183" s="348"/>
      <c r="K183" s="348"/>
      <c r="L183" s="348"/>
      <c r="M183" s="348"/>
      <c r="N183" s="87"/>
      <c r="O183" s="88" t="s">
        <v>83</v>
      </c>
      <c r="P183" s="67">
        <f t="shared" ref="P183:R183" si="604">P181-+P182</f>
        <v>0</v>
      </c>
      <c r="Q183" s="67">
        <f t="shared" si="604"/>
        <v>0</v>
      </c>
      <c r="R183" s="89">
        <f t="shared" si="604"/>
        <v>0</v>
      </c>
      <c r="S183" s="89"/>
      <c r="T183" s="89">
        <f t="shared" ref="T183:V183" si="605">T181-+T182</f>
        <v>0</v>
      </c>
      <c r="U183" s="90">
        <f t="shared" si="605"/>
        <v>0</v>
      </c>
      <c r="V183" s="90">
        <f t="shared" si="605"/>
        <v>0</v>
      </c>
      <c r="W183" s="88" t="s">
        <v>83</v>
      </c>
      <c r="X183" s="90">
        <f t="shared" ref="X183:AD183" si="606">X181-+X182</f>
        <v>0</v>
      </c>
      <c r="Y183" s="90">
        <f t="shared" si="606"/>
        <v>0</v>
      </c>
      <c r="Z183" s="90">
        <f t="shared" si="606"/>
        <v>0</v>
      </c>
      <c r="AA183" s="90">
        <f t="shared" si="606"/>
        <v>0</v>
      </c>
      <c r="AB183" s="90">
        <f t="shared" si="606"/>
        <v>0</v>
      </c>
      <c r="AC183" s="90">
        <f t="shared" si="606"/>
        <v>0</v>
      </c>
      <c r="AD183" s="90">
        <f t="shared" si="606"/>
        <v>0</v>
      </c>
      <c r="AE183" s="90">
        <f t="shared" si="589"/>
        <v>0</v>
      </c>
      <c r="AF183" s="351"/>
      <c r="AH183" s="91">
        <f t="shared" si="596"/>
        <v>0</v>
      </c>
      <c r="AI183" s="92" t="s">
        <v>1156</v>
      </c>
      <c r="AJ183" s="91">
        <f t="shared" ref="AJ183:AL183" si="607">AJ181-+AJ182</f>
        <v>0</v>
      </c>
      <c r="AK183" s="91">
        <f t="shared" si="607"/>
        <v>0</v>
      </c>
      <c r="AL183" s="91">
        <f t="shared" si="607"/>
        <v>0</v>
      </c>
      <c r="AM183" s="60"/>
    </row>
    <row r="184" spans="1:39" s="58" customFormat="1" ht="16.5" customHeight="1" x14ac:dyDescent="0.15">
      <c r="A184" s="61" t="s">
        <v>1677</v>
      </c>
      <c r="B184" t="s">
        <v>677</v>
      </c>
      <c r="C184" t="s">
        <v>676</v>
      </c>
      <c r="D184" s="62" t="s">
        <v>678</v>
      </c>
      <c r="E184" s="63" t="s">
        <v>1677</v>
      </c>
      <c r="F184" s="346" t="s">
        <v>1463</v>
      </c>
      <c r="G184" s="63" t="s">
        <v>502</v>
      </c>
      <c r="H184" s="63" t="s">
        <v>791</v>
      </c>
      <c r="I184" s="63" t="s">
        <v>513</v>
      </c>
      <c r="J184" s="346"/>
      <c r="K184" s="346"/>
      <c r="L184" s="346"/>
      <c r="M184" s="346" t="s">
        <v>1719</v>
      </c>
      <c r="N184" s="65" t="s">
        <v>1720</v>
      </c>
      <c r="O184" s="66" t="s">
        <v>78</v>
      </c>
      <c r="P184" s="67">
        <v>98430120</v>
      </c>
      <c r="Q184" s="67">
        <v>0</v>
      </c>
      <c r="R184" s="67">
        <f t="shared" ref="R184" si="608">P184-Q184</f>
        <v>98430120</v>
      </c>
      <c r="S184" s="67">
        <v>0</v>
      </c>
      <c r="T184" s="67">
        <v>98430120</v>
      </c>
      <c r="U184" s="68">
        <v>44678000</v>
      </c>
      <c r="V184" s="69">
        <f t="shared" ref="V184:V185" si="609">P184-U184</f>
        <v>53752120</v>
      </c>
      <c r="W184" s="70" t="s">
        <v>79</v>
      </c>
      <c r="X184" s="69">
        <f t="shared" ref="X184" si="610">X185</f>
        <v>0</v>
      </c>
      <c r="Y184" s="71"/>
      <c r="Z184" s="71"/>
      <c r="AA184" s="71"/>
      <c r="AB184" s="71"/>
      <c r="AC184" s="71"/>
      <c r="AD184" s="72"/>
      <c r="AE184" s="69">
        <f t="shared" si="589"/>
        <v>0</v>
      </c>
      <c r="AF184" s="349">
        <v>0</v>
      </c>
      <c r="AH184" s="73">
        <v>98430120</v>
      </c>
      <c r="AI184" s="74" t="s">
        <v>1156</v>
      </c>
      <c r="AJ184" s="73">
        <v>0</v>
      </c>
      <c r="AK184" s="73">
        <f t="shared" ref="AK184:AK185" si="611">AL184-+AH184</f>
        <v>0</v>
      </c>
      <c r="AL184" s="73">
        <f t="shared" ref="AL184:AL185" si="612">Q184+R184</f>
        <v>98430120</v>
      </c>
      <c r="AM184" s="75"/>
    </row>
    <row r="185" spans="1:39" s="58" customFormat="1" ht="16.5" customHeight="1" x14ac:dyDescent="0.15">
      <c r="A185" s="61"/>
      <c r="B185" s="77" t="s">
        <v>677</v>
      </c>
      <c r="C185" s="77" t="s">
        <v>676</v>
      </c>
      <c r="D185" s="78" t="s">
        <v>678</v>
      </c>
      <c r="E185" s="79" t="s">
        <v>1677</v>
      </c>
      <c r="F185" s="347"/>
      <c r="G185" s="79" t="s">
        <v>502</v>
      </c>
      <c r="H185" s="79" t="s">
        <v>791</v>
      </c>
      <c r="I185" s="79" t="s">
        <v>513</v>
      </c>
      <c r="J185" s="347"/>
      <c r="K185" s="347"/>
      <c r="L185" s="347"/>
      <c r="M185" s="347"/>
      <c r="N185" s="81"/>
      <c r="O185" s="82" t="s">
        <v>81</v>
      </c>
      <c r="P185" s="67">
        <v>98430120</v>
      </c>
      <c r="Q185" s="67">
        <v>0</v>
      </c>
      <c r="R185" s="67">
        <v>98430120</v>
      </c>
      <c r="S185" s="67">
        <f t="shared" ref="S185" si="613">P185-Q185-R185</f>
        <v>0</v>
      </c>
      <c r="T185" s="265">
        <v>98430120</v>
      </c>
      <c r="U185" s="83">
        <v>44678000</v>
      </c>
      <c r="V185" s="69">
        <f t="shared" si="609"/>
        <v>53752120</v>
      </c>
      <c r="W185" s="70" t="s">
        <v>82</v>
      </c>
      <c r="X185" s="69">
        <v>0</v>
      </c>
      <c r="Y185" s="69">
        <v>0</v>
      </c>
      <c r="Z185" s="69">
        <v>0</v>
      </c>
      <c r="AA185" s="69">
        <v>0</v>
      </c>
      <c r="AB185" s="69">
        <v>0</v>
      </c>
      <c r="AC185" s="69">
        <v>0</v>
      </c>
      <c r="AD185" s="69">
        <v>0</v>
      </c>
      <c r="AE185" s="69">
        <f t="shared" si="589"/>
        <v>0</v>
      </c>
      <c r="AF185" s="350"/>
      <c r="AH185" s="73">
        <v>98430120</v>
      </c>
      <c r="AI185" s="74" t="s">
        <v>1156</v>
      </c>
      <c r="AJ185" s="73">
        <v>0</v>
      </c>
      <c r="AK185" s="73">
        <f t="shared" si="611"/>
        <v>0</v>
      </c>
      <c r="AL185" s="73">
        <f t="shared" si="612"/>
        <v>98430120</v>
      </c>
      <c r="AM185" s="75"/>
    </row>
    <row r="186" spans="1:39" s="58" customFormat="1" ht="16.5" customHeight="1" x14ac:dyDescent="0.15">
      <c r="A186" s="61"/>
      <c r="B186" s="77" t="s">
        <v>677</v>
      </c>
      <c r="C186" s="77" t="s">
        <v>676</v>
      </c>
      <c r="D186" s="84" t="s">
        <v>678</v>
      </c>
      <c r="E186" s="85" t="s">
        <v>1677</v>
      </c>
      <c r="F186" s="348"/>
      <c r="G186" s="85" t="s">
        <v>502</v>
      </c>
      <c r="H186" s="85" t="s">
        <v>791</v>
      </c>
      <c r="I186" s="85" t="s">
        <v>513</v>
      </c>
      <c r="J186" s="348"/>
      <c r="K186" s="348"/>
      <c r="L186" s="348"/>
      <c r="M186" s="348"/>
      <c r="N186" s="87"/>
      <c r="O186" s="88" t="s">
        <v>83</v>
      </c>
      <c r="P186" s="67">
        <f t="shared" ref="P186:R186" si="614">P184-+P185</f>
        <v>0</v>
      </c>
      <c r="Q186" s="67">
        <f t="shared" si="614"/>
        <v>0</v>
      </c>
      <c r="R186" s="89">
        <f t="shared" si="614"/>
        <v>0</v>
      </c>
      <c r="S186" s="89"/>
      <c r="T186" s="89">
        <f t="shared" ref="T186:V186" si="615">T184-+T185</f>
        <v>0</v>
      </c>
      <c r="U186" s="90">
        <f t="shared" si="615"/>
        <v>0</v>
      </c>
      <c r="V186" s="90">
        <f t="shared" si="615"/>
        <v>0</v>
      </c>
      <c r="W186" s="88" t="s">
        <v>83</v>
      </c>
      <c r="X186" s="90">
        <f t="shared" ref="X186:AD186" si="616">X184-+X185</f>
        <v>0</v>
      </c>
      <c r="Y186" s="90">
        <f t="shared" si="616"/>
        <v>0</v>
      </c>
      <c r="Z186" s="90">
        <f t="shared" si="616"/>
        <v>0</v>
      </c>
      <c r="AA186" s="90">
        <f t="shared" si="616"/>
        <v>0</v>
      </c>
      <c r="AB186" s="90">
        <f t="shared" si="616"/>
        <v>0</v>
      </c>
      <c r="AC186" s="90">
        <f t="shared" si="616"/>
        <v>0</v>
      </c>
      <c r="AD186" s="90">
        <f t="shared" si="616"/>
        <v>0</v>
      </c>
      <c r="AE186" s="90">
        <f t="shared" si="589"/>
        <v>0</v>
      </c>
      <c r="AF186" s="351"/>
      <c r="AH186" s="91">
        <f t="shared" si="596"/>
        <v>0</v>
      </c>
      <c r="AI186" s="92" t="s">
        <v>1156</v>
      </c>
      <c r="AJ186" s="91">
        <f t="shared" ref="AJ186:AL186" si="617">AJ184-+AJ185</f>
        <v>0</v>
      </c>
      <c r="AK186" s="91">
        <f t="shared" si="617"/>
        <v>0</v>
      </c>
      <c r="AL186" s="91">
        <f t="shared" si="617"/>
        <v>0</v>
      </c>
      <c r="AM186" s="60"/>
    </row>
    <row r="187" spans="1:39" s="58" customFormat="1" ht="16.5" customHeight="1" x14ac:dyDescent="0.15">
      <c r="A187" s="61" t="s">
        <v>1678</v>
      </c>
      <c r="B187" t="s">
        <v>681</v>
      </c>
      <c r="C187" t="s">
        <v>1190</v>
      </c>
      <c r="D187" s="62" t="s">
        <v>1819</v>
      </c>
      <c r="E187" s="63" t="s">
        <v>1678</v>
      </c>
      <c r="F187" s="346" t="s">
        <v>1464</v>
      </c>
      <c r="G187" s="63" t="s">
        <v>502</v>
      </c>
      <c r="H187" s="63" t="s">
        <v>791</v>
      </c>
      <c r="I187" s="63" t="s">
        <v>513</v>
      </c>
      <c r="J187" s="346"/>
      <c r="K187" s="346"/>
      <c r="L187" s="346"/>
      <c r="M187" s="346" t="s">
        <v>1716</v>
      </c>
      <c r="N187" s="65" t="s">
        <v>1712</v>
      </c>
      <c r="O187" s="66" t="s">
        <v>78</v>
      </c>
      <c r="P187" s="67">
        <v>24516000</v>
      </c>
      <c r="Q187" s="67">
        <v>0</v>
      </c>
      <c r="R187" s="67">
        <f t="shared" ref="R187" si="618">P187-Q187</f>
        <v>24516000</v>
      </c>
      <c r="S187" s="67">
        <v>0</v>
      </c>
      <c r="T187" s="67">
        <v>0</v>
      </c>
      <c r="U187" s="68">
        <v>22668000</v>
      </c>
      <c r="V187" s="69">
        <f t="shared" ref="V187:V188" si="619">P187-U187</f>
        <v>1848000</v>
      </c>
      <c r="W187" s="70" t="s">
        <v>79</v>
      </c>
      <c r="X187" s="69">
        <f t="shared" ref="X187" si="620">X188</f>
        <v>22064400</v>
      </c>
      <c r="Y187" s="71"/>
      <c r="Z187" s="71"/>
      <c r="AA187" s="71"/>
      <c r="AB187" s="71"/>
      <c r="AC187" s="71"/>
      <c r="AD187" s="72"/>
      <c r="AE187" s="69">
        <f t="shared" si="589"/>
        <v>22064400</v>
      </c>
      <c r="AF187" s="349" t="s">
        <v>1791</v>
      </c>
      <c r="AH187" s="73">
        <v>24516000</v>
      </c>
      <c r="AI187" s="74" t="s">
        <v>1156</v>
      </c>
      <c r="AJ187" s="73">
        <v>0</v>
      </c>
      <c r="AK187" s="73">
        <f t="shared" ref="AK187:AK188" si="621">AL187-+AH187</f>
        <v>0</v>
      </c>
      <c r="AL187" s="73">
        <f t="shared" ref="AL187:AL188" si="622">Q187+R187</f>
        <v>24516000</v>
      </c>
      <c r="AM187" s="75"/>
    </row>
    <row r="188" spans="1:39" s="58" customFormat="1" ht="16.5" customHeight="1" x14ac:dyDescent="0.15">
      <c r="A188" s="61"/>
      <c r="B188" s="77" t="s">
        <v>681</v>
      </c>
      <c r="C188" s="77" t="s">
        <v>1190</v>
      </c>
      <c r="D188" s="78" t="s">
        <v>1819</v>
      </c>
      <c r="E188" s="79" t="s">
        <v>1678</v>
      </c>
      <c r="F188" s="347"/>
      <c r="G188" s="79" t="s">
        <v>502</v>
      </c>
      <c r="H188" s="79" t="s">
        <v>791</v>
      </c>
      <c r="I188" s="79" t="s">
        <v>513</v>
      </c>
      <c r="J188" s="347"/>
      <c r="K188" s="347"/>
      <c r="L188" s="347"/>
      <c r="M188" s="347"/>
      <c r="N188" s="81"/>
      <c r="O188" s="82" t="s">
        <v>81</v>
      </c>
      <c r="P188" s="67">
        <v>2451600</v>
      </c>
      <c r="Q188" s="67">
        <v>0</v>
      </c>
      <c r="R188" s="67">
        <v>2451600</v>
      </c>
      <c r="S188" s="67">
        <f t="shared" ref="S188" si="623">P188-Q188-R188</f>
        <v>0</v>
      </c>
      <c r="T188" s="67">
        <v>0</v>
      </c>
      <c r="U188" s="83">
        <v>14191600</v>
      </c>
      <c r="V188" s="69">
        <f t="shared" si="619"/>
        <v>-11740000</v>
      </c>
      <c r="W188" s="70" t="s">
        <v>82</v>
      </c>
      <c r="X188" s="69">
        <v>22064400</v>
      </c>
      <c r="Y188" s="69">
        <v>0</v>
      </c>
      <c r="Z188" s="69">
        <v>0</v>
      </c>
      <c r="AA188" s="69">
        <v>0</v>
      </c>
      <c r="AB188" s="69">
        <v>0</v>
      </c>
      <c r="AC188" s="69">
        <v>0</v>
      </c>
      <c r="AD188" s="69">
        <v>0</v>
      </c>
      <c r="AE188" s="69">
        <f t="shared" si="589"/>
        <v>22064400</v>
      </c>
      <c r="AF188" s="350"/>
      <c r="AH188" s="73">
        <v>2451600</v>
      </c>
      <c r="AI188" s="74" t="s">
        <v>1156</v>
      </c>
      <c r="AJ188" s="73">
        <v>0</v>
      </c>
      <c r="AK188" s="73">
        <f t="shared" si="621"/>
        <v>0</v>
      </c>
      <c r="AL188" s="73">
        <f t="shared" si="622"/>
        <v>2451600</v>
      </c>
      <c r="AM188" s="75"/>
    </row>
    <row r="189" spans="1:39" s="58" customFormat="1" ht="16.5" customHeight="1" x14ac:dyDescent="0.15">
      <c r="A189" s="61"/>
      <c r="B189" s="77" t="s">
        <v>681</v>
      </c>
      <c r="C189" s="77" t="s">
        <v>1190</v>
      </c>
      <c r="D189" s="84" t="s">
        <v>1819</v>
      </c>
      <c r="E189" s="85" t="s">
        <v>1678</v>
      </c>
      <c r="F189" s="348"/>
      <c r="G189" s="85" t="s">
        <v>502</v>
      </c>
      <c r="H189" s="85" t="s">
        <v>791</v>
      </c>
      <c r="I189" s="85" t="s">
        <v>513</v>
      </c>
      <c r="J189" s="348"/>
      <c r="K189" s="348"/>
      <c r="L189" s="348"/>
      <c r="M189" s="348"/>
      <c r="N189" s="87"/>
      <c r="O189" s="88" t="s">
        <v>83</v>
      </c>
      <c r="P189" s="67">
        <f t="shared" ref="P189:R189" si="624">P187-+P188</f>
        <v>22064400</v>
      </c>
      <c r="Q189" s="67">
        <f t="shared" si="624"/>
        <v>0</v>
      </c>
      <c r="R189" s="89">
        <f t="shared" si="624"/>
        <v>22064400</v>
      </c>
      <c r="S189" s="89"/>
      <c r="T189" s="89">
        <f t="shared" ref="T189:V189" si="625">T187-+T188</f>
        <v>0</v>
      </c>
      <c r="U189" s="90">
        <f t="shared" si="625"/>
        <v>8476400</v>
      </c>
      <c r="V189" s="90">
        <f t="shared" si="625"/>
        <v>13588000</v>
      </c>
      <c r="W189" s="88" t="s">
        <v>83</v>
      </c>
      <c r="X189" s="90">
        <f t="shared" ref="X189:AD189" si="626">X187-+X188</f>
        <v>0</v>
      </c>
      <c r="Y189" s="90">
        <f t="shared" si="626"/>
        <v>0</v>
      </c>
      <c r="Z189" s="90">
        <f t="shared" si="626"/>
        <v>0</v>
      </c>
      <c r="AA189" s="90">
        <f t="shared" si="626"/>
        <v>0</v>
      </c>
      <c r="AB189" s="90">
        <f t="shared" si="626"/>
        <v>0</v>
      </c>
      <c r="AC189" s="90">
        <f t="shared" si="626"/>
        <v>0</v>
      </c>
      <c r="AD189" s="90">
        <f t="shared" si="626"/>
        <v>0</v>
      </c>
      <c r="AE189" s="90">
        <f t="shared" si="589"/>
        <v>0</v>
      </c>
      <c r="AF189" s="351"/>
      <c r="AH189" s="91">
        <f t="shared" si="596"/>
        <v>22064400</v>
      </c>
      <c r="AI189" s="92" t="s">
        <v>1156</v>
      </c>
      <c r="AJ189" s="91">
        <f t="shared" ref="AJ189:AL189" si="627">AJ187-+AJ188</f>
        <v>0</v>
      </c>
      <c r="AK189" s="91">
        <f t="shared" si="627"/>
        <v>0</v>
      </c>
      <c r="AL189" s="91">
        <f t="shared" si="627"/>
        <v>22064400</v>
      </c>
      <c r="AM189" s="60"/>
    </row>
    <row r="190" spans="1:39" s="58" customFormat="1" ht="16.5" customHeight="1" x14ac:dyDescent="0.15">
      <c r="A190" s="61" t="s">
        <v>1679</v>
      </c>
      <c r="B190" t="s">
        <v>685</v>
      </c>
      <c r="C190" t="s">
        <v>1184</v>
      </c>
      <c r="D190" s="62" t="s">
        <v>1820</v>
      </c>
      <c r="E190" s="63" t="s">
        <v>1679</v>
      </c>
      <c r="F190" s="346" t="s">
        <v>1465</v>
      </c>
      <c r="G190" s="63" t="s">
        <v>502</v>
      </c>
      <c r="H190" s="63" t="s">
        <v>791</v>
      </c>
      <c r="I190" s="63" t="s">
        <v>513</v>
      </c>
      <c r="J190" s="346"/>
      <c r="K190" s="346"/>
      <c r="L190" s="346"/>
      <c r="M190" s="346" t="s">
        <v>1719</v>
      </c>
      <c r="N190" s="65" t="s">
        <v>1720</v>
      </c>
      <c r="O190" s="66" t="s">
        <v>78</v>
      </c>
      <c r="P190" s="67">
        <v>32967000</v>
      </c>
      <c r="Q190" s="67">
        <v>0</v>
      </c>
      <c r="R190" s="67">
        <f t="shared" ref="R190" si="628">P190-Q190</f>
        <v>32967000</v>
      </c>
      <c r="S190" s="67">
        <v>0</v>
      </c>
      <c r="T190" s="67">
        <v>0</v>
      </c>
      <c r="U190" s="68">
        <v>4803000</v>
      </c>
      <c r="V190" s="69">
        <f t="shared" ref="V190:V191" si="629">P190-U190</f>
        <v>28164000</v>
      </c>
      <c r="W190" s="70" t="s">
        <v>79</v>
      </c>
      <c r="X190" s="69">
        <f t="shared" ref="X190" si="630">X191</f>
        <v>0</v>
      </c>
      <c r="Y190" s="71"/>
      <c r="Z190" s="71"/>
      <c r="AA190" s="71"/>
      <c r="AB190" s="71"/>
      <c r="AC190" s="71"/>
      <c r="AD190" s="72"/>
      <c r="AE190" s="69">
        <f t="shared" si="589"/>
        <v>0</v>
      </c>
      <c r="AF190" s="349">
        <v>0</v>
      </c>
      <c r="AH190" s="73">
        <v>32967000</v>
      </c>
      <c r="AI190" s="74" t="s">
        <v>1156</v>
      </c>
      <c r="AJ190" s="73">
        <v>0</v>
      </c>
      <c r="AK190" s="73">
        <f t="shared" ref="AK190:AK191" si="631">AL190-+AH190</f>
        <v>0</v>
      </c>
      <c r="AL190" s="73">
        <f t="shared" ref="AL190:AL191" si="632">Q190+R190</f>
        <v>32967000</v>
      </c>
      <c r="AM190" s="75"/>
    </row>
    <row r="191" spans="1:39" s="58" customFormat="1" ht="16.5" customHeight="1" x14ac:dyDescent="0.15">
      <c r="A191" s="61"/>
      <c r="B191" s="77" t="s">
        <v>685</v>
      </c>
      <c r="C191" s="77" t="s">
        <v>1184</v>
      </c>
      <c r="D191" s="78" t="s">
        <v>1820</v>
      </c>
      <c r="E191" s="79" t="s">
        <v>1679</v>
      </c>
      <c r="F191" s="347"/>
      <c r="G191" s="79" t="s">
        <v>502</v>
      </c>
      <c r="H191" s="79" t="s">
        <v>791</v>
      </c>
      <c r="I191" s="79" t="s">
        <v>513</v>
      </c>
      <c r="J191" s="347"/>
      <c r="K191" s="347"/>
      <c r="L191" s="347"/>
      <c r="M191" s="347"/>
      <c r="N191" s="81"/>
      <c r="O191" s="82" t="s">
        <v>81</v>
      </c>
      <c r="P191" s="67">
        <v>32967000</v>
      </c>
      <c r="Q191" s="67">
        <v>0</v>
      </c>
      <c r="R191" s="67">
        <v>32967000</v>
      </c>
      <c r="S191" s="67">
        <f t="shared" ref="S191" si="633">P191-Q191-R191</f>
        <v>0</v>
      </c>
      <c r="T191" s="67">
        <v>0</v>
      </c>
      <c r="U191" s="83">
        <v>4803000</v>
      </c>
      <c r="V191" s="69">
        <f t="shared" si="629"/>
        <v>28164000</v>
      </c>
      <c r="W191" s="70" t="s">
        <v>82</v>
      </c>
      <c r="X191" s="69">
        <v>0</v>
      </c>
      <c r="Y191" s="69">
        <v>0</v>
      </c>
      <c r="Z191" s="69">
        <v>0</v>
      </c>
      <c r="AA191" s="69">
        <v>0</v>
      </c>
      <c r="AB191" s="69">
        <v>0</v>
      </c>
      <c r="AC191" s="69">
        <v>0</v>
      </c>
      <c r="AD191" s="69">
        <v>0</v>
      </c>
      <c r="AE191" s="69">
        <f t="shared" si="589"/>
        <v>0</v>
      </c>
      <c r="AF191" s="350"/>
      <c r="AH191" s="73">
        <v>32967000</v>
      </c>
      <c r="AI191" s="74" t="s">
        <v>1156</v>
      </c>
      <c r="AJ191" s="73">
        <v>0</v>
      </c>
      <c r="AK191" s="73">
        <f t="shared" si="631"/>
        <v>0</v>
      </c>
      <c r="AL191" s="73">
        <f t="shared" si="632"/>
        <v>32967000</v>
      </c>
      <c r="AM191" s="75"/>
    </row>
    <row r="192" spans="1:39" s="58" customFormat="1" ht="16.5" customHeight="1" x14ac:dyDescent="0.15">
      <c r="A192" s="61"/>
      <c r="B192" s="77" t="s">
        <v>685</v>
      </c>
      <c r="C192" s="77" t="s">
        <v>1184</v>
      </c>
      <c r="D192" s="84" t="s">
        <v>1820</v>
      </c>
      <c r="E192" s="85" t="s">
        <v>1679</v>
      </c>
      <c r="F192" s="348"/>
      <c r="G192" s="85" t="s">
        <v>502</v>
      </c>
      <c r="H192" s="85" t="s">
        <v>791</v>
      </c>
      <c r="I192" s="85" t="s">
        <v>513</v>
      </c>
      <c r="J192" s="348"/>
      <c r="K192" s="348"/>
      <c r="L192" s="348"/>
      <c r="M192" s="348"/>
      <c r="N192" s="87"/>
      <c r="O192" s="88" t="s">
        <v>83</v>
      </c>
      <c r="P192" s="67">
        <f t="shared" ref="P192:R192" si="634">P190-+P191</f>
        <v>0</v>
      </c>
      <c r="Q192" s="67">
        <f t="shared" si="634"/>
        <v>0</v>
      </c>
      <c r="R192" s="89">
        <f t="shared" si="634"/>
        <v>0</v>
      </c>
      <c r="S192" s="89"/>
      <c r="T192" s="89">
        <f t="shared" ref="T192:V192" si="635">T190-+T191</f>
        <v>0</v>
      </c>
      <c r="U192" s="90">
        <f t="shared" si="635"/>
        <v>0</v>
      </c>
      <c r="V192" s="90">
        <f t="shared" si="635"/>
        <v>0</v>
      </c>
      <c r="W192" s="88" t="s">
        <v>83</v>
      </c>
      <c r="X192" s="90">
        <f t="shared" ref="X192:AD192" si="636">X190-+X191</f>
        <v>0</v>
      </c>
      <c r="Y192" s="90">
        <f t="shared" si="636"/>
        <v>0</v>
      </c>
      <c r="Z192" s="90">
        <f t="shared" si="636"/>
        <v>0</v>
      </c>
      <c r="AA192" s="90">
        <f t="shared" si="636"/>
        <v>0</v>
      </c>
      <c r="AB192" s="90">
        <f t="shared" si="636"/>
        <v>0</v>
      </c>
      <c r="AC192" s="90">
        <f t="shared" si="636"/>
        <v>0</v>
      </c>
      <c r="AD192" s="90">
        <f t="shared" si="636"/>
        <v>0</v>
      </c>
      <c r="AE192" s="90">
        <f t="shared" si="589"/>
        <v>0</v>
      </c>
      <c r="AF192" s="351"/>
      <c r="AH192" s="91">
        <f t="shared" si="596"/>
        <v>0</v>
      </c>
      <c r="AI192" s="92" t="s">
        <v>1156</v>
      </c>
      <c r="AJ192" s="91">
        <f t="shared" ref="AJ192:AL192" si="637">AJ190-+AJ191</f>
        <v>0</v>
      </c>
      <c r="AK192" s="91">
        <f t="shared" si="637"/>
        <v>0</v>
      </c>
      <c r="AL192" s="91">
        <f t="shared" si="637"/>
        <v>0</v>
      </c>
      <c r="AM192" s="60"/>
    </row>
    <row r="193" spans="1:39" s="58" customFormat="1" ht="16.5" customHeight="1" x14ac:dyDescent="0.15">
      <c r="A193" s="61" t="s">
        <v>1681</v>
      </c>
      <c r="B193" t="s">
        <v>693</v>
      </c>
      <c r="C193" t="s">
        <v>692</v>
      </c>
      <c r="D193" s="62" t="s">
        <v>694</v>
      </c>
      <c r="E193" s="63" t="s">
        <v>1681</v>
      </c>
      <c r="F193" s="346" t="s">
        <v>1467</v>
      </c>
      <c r="G193" s="63" t="s">
        <v>502</v>
      </c>
      <c r="H193" s="63" t="s">
        <v>791</v>
      </c>
      <c r="I193" s="63" t="s">
        <v>881</v>
      </c>
      <c r="J193" s="346" t="s">
        <v>1789</v>
      </c>
      <c r="K193" s="346" t="s">
        <v>1783</v>
      </c>
      <c r="L193" s="346" t="s">
        <v>1785</v>
      </c>
      <c r="M193" s="346" t="s">
        <v>1716</v>
      </c>
      <c r="N193" s="65" t="s">
        <v>1712</v>
      </c>
      <c r="O193" s="66" t="s">
        <v>78</v>
      </c>
      <c r="P193" s="67">
        <v>23868394</v>
      </c>
      <c r="Q193" s="67">
        <v>18233902</v>
      </c>
      <c r="R193" s="67">
        <f t="shared" ref="R193" si="638">P193-Q193</f>
        <v>5634492</v>
      </c>
      <c r="S193" s="67">
        <v>0</v>
      </c>
      <c r="T193" s="67">
        <v>0</v>
      </c>
      <c r="U193" s="68">
        <v>0</v>
      </c>
      <c r="V193" s="69">
        <f t="shared" ref="V193:V194" si="639">P193-U193</f>
        <v>23868394</v>
      </c>
      <c r="W193" s="70" t="s">
        <v>79</v>
      </c>
      <c r="X193" s="69">
        <f t="shared" ref="X193" si="640">X194</f>
        <v>0</v>
      </c>
      <c r="Y193" s="71"/>
      <c r="Z193" s="71"/>
      <c r="AA193" s="71"/>
      <c r="AB193" s="71"/>
      <c r="AC193" s="71"/>
      <c r="AD193" s="72"/>
      <c r="AE193" s="69">
        <f t="shared" si="589"/>
        <v>0</v>
      </c>
      <c r="AF193" s="349" t="s">
        <v>1791</v>
      </c>
      <c r="AH193" s="73">
        <v>23868394</v>
      </c>
      <c r="AI193" s="74" t="s">
        <v>1156</v>
      </c>
      <c r="AJ193" s="73">
        <v>0</v>
      </c>
      <c r="AK193" s="73">
        <f t="shared" ref="AK193:AK194" si="641">AL193-+AH193</f>
        <v>0</v>
      </c>
      <c r="AL193" s="73">
        <f t="shared" ref="AL193:AL194" si="642">Q193+R193</f>
        <v>23868394</v>
      </c>
      <c r="AM193" s="75"/>
    </row>
    <row r="194" spans="1:39" s="58" customFormat="1" ht="16.5" customHeight="1" x14ac:dyDescent="0.15">
      <c r="A194" s="61"/>
      <c r="B194" s="77" t="s">
        <v>693</v>
      </c>
      <c r="C194" s="77" t="s">
        <v>692</v>
      </c>
      <c r="D194" s="78" t="s">
        <v>694</v>
      </c>
      <c r="E194" s="79" t="s">
        <v>1681</v>
      </c>
      <c r="F194" s="347"/>
      <c r="G194" s="79" t="s">
        <v>502</v>
      </c>
      <c r="H194" s="79" t="s">
        <v>791</v>
      </c>
      <c r="I194" s="79" t="s">
        <v>881</v>
      </c>
      <c r="J194" s="347"/>
      <c r="K194" s="347"/>
      <c r="L194" s="347"/>
      <c r="M194" s="347"/>
      <c r="N194" s="81"/>
      <c r="O194" s="82" t="s">
        <v>81</v>
      </c>
      <c r="P194" s="67">
        <v>23868394</v>
      </c>
      <c r="Q194" s="67">
        <v>18233902</v>
      </c>
      <c r="R194" s="67">
        <v>5634492</v>
      </c>
      <c r="S194" s="67">
        <f t="shared" ref="S194" si="643">P194-Q194-R194</f>
        <v>0</v>
      </c>
      <c r="T194" s="67">
        <v>0</v>
      </c>
      <c r="U194" s="83">
        <v>0</v>
      </c>
      <c r="V194" s="69">
        <f t="shared" si="639"/>
        <v>23868394</v>
      </c>
      <c r="W194" s="70" t="s">
        <v>82</v>
      </c>
      <c r="X194" s="69">
        <v>0</v>
      </c>
      <c r="Y194" s="69">
        <v>0</v>
      </c>
      <c r="Z194" s="69">
        <v>0</v>
      </c>
      <c r="AA194" s="69">
        <v>0</v>
      </c>
      <c r="AB194" s="69">
        <v>0</v>
      </c>
      <c r="AC194" s="69">
        <v>0</v>
      </c>
      <c r="AD194" s="69">
        <v>0</v>
      </c>
      <c r="AE194" s="69">
        <f t="shared" si="589"/>
        <v>0</v>
      </c>
      <c r="AF194" s="350"/>
      <c r="AH194" s="73">
        <v>23868394</v>
      </c>
      <c r="AI194" s="74" t="s">
        <v>1156</v>
      </c>
      <c r="AJ194" s="73">
        <v>0</v>
      </c>
      <c r="AK194" s="73">
        <f t="shared" si="641"/>
        <v>0</v>
      </c>
      <c r="AL194" s="73">
        <f t="shared" si="642"/>
        <v>23868394</v>
      </c>
      <c r="AM194" s="75"/>
    </row>
    <row r="195" spans="1:39" s="58" customFormat="1" ht="16.5" customHeight="1" x14ac:dyDescent="0.15">
      <c r="A195" s="61"/>
      <c r="B195" s="77" t="s">
        <v>693</v>
      </c>
      <c r="C195" s="77" t="s">
        <v>692</v>
      </c>
      <c r="D195" s="84" t="s">
        <v>694</v>
      </c>
      <c r="E195" s="85" t="s">
        <v>1681</v>
      </c>
      <c r="F195" s="348"/>
      <c r="G195" s="85" t="s">
        <v>502</v>
      </c>
      <c r="H195" s="85" t="s">
        <v>791</v>
      </c>
      <c r="I195" s="85" t="s">
        <v>881</v>
      </c>
      <c r="J195" s="348"/>
      <c r="K195" s="348"/>
      <c r="L195" s="348"/>
      <c r="M195" s="348"/>
      <c r="N195" s="87"/>
      <c r="O195" s="88" t="s">
        <v>83</v>
      </c>
      <c r="P195" s="67">
        <f t="shared" ref="P195:R195" si="644">P193-+P194</f>
        <v>0</v>
      </c>
      <c r="Q195" s="67">
        <f t="shared" si="644"/>
        <v>0</v>
      </c>
      <c r="R195" s="89">
        <f t="shared" si="644"/>
        <v>0</v>
      </c>
      <c r="S195" s="89"/>
      <c r="T195" s="89">
        <f t="shared" ref="T195:V195" si="645">T193-+T194</f>
        <v>0</v>
      </c>
      <c r="U195" s="90">
        <f t="shared" si="645"/>
        <v>0</v>
      </c>
      <c r="V195" s="90">
        <f t="shared" si="645"/>
        <v>0</v>
      </c>
      <c r="W195" s="88" t="s">
        <v>83</v>
      </c>
      <c r="X195" s="90">
        <f t="shared" ref="X195:AD195" si="646">X193-+X194</f>
        <v>0</v>
      </c>
      <c r="Y195" s="90">
        <f t="shared" si="646"/>
        <v>0</v>
      </c>
      <c r="Z195" s="90">
        <f t="shared" si="646"/>
        <v>0</v>
      </c>
      <c r="AA195" s="90">
        <f t="shared" si="646"/>
        <v>0</v>
      </c>
      <c r="AB195" s="90">
        <f t="shared" si="646"/>
        <v>0</v>
      </c>
      <c r="AC195" s="90">
        <f t="shared" si="646"/>
        <v>0</v>
      </c>
      <c r="AD195" s="90">
        <f t="shared" si="646"/>
        <v>0</v>
      </c>
      <c r="AE195" s="90">
        <f t="shared" si="589"/>
        <v>0</v>
      </c>
      <c r="AF195" s="351"/>
      <c r="AH195" s="91">
        <f t="shared" si="596"/>
        <v>0</v>
      </c>
      <c r="AI195" s="92" t="s">
        <v>1156</v>
      </c>
      <c r="AJ195" s="91">
        <f t="shared" ref="AJ195:AL195" si="647">AJ193-+AJ194</f>
        <v>0</v>
      </c>
      <c r="AK195" s="91">
        <f t="shared" si="647"/>
        <v>0</v>
      </c>
      <c r="AL195" s="91">
        <f t="shared" si="647"/>
        <v>0</v>
      </c>
      <c r="AM195" s="60"/>
    </row>
    <row r="196" spans="1:39" s="58" customFormat="1" ht="16.5" customHeight="1" x14ac:dyDescent="0.15">
      <c r="A196" s="61" t="s">
        <v>1682</v>
      </c>
      <c r="B196" t="s">
        <v>693</v>
      </c>
      <c r="C196" t="s">
        <v>692</v>
      </c>
      <c r="D196" s="62" t="s">
        <v>694</v>
      </c>
      <c r="E196" s="63" t="s">
        <v>1682</v>
      </c>
      <c r="F196" s="346" t="s">
        <v>1468</v>
      </c>
      <c r="G196" s="63" t="s">
        <v>497</v>
      </c>
      <c r="H196" s="63" t="s">
        <v>791</v>
      </c>
      <c r="I196" s="63" t="s">
        <v>513</v>
      </c>
      <c r="J196" s="346"/>
      <c r="K196" s="346"/>
      <c r="L196" s="346"/>
      <c r="M196" s="346" t="s">
        <v>1716</v>
      </c>
      <c r="N196" s="65" t="s">
        <v>1712</v>
      </c>
      <c r="O196" s="66" t="s">
        <v>78</v>
      </c>
      <c r="P196" s="67">
        <v>15025856</v>
      </c>
      <c r="Q196" s="67">
        <v>463548</v>
      </c>
      <c r="R196" s="67">
        <f t="shared" ref="R196" si="648">P196-Q196</f>
        <v>14562308</v>
      </c>
      <c r="S196" s="67">
        <v>0</v>
      </c>
      <c r="T196" s="67">
        <v>14562308</v>
      </c>
      <c r="U196" s="68">
        <v>13281478</v>
      </c>
      <c r="V196" s="69">
        <f t="shared" ref="V196:V197" si="649">P196-U196</f>
        <v>1744378</v>
      </c>
      <c r="W196" s="70" t="s">
        <v>79</v>
      </c>
      <c r="X196" s="69">
        <f t="shared" ref="X196" si="650">X197</f>
        <v>9638010</v>
      </c>
      <c r="Y196" s="71"/>
      <c r="Z196" s="71"/>
      <c r="AA196" s="71"/>
      <c r="AB196" s="71"/>
      <c r="AC196" s="71"/>
      <c r="AD196" s="72"/>
      <c r="AE196" s="69">
        <f t="shared" si="589"/>
        <v>9638010</v>
      </c>
      <c r="AF196" s="349">
        <v>0</v>
      </c>
      <c r="AH196" s="73">
        <v>9008550</v>
      </c>
      <c r="AI196" s="74" t="s">
        <v>858</v>
      </c>
      <c r="AJ196" s="73">
        <v>13292390.66</v>
      </c>
      <c r="AK196" s="73">
        <f t="shared" ref="AK196:AK197" si="651">AL196-+AH196</f>
        <v>6017306</v>
      </c>
      <c r="AL196" s="73">
        <f t="shared" ref="AL196:AL197" si="652">Q196+R196</f>
        <v>15025856</v>
      </c>
      <c r="AM196" s="75"/>
    </row>
    <row r="197" spans="1:39" s="58" customFormat="1" ht="16.5" customHeight="1" x14ac:dyDescent="0.15">
      <c r="A197" s="61"/>
      <c r="B197" s="77" t="s">
        <v>693</v>
      </c>
      <c r="C197" s="77" t="s">
        <v>692</v>
      </c>
      <c r="D197" s="78" t="s">
        <v>694</v>
      </c>
      <c r="E197" s="79" t="s">
        <v>1682</v>
      </c>
      <c r="F197" s="347"/>
      <c r="G197" s="79" t="s">
        <v>497</v>
      </c>
      <c r="H197" s="79" t="s">
        <v>791</v>
      </c>
      <c r="I197" s="79" t="s">
        <v>513</v>
      </c>
      <c r="J197" s="347"/>
      <c r="K197" s="347"/>
      <c r="L197" s="347"/>
      <c r="M197" s="347"/>
      <c r="N197" s="81"/>
      <c r="O197" s="82" t="s">
        <v>81</v>
      </c>
      <c r="P197" s="67">
        <v>5387846</v>
      </c>
      <c r="Q197" s="67">
        <v>463548</v>
      </c>
      <c r="R197" s="67">
        <v>4924298</v>
      </c>
      <c r="S197" s="67">
        <f t="shared" ref="S197" si="653">P197-Q197-R197</f>
        <v>0</v>
      </c>
      <c r="T197" s="67">
        <v>4924298</v>
      </c>
      <c r="U197" s="83">
        <v>10507874</v>
      </c>
      <c r="V197" s="69">
        <f t="shared" si="649"/>
        <v>-5120028</v>
      </c>
      <c r="W197" s="70" t="s">
        <v>82</v>
      </c>
      <c r="X197" s="69">
        <v>9638010</v>
      </c>
      <c r="Y197" s="69">
        <v>0</v>
      </c>
      <c r="Z197" s="69">
        <v>0</v>
      </c>
      <c r="AA197" s="69">
        <v>0</v>
      </c>
      <c r="AB197" s="69">
        <v>0</v>
      </c>
      <c r="AC197" s="69">
        <v>0</v>
      </c>
      <c r="AD197" s="69">
        <v>0</v>
      </c>
      <c r="AE197" s="69">
        <f t="shared" si="589"/>
        <v>9638010</v>
      </c>
      <c r="AF197" s="350"/>
      <c r="AH197" s="73">
        <v>3002850</v>
      </c>
      <c r="AI197" s="74" t="s">
        <v>858</v>
      </c>
      <c r="AJ197" s="73">
        <v>13259803.66</v>
      </c>
      <c r="AK197" s="73">
        <f t="shared" si="651"/>
        <v>2384996</v>
      </c>
      <c r="AL197" s="73">
        <f t="shared" si="652"/>
        <v>5387846</v>
      </c>
      <c r="AM197" s="75"/>
    </row>
    <row r="198" spans="1:39" s="58" customFormat="1" ht="16.5" customHeight="1" x14ac:dyDescent="0.15">
      <c r="A198" s="61"/>
      <c r="B198" s="77" t="s">
        <v>693</v>
      </c>
      <c r="C198" s="77" t="s">
        <v>692</v>
      </c>
      <c r="D198" s="84" t="s">
        <v>694</v>
      </c>
      <c r="E198" s="85" t="s">
        <v>1682</v>
      </c>
      <c r="F198" s="348"/>
      <c r="G198" s="85" t="s">
        <v>497</v>
      </c>
      <c r="H198" s="85" t="s">
        <v>791</v>
      </c>
      <c r="I198" s="85" t="s">
        <v>513</v>
      </c>
      <c r="J198" s="348"/>
      <c r="K198" s="348"/>
      <c r="L198" s="348"/>
      <c r="M198" s="348"/>
      <c r="N198" s="87"/>
      <c r="O198" s="88" t="s">
        <v>83</v>
      </c>
      <c r="P198" s="67">
        <f t="shared" ref="P198:R198" si="654">P196-+P197</f>
        <v>9638010</v>
      </c>
      <c r="Q198" s="67">
        <f t="shared" si="654"/>
        <v>0</v>
      </c>
      <c r="R198" s="89">
        <f t="shared" si="654"/>
        <v>9638010</v>
      </c>
      <c r="S198" s="89"/>
      <c r="T198" s="89">
        <f t="shared" ref="T198:V198" si="655">T196-+T197</f>
        <v>9638010</v>
      </c>
      <c r="U198" s="90">
        <f t="shared" si="655"/>
        <v>2773604</v>
      </c>
      <c r="V198" s="90">
        <f t="shared" si="655"/>
        <v>6864406</v>
      </c>
      <c r="W198" s="88" t="s">
        <v>83</v>
      </c>
      <c r="X198" s="90">
        <f t="shared" ref="X198:AD198" si="656">X196-+X197</f>
        <v>0</v>
      </c>
      <c r="Y198" s="90">
        <f t="shared" si="656"/>
        <v>0</v>
      </c>
      <c r="Z198" s="90">
        <f t="shared" si="656"/>
        <v>0</v>
      </c>
      <c r="AA198" s="90">
        <f t="shared" si="656"/>
        <v>0</v>
      </c>
      <c r="AB198" s="90">
        <f t="shared" si="656"/>
        <v>0</v>
      </c>
      <c r="AC198" s="90">
        <f t="shared" si="656"/>
        <v>0</v>
      </c>
      <c r="AD198" s="90">
        <f t="shared" si="656"/>
        <v>0</v>
      </c>
      <c r="AE198" s="90">
        <f t="shared" si="589"/>
        <v>0</v>
      </c>
      <c r="AF198" s="351"/>
      <c r="AH198" s="91">
        <f t="shared" si="596"/>
        <v>6005700</v>
      </c>
      <c r="AI198" s="92">
        <v>3002850</v>
      </c>
      <c r="AJ198" s="91">
        <f t="shared" ref="AJ198:AL198" si="657">AJ196-+AJ197</f>
        <v>32587</v>
      </c>
      <c r="AK198" s="91">
        <f t="shared" si="657"/>
        <v>3632310</v>
      </c>
      <c r="AL198" s="91">
        <f t="shared" si="657"/>
        <v>9638010</v>
      </c>
      <c r="AM198" s="60"/>
    </row>
    <row r="199" spans="1:39" s="58" customFormat="1" ht="16.5" customHeight="1" x14ac:dyDescent="0.15">
      <c r="A199" s="61" t="s">
        <v>1689</v>
      </c>
      <c r="B199" t="s">
        <v>705</v>
      </c>
      <c r="C199" t="s">
        <v>704</v>
      </c>
      <c r="D199" s="62" t="s">
        <v>706</v>
      </c>
      <c r="E199" s="63" t="s">
        <v>1689</v>
      </c>
      <c r="F199" s="346" t="s">
        <v>1475</v>
      </c>
      <c r="G199" s="63" t="s">
        <v>1806</v>
      </c>
      <c r="H199" s="63" t="s">
        <v>791</v>
      </c>
      <c r="I199" s="63" t="s">
        <v>881</v>
      </c>
      <c r="J199" s="346"/>
      <c r="K199" s="346"/>
      <c r="L199" s="346"/>
      <c r="M199" s="346" t="s">
        <v>1711</v>
      </c>
      <c r="N199" s="65" t="s">
        <v>1720</v>
      </c>
      <c r="O199" s="66" t="s">
        <v>78</v>
      </c>
      <c r="P199" s="67">
        <v>4072135</v>
      </c>
      <c r="Q199" s="67">
        <v>0</v>
      </c>
      <c r="R199" s="67">
        <f t="shared" ref="R199" si="658">P199-Q199</f>
        <v>4072135</v>
      </c>
      <c r="S199" s="67">
        <v>0</v>
      </c>
      <c r="T199" s="67">
        <v>0</v>
      </c>
      <c r="U199" s="68">
        <v>0</v>
      </c>
      <c r="V199" s="69">
        <f t="shared" ref="V199:V200" si="659">P199-U199</f>
        <v>4072135</v>
      </c>
      <c r="W199" s="70" t="s">
        <v>79</v>
      </c>
      <c r="X199" s="69">
        <f t="shared" ref="X199" si="660">X200</f>
        <v>0</v>
      </c>
      <c r="Y199" s="71"/>
      <c r="Z199" s="71"/>
      <c r="AA199" s="71"/>
      <c r="AB199" s="71"/>
      <c r="AC199" s="71"/>
      <c r="AD199" s="72"/>
      <c r="AE199" s="69">
        <f t="shared" ref="AE199:AE225" si="661">SUM(X199:AD199)</f>
        <v>0</v>
      </c>
      <c r="AF199" s="349">
        <v>0</v>
      </c>
      <c r="AH199" s="73">
        <v>0</v>
      </c>
      <c r="AI199" s="74" t="s">
        <v>819</v>
      </c>
      <c r="AJ199" s="73">
        <v>39602.58</v>
      </c>
      <c r="AK199" s="73">
        <f t="shared" ref="AK199:AK200" si="662">AL199-+AH199</f>
        <v>4072135</v>
      </c>
      <c r="AL199" s="73">
        <f t="shared" ref="AL199:AL200" si="663">Q199+R199</f>
        <v>4072135</v>
      </c>
      <c r="AM199" s="75"/>
    </row>
    <row r="200" spans="1:39" s="58" customFormat="1" ht="16.5" customHeight="1" x14ac:dyDescent="0.15">
      <c r="B200" s="77" t="s">
        <v>705</v>
      </c>
      <c r="C200" s="77" t="s">
        <v>704</v>
      </c>
      <c r="D200" s="78" t="s">
        <v>706</v>
      </c>
      <c r="E200" s="79" t="s">
        <v>1689</v>
      </c>
      <c r="F200" s="347"/>
      <c r="G200" s="79" t="s">
        <v>1806</v>
      </c>
      <c r="H200" s="79" t="s">
        <v>791</v>
      </c>
      <c r="I200" s="79" t="s">
        <v>881</v>
      </c>
      <c r="J200" s="347"/>
      <c r="K200" s="347"/>
      <c r="L200" s="347"/>
      <c r="M200" s="347"/>
      <c r="N200" s="81"/>
      <c r="O200" s="82" t="s">
        <v>81</v>
      </c>
      <c r="P200" s="67">
        <v>4072135</v>
      </c>
      <c r="Q200" s="67">
        <v>0</v>
      </c>
      <c r="R200" s="67">
        <v>4072135</v>
      </c>
      <c r="S200" s="67">
        <f t="shared" ref="S200" si="664">P200-Q200-R200</f>
        <v>0</v>
      </c>
      <c r="T200" s="67">
        <v>0</v>
      </c>
      <c r="U200" s="83">
        <v>0</v>
      </c>
      <c r="V200" s="69">
        <f t="shared" si="659"/>
        <v>4072135</v>
      </c>
      <c r="W200" s="70" t="s">
        <v>82</v>
      </c>
      <c r="X200" s="69">
        <v>0</v>
      </c>
      <c r="Y200" s="69">
        <v>0</v>
      </c>
      <c r="Z200" s="69">
        <v>0</v>
      </c>
      <c r="AA200" s="69">
        <v>0</v>
      </c>
      <c r="AB200" s="69">
        <v>0</v>
      </c>
      <c r="AC200" s="69">
        <v>0</v>
      </c>
      <c r="AD200" s="69">
        <v>0</v>
      </c>
      <c r="AE200" s="69">
        <f t="shared" si="661"/>
        <v>0</v>
      </c>
      <c r="AF200" s="350"/>
      <c r="AH200" s="73">
        <v>0</v>
      </c>
      <c r="AI200" s="74" t="s">
        <v>819</v>
      </c>
      <c r="AJ200" s="73">
        <v>39602.58</v>
      </c>
      <c r="AK200" s="73">
        <f t="shared" si="662"/>
        <v>4072135</v>
      </c>
      <c r="AL200" s="73">
        <f t="shared" si="663"/>
        <v>4072135</v>
      </c>
      <c r="AM200" s="75"/>
    </row>
    <row r="201" spans="1:39" s="58" customFormat="1" ht="16.5" customHeight="1" x14ac:dyDescent="0.15">
      <c r="B201" s="77" t="s">
        <v>705</v>
      </c>
      <c r="C201" s="77" t="s">
        <v>704</v>
      </c>
      <c r="D201" s="84" t="s">
        <v>706</v>
      </c>
      <c r="E201" s="85" t="s">
        <v>1689</v>
      </c>
      <c r="F201" s="348"/>
      <c r="G201" s="85" t="s">
        <v>1806</v>
      </c>
      <c r="H201" s="85" t="s">
        <v>791</v>
      </c>
      <c r="I201" s="85" t="s">
        <v>881</v>
      </c>
      <c r="J201" s="348"/>
      <c r="K201" s="348"/>
      <c r="L201" s="348"/>
      <c r="M201" s="348"/>
      <c r="N201" s="87"/>
      <c r="O201" s="88" t="s">
        <v>83</v>
      </c>
      <c r="P201" s="67">
        <f t="shared" ref="P201:R201" si="665">P199-+P200</f>
        <v>0</v>
      </c>
      <c r="Q201" s="67">
        <f t="shared" si="665"/>
        <v>0</v>
      </c>
      <c r="R201" s="89">
        <f t="shared" si="665"/>
        <v>0</v>
      </c>
      <c r="S201" s="89"/>
      <c r="T201" s="89">
        <f t="shared" ref="T201:V201" si="666">T199-+T200</f>
        <v>0</v>
      </c>
      <c r="U201" s="90">
        <f t="shared" si="666"/>
        <v>0</v>
      </c>
      <c r="V201" s="90">
        <f t="shared" si="666"/>
        <v>0</v>
      </c>
      <c r="W201" s="88" t="s">
        <v>83</v>
      </c>
      <c r="X201" s="90">
        <f t="shared" ref="X201:AD201" si="667">X199-+X200</f>
        <v>0</v>
      </c>
      <c r="Y201" s="90">
        <f t="shared" si="667"/>
        <v>0</v>
      </c>
      <c r="Z201" s="90">
        <f t="shared" si="667"/>
        <v>0</v>
      </c>
      <c r="AA201" s="90">
        <f t="shared" si="667"/>
        <v>0</v>
      </c>
      <c r="AB201" s="90">
        <f t="shared" si="667"/>
        <v>0</v>
      </c>
      <c r="AC201" s="90">
        <f t="shared" si="667"/>
        <v>0</v>
      </c>
      <c r="AD201" s="90">
        <f t="shared" si="667"/>
        <v>0</v>
      </c>
      <c r="AE201" s="90">
        <f t="shared" si="661"/>
        <v>0</v>
      </c>
      <c r="AF201" s="351"/>
      <c r="AH201" s="91">
        <f t="shared" si="596"/>
        <v>0</v>
      </c>
      <c r="AI201" s="92" t="s">
        <v>1156</v>
      </c>
      <c r="AJ201" s="91">
        <f t="shared" ref="AJ201:AL201" si="668">AJ199-+AJ200</f>
        <v>0</v>
      </c>
      <c r="AK201" s="91">
        <f t="shared" si="668"/>
        <v>0</v>
      </c>
      <c r="AL201" s="91">
        <f t="shared" si="668"/>
        <v>0</v>
      </c>
      <c r="AM201" s="60"/>
    </row>
    <row r="202" spans="1:39" s="58" customFormat="1" ht="16.5" customHeight="1" x14ac:dyDescent="0.15">
      <c r="A202" s="61" t="s">
        <v>1691</v>
      </c>
      <c r="B202" t="s">
        <v>1823</v>
      </c>
      <c r="C202" t="s">
        <v>708</v>
      </c>
      <c r="D202" s="62" t="s">
        <v>710</v>
      </c>
      <c r="E202" s="63" t="s">
        <v>1691</v>
      </c>
      <c r="F202" s="346" t="s">
        <v>1477</v>
      </c>
      <c r="G202" s="63" t="s">
        <v>497</v>
      </c>
      <c r="H202" s="63" t="s">
        <v>791</v>
      </c>
      <c r="I202" s="63" t="s">
        <v>614</v>
      </c>
      <c r="J202" s="346"/>
      <c r="K202" s="346"/>
      <c r="L202" s="346"/>
      <c r="M202" s="346" t="s">
        <v>1716</v>
      </c>
      <c r="N202" s="65" t="s">
        <v>1712</v>
      </c>
      <c r="O202" s="66" t="s">
        <v>78</v>
      </c>
      <c r="P202" s="67">
        <v>3400000</v>
      </c>
      <c r="Q202" s="67">
        <v>0</v>
      </c>
      <c r="R202" s="67">
        <f t="shared" ref="R202" si="669">P202-Q202</f>
        <v>3400000</v>
      </c>
      <c r="S202" s="67">
        <v>0</v>
      </c>
      <c r="T202" s="67">
        <v>3400000</v>
      </c>
      <c r="U202" s="68">
        <v>0</v>
      </c>
      <c r="V202" s="69">
        <f t="shared" ref="V202:V203" si="670">P202-U202</f>
        <v>3400000</v>
      </c>
      <c r="W202" s="70" t="s">
        <v>79</v>
      </c>
      <c r="X202" s="69">
        <f t="shared" ref="X202" si="671">X203</f>
        <v>0</v>
      </c>
      <c r="Y202" s="71"/>
      <c r="Z202" s="71"/>
      <c r="AA202" s="71"/>
      <c r="AB202" s="71"/>
      <c r="AC202" s="71"/>
      <c r="AD202" s="72"/>
      <c r="AE202" s="69">
        <f t="shared" si="661"/>
        <v>0</v>
      </c>
      <c r="AF202" s="349">
        <v>0</v>
      </c>
      <c r="AH202" s="73">
        <v>3400000</v>
      </c>
      <c r="AI202" s="74" t="s">
        <v>1156</v>
      </c>
      <c r="AJ202" s="73">
        <v>0</v>
      </c>
      <c r="AK202" s="73">
        <f t="shared" ref="AK202:AK203" si="672">AL202-+AH202</f>
        <v>0</v>
      </c>
      <c r="AL202" s="73">
        <f t="shared" ref="AL202:AL203" si="673">Q202+R202</f>
        <v>3400000</v>
      </c>
      <c r="AM202" s="75"/>
    </row>
    <row r="203" spans="1:39" s="58" customFormat="1" ht="16.5" customHeight="1" x14ac:dyDescent="0.15">
      <c r="B203" s="77" t="s">
        <v>1823</v>
      </c>
      <c r="C203" s="77" t="s">
        <v>708</v>
      </c>
      <c r="D203" s="78" t="s">
        <v>710</v>
      </c>
      <c r="E203" s="79" t="s">
        <v>1691</v>
      </c>
      <c r="F203" s="347"/>
      <c r="G203" s="79" t="s">
        <v>497</v>
      </c>
      <c r="H203" s="79" t="s">
        <v>791</v>
      </c>
      <c r="I203" s="79" t="s">
        <v>614</v>
      </c>
      <c r="J203" s="347"/>
      <c r="K203" s="347"/>
      <c r="L203" s="347"/>
      <c r="M203" s="347"/>
      <c r="N203" s="81"/>
      <c r="O203" s="82" t="s">
        <v>81</v>
      </c>
      <c r="P203" s="67">
        <v>3400000</v>
      </c>
      <c r="Q203" s="67">
        <v>0</v>
      </c>
      <c r="R203" s="67">
        <v>3400000</v>
      </c>
      <c r="S203" s="67">
        <f t="shared" ref="S203" si="674">P203-Q203-R203</f>
        <v>0</v>
      </c>
      <c r="T203" s="67">
        <v>3400000</v>
      </c>
      <c r="U203" s="83">
        <v>0</v>
      </c>
      <c r="V203" s="69">
        <f t="shared" si="670"/>
        <v>3400000</v>
      </c>
      <c r="W203" s="70" t="s">
        <v>82</v>
      </c>
      <c r="X203" s="69">
        <v>0</v>
      </c>
      <c r="Y203" s="69">
        <v>0</v>
      </c>
      <c r="Z203" s="69">
        <v>0</v>
      </c>
      <c r="AA203" s="69">
        <v>0</v>
      </c>
      <c r="AB203" s="69">
        <v>0</v>
      </c>
      <c r="AC203" s="69">
        <v>0</v>
      </c>
      <c r="AD203" s="69">
        <v>0</v>
      </c>
      <c r="AE203" s="69">
        <f t="shared" si="661"/>
        <v>0</v>
      </c>
      <c r="AF203" s="350"/>
      <c r="AH203" s="73">
        <v>3400000</v>
      </c>
      <c r="AI203" s="74" t="s">
        <v>1156</v>
      </c>
      <c r="AJ203" s="73">
        <v>0</v>
      </c>
      <c r="AK203" s="73">
        <f t="shared" si="672"/>
        <v>0</v>
      </c>
      <c r="AL203" s="73">
        <f t="shared" si="673"/>
        <v>3400000</v>
      </c>
      <c r="AM203" s="75"/>
    </row>
    <row r="204" spans="1:39" s="58" customFormat="1" ht="16.5" customHeight="1" x14ac:dyDescent="0.15">
      <c r="B204" s="77" t="s">
        <v>1823</v>
      </c>
      <c r="C204" s="77" t="s">
        <v>708</v>
      </c>
      <c r="D204" s="84" t="s">
        <v>710</v>
      </c>
      <c r="E204" s="85" t="s">
        <v>1691</v>
      </c>
      <c r="F204" s="348"/>
      <c r="G204" s="85" t="s">
        <v>497</v>
      </c>
      <c r="H204" s="85" t="s">
        <v>791</v>
      </c>
      <c r="I204" s="85" t="s">
        <v>614</v>
      </c>
      <c r="J204" s="348"/>
      <c r="K204" s="348"/>
      <c r="L204" s="348"/>
      <c r="M204" s="348"/>
      <c r="N204" s="87"/>
      <c r="O204" s="88" t="s">
        <v>83</v>
      </c>
      <c r="P204" s="67">
        <f t="shared" ref="P204:R204" si="675">P202-+P203</f>
        <v>0</v>
      </c>
      <c r="Q204" s="67">
        <f t="shared" si="675"/>
        <v>0</v>
      </c>
      <c r="R204" s="89">
        <f t="shared" si="675"/>
        <v>0</v>
      </c>
      <c r="S204" s="89"/>
      <c r="T204" s="89">
        <f t="shared" ref="T204:V204" si="676">T202-+T203</f>
        <v>0</v>
      </c>
      <c r="U204" s="90">
        <f t="shared" si="676"/>
        <v>0</v>
      </c>
      <c r="V204" s="90">
        <f t="shared" si="676"/>
        <v>0</v>
      </c>
      <c r="W204" s="88" t="s">
        <v>83</v>
      </c>
      <c r="X204" s="90">
        <f t="shared" ref="X204:AD204" si="677">X202-+X203</f>
        <v>0</v>
      </c>
      <c r="Y204" s="90">
        <f t="shared" si="677"/>
        <v>0</v>
      </c>
      <c r="Z204" s="90">
        <f t="shared" si="677"/>
        <v>0</v>
      </c>
      <c r="AA204" s="90">
        <f t="shared" si="677"/>
        <v>0</v>
      </c>
      <c r="AB204" s="90">
        <f t="shared" si="677"/>
        <v>0</v>
      </c>
      <c r="AC204" s="90">
        <f t="shared" si="677"/>
        <v>0</v>
      </c>
      <c r="AD204" s="90">
        <f t="shared" si="677"/>
        <v>0</v>
      </c>
      <c r="AE204" s="90">
        <f t="shared" si="661"/>
        <v>0</v>
      </c>
      <c r="AF204" s="351"/>
      <c r="AH204" s="91">
        <f t="shared" si="596"/>
        <v>0</v>
      </c>
      <c r="AI204" s="92" t="s">
        <v>1156</v>
      </c>
      <c r="AJ204" s="91">
        <f t="shared" ref="AJ204:AL204" si="678">AJ202-+AJ203</f>
        <v>0</v>
      </c>
      <c r="AK204" s="91">
        <f t="shared" si="678"/>
        <v>0</v>
      </c>
      <c r="AL204" s="91">
        <f t="shared" si="678"/>
        <v>0</v>
      </c>
      <c r="AM204" s="60"/>
    </row>
    <row r="205" spans="1:39" s="58" customFormat="1" ht="16.5" customHeight="1" x14ac:dyDescent="0.15">
      <c r="A205" s="61" t="s">
        <v>1692</v>
      </c>
      <c r="B205" t="s">
        <v>1824</v>
      </c>
      <c r="C205" t="s">
        <v>712</v>
      </c>
      <c r="D205" s="62" t="s">
        <v>714</v>
      </c>
      <c r="E205" s="63" t="s">
        <v>1692</v>
      </c>
      <c r="F205" s="346" t="s">
        <v>1478</v>
      </c>
      <c r="G205" s="63" t="s">
        <v>502</v>
      </c>
      <c r="H205" s="63" t="s">
        <v>791</v>
      </c>
      <c r="I205" s="63" t="s">
        <v>614</v>
      </c>
      <c r="J205" s="346"/>
      <c r="K205" s="346"/>
      <c r="L205" s="346"/>
      <c r="M205" s="346" t="s">
        <v>1716</v>
      </c>
      <c r="N205" s="65" t="s">
        <v>1720</v>
      </c>
      <c r="O205" s="66" t="s">
        <v>78</v>
      </c>
      <c r="P205" s="67">
        <v>29816640</v>
      </c>
      <c r="Q205" s="67">
        <v>0</v>
      </c>
      <c r="R205" s="67">
        <f t="shared" ref="R205" si="679">P205-Q205</f>
        <v>29816640</v>
      </c>
      <c r="S205" s="67">
        <v>0</v>
      </c>
      <c r="T205" s="67">
        <v>0</v>
      </c>
      <c r="U205" s="68">
        <v>8033000</v>
      </c>
      <c r="V205" s="69">
        <f t="shared" ref="V205:V206" si="680">P205-U205</f>
        <v>21783640</v>
      </c>
      <c r="W205" s="70" t="s">
        <v>79</v>
      </c>
      <c r="X205" s="69">
        <f t="shared" ref="X205" si="681">X206</f>
        <v>0</v>
      </c>
      <c r="Y205" s="71"/>
      <c r="Z205" s="71"/>
      <c r="AA205" s="71"/>
      <c r="AB205" s="71"/>
      <c r="AC205" s="71"/>
      <c r="AD205" s="72"/>
      <c r="AE205" s="69">
        <f t="shared" si="661"/>
        <v>0</v>
      </c>
      <c r="AF205" s="349" t="s">
        <v>1791</v>
      </c>
      <c r="AH205" s="73">
        <v>29816640</v>
      </c>
      <c r="AI205" s="74" t="s">
        <v>1156</v>
      </c>
      <c r="AJ205" s="73">
        <v>0</v>
      </c>
      <c r="AK205" s="73">
        <f t="shared" ref="AK205:AK206" si="682">AL205-+AH205</f>
        <v>0</v>
      </c>
      <c r="AL205" s="73">
        <f t="shared" ref="AL205:AL206" si="683">Q205+R205</f>
        <v>29816640</v>
      </c>
      <c r="AM205" s="75"/>
    </row>
    <row r="206" spans="1:39" s="58" customFormat="1" ht="16.5" customHeight="1" x14ac:dyDescent="0.15">
      <c r="B206" s="77" t="s">
        <v>1824</v>
      </c>
      <c r="C206" s="77" t="s">
        <v>712</v>
      </c>
      <c r="D206" s="78" t="s">
        <v>714</v>
      </c>
      <c r="E206" s="79" t="s">
        <v>1692</v>
      </c>
      <c r="F206" s="347"/>
      <c r="G206" s="79" t="s">
        <v>502</v>
      </c>
      <c r="H206" s="79" t="s">
        <v>791</v>
      </c>
      <c r="I206" s="79" t="s">
        <v>614</v>
      </c>
      <c r="J206" s="347"/>
      <c r="K206" s="347"/>
      <c r="L206" s="347"/>
      <c r="M206" s="347"/>
      <c r="N206" s="81"/>
      <c r="O206" s="82" t="s">
        <v>81</v>
      </c>
      <c r="P206" s="67">
        <v>29816640</v>
      </c>
      <c r="Q206" s="67">
        <v>0</v>
      </c>
      <c r="R206" s="67">
        <v>29816640</v>
      </c>
      <c r="S206" s="67">
        <f t="shared" ref="S206" si="684">P206-Q206-R206</f>
        <v>0</v>
      </c>
      <c r="T206" s="67">
        <v>0</v>
      </c>
      <c r="U206" s="83">
        <v>8033000</v>
      </c>
      <c r="V206" s="69">
        <f t="shared" si="680"/>
        <v>21783640</v>
      </c>
      <c r="W206" s="70" t="s">
        <v>82</v>
      </c>
      <c r="X206" s="69">
        <v>0</v>
      </c>
      <c r="Y206" s="69">
        <v>0</v>
      </c>
      <c r="Z206" s="69">
        <v>0</v>
      </c>
      <c r="AA206" s="69">
        <v>0</v>
      </c>
      <c r="AB206" s="69">
        <v>0</v>
      </c>
      <c r="AC206" s="69">
        <v>0</v>
      </c>
      <c r="AD206" s="69">
        <v>0</v>
      </c>
      <c r="AE206" s="69">
        <f t="shared" si="661"/>
        <v>0</v>
      </c>
      <c r="AF206" s="350"/>
      <c r="AH206" s="73">
        <v>29816640</v>
      </c>
      <c r="AI206" s="74" t="s">
        <v>1156</v>
      </c>
      <c r="AJ206" s="73">
        <v>0</v>
      </c>
      <c r="AK206" s="73">
        <f t="shared" si="682"/>
        <v>0</v>
      </c>
      <c r="AL206" s="73">
        <f t="shared" si="683"/>
        <v>29816640</v>
      </c>
      <c r="AM206" s="75"/>
    </row>
    <row r="207" spans="1:39" s="58" customFormat="1" ht="16.5" customHeight="1" x14ac:dyDescent="0.15">
      <c r="B207" s="77" t="s">
        <v>1824</v>
      </c>
      <c r="C207" s="77" t="s">
        <v>712</v>
      </c>
      <c r="D207" s="84" t="s">
        <v>714</v>
      </c>
      <c r="E207" s="85" t="s">
        <v>1692</v>
      </c>
      <c r="F207" s="348"/>
      <c r="G207" s="85" t="s">
        <v>502</v>
      </c>
      <c r="H207" s="85" t="s">
        <v>791</v>
      </c>
      <c r="I207" s="85" t="s">
        <v>614</v>
      </c>
      <c r="J207" s="348"/>
      <c r="K207" s="348"/>
      <c r="L207" s="348"/>
      <c r="M207" s="348"/>
      <c r="N207" s="87"/>
      <c r="O207" s="88" t="s">
        <v>83</v>
      </c>
      <c r="P207" s="67">
        <f t="shared" ref="P207:R207" si="685">P205-+P206</f>
        <v>0</v>
      </c>
      <c r="Q207" s="67">
        <f t="shared" si="685"/>
        <v>0</v>
      </c>
      <c r="R207" s="89">
        <f t="shared" si="685"/>
        <v>0</v>
      </c>
      <c r="S207" s="89"/>
      <c r="T207" s="89">
        <f t="shared" ref="T207:V207" si="686">T205-+T206</f>
        <v>0</v>
      </c>
      <c r="U207" s="90">
        <f t="shared" si="686"/>
        <v>0</v>
      </c>
      <c r="V207" s="90">
        <f t="shared" si="686"/>
        <v>0</v>
      </c>
      <c r="W207" s="88" t="s">
        <v>83</v>
      </c>
      <c r="X207" s="90">
        <f t="shared" ref="X207:AD207" si="687">X205-+X206</f>
        <v>0</v>
      </c>
      <c r="Y207" s="90">
        <f t="shared" si="687"/>
        <v>0</v>
      </c>
      <c r="Z207" s="90">
        <f t="shared" si="687"/>
        <v>0</v>
      </c>
      <c r="AA207" s="90">
        <f t="shared" si="687"/>
        <v>0</v>
      </c>
      <c r="AB207" s="90">
        <f t="shared" si="687"/>
        <v>0</v>
      </c>
      <c r="AC207" s="90">
        <f t="shared" si="687"/>
        <v>0</v>
      </c>
      <c r="AD207" s="90">
        <f t="shared" si="687"/>
        <v>0</v>
      </c>
      <c r="AE207" s="90">
        <f t="shared" si="661"/>
        <v>0</v>
      </c>
      <c r="AF207" s="351"/>
      <c r="AH207" s="91">
        <f t="shared" si="596"/>
        <v>0</v>
      </c>
      <c r="AI207" s="92" t="s">
        <v>1156</v>
      </c>
      <c r="AJ207" s="91">
        <f t="shared" ref="AJ207:AL207" si="688">AJ205-+AJ206</f>
        <v>0</v>
      </c>
      <c r="AK207" s="91">
        <f t="shared" si="688"/>
        <v>0</v>
      </c>
      <c r="AL207" s="91">
        <f t="shared" si="688"/>
        <v>0</v>
      </c>
      <c r="AM207" s="60"/>
    </row>
    <row r="208" spans="1:39" s="58" customFormat="1" ht="16.5" customHeight="1" x14ac:dyDescent="0.15">
      <c r="A208" s="61" t="s">
        <v>1694</v>
      </c>
      <c r="B208" t="s">
        <v>724</v>
      </c>
      <c r="C208" t="s">
        <v>723</v>
      </c>
      <c r="D208" s="62" t="s">
        <v>725</v>
      </c>
      <c r="E208" s="63" t="s">
        <v>1694</v>
      </c>
      <c r="F208" s="346" t="s">
        <v>1480</v>
      </c>
      <c r="G208" s="63" t="s">
        <v>502</v>
      </c>
      <c r="H208" s="63" t="s">
        <v>791</v>
      </c>
      <c r="I208" s="63" t="s">
        <v>513</v>
      </c>
      <c r="J208" s="346"/>
      <c r="K208" s="346"/>
      <c r="L208" s="346"/>
      <c r="M208" s="346" t="s">
        <v>1719</v>
      </c>
      <c r="N208" s="65" t="s">
        <v>1720</v>
      </c>
      <c r="O208" s="66" t="s">
        <v>78</v>
      </c>
      <c r="P208" s="67">
        <v>90222120</v>
      </c>
      <c r="Q208" s="67">
        <v>0</v>
      </c>
      <c r="R208" s="67">
        <f t="shared" ref="R208" si="689">P208-Q208</f>
        <v>90222120</v>
      </c>
      <c r="S208" s="67">
        <v>0</v>
      </c>
      <c r="T208" s="67">
        <v>0</v>
      </c>
      <c r="U208" s="68">
        <v>35238000</v>
      </c>
      <c r="V208" s="69">
        <f t="shared" ref="V208:V209" si="690">P208-U208</f>
        <v>54984120</v>
      </c>
      <c r="W208" s="70" t="s">
        <v>79</v>
      </c>
      <c r="X208" s="69">
        <f t="shared" ref="X208" si="691">X209</f>
        <v>90222120</v>
      </c>
      <c r="Y208" s="71"/>
      <c r="Z208" s="71"/>
      <c r="AA208" s="71"/>
      <c r="AB208" s="71"/>
      <c r="AC208" s="71"/>
      <c r="AD208" s="72"/>
      <c r="AE208" s="69">
        <f t="shared" si="661"/>
        <v>90222120</v>
      </c>
      <c r="AF208" s="349" t="s">
        <v>1793</v>
      </c>
      <c r="AH208" s="73">
        <v>90222120</v>
      </c>
      <c r="AI208" s="74" t="s">
        <v>1156</v>
      </c>
      <c r="AJ208" s="73">
        <v>0</v>
      </c>
      <c r="AK208" s="73">
        <f t="shared" ref="AK208:AK209" si="692">AL208-+AH208</f>
        <v>0</v>
      </c>
      <c r="AL208" s="73">
        <f t="shared" ref="AL208:AL209" si="693">Q208+R208</f>
        <v>90222120</v>
      </c>
      <c r="AM208" s="75"/>
    </row>
    <row r="209" spans="1:39" s="58" customFormat="1" ht="16.5" customHeight="1" x14ac:dyDescent="0.15">
      <c r="B209" s="77" t="s">
        <v>724</v>
      </c>
      <c r="C209" s="77" t="s">
        <v>723</v>
      </c>
      <c r="D209" s="78" t="s">
        <v>725</v>
      </c>
      <c r="E209" s="79" t="s">
        <v>1694</v>
      </c>
      <c r="F209" s="347"/>
      <c r="G209" s="79" t="s">
        <v>502</v>
      </c>
      <c r="H209" s="79" t="s">
        <v>791</v>
      </c>
      <c r="I209" s="79" t="s">
        <v>513</v>
      </c>
      <c r="J209" s="347"/>
      <c r="K209" s="347"/>
      <c r="L209" s="347"/>
      <c r="M209" s="347"/>
      <c r="N209" s="81"/>
      <c r="O209" s="82" t="s">
        <v>81</v>
      </c>
      <c r="P209" s="67">
        <v>0</v>
      </c>
      <c r="Q209" s="67">
        <v>0</v>
      </c>
      <c r="R209" s="67">
        <v>0</v>
      </c>
      <c r="S209" s="67">
        <f t="shared" ref="S209" si="694">P209-Q209-R209</f>
        <v>0</v>
      </c>
      <c r="T209" s="67">
        <v>0</v>
      </c>
      <c r="U209" s="83">
        <v>0</v>
      </c>
      <c r="V209" s="69">
        <f t="shared" si="690"/>
        <v>0</v>
      </c>
      <c r="W209" s="70" t="s">
        <v>82</v>
      </c>
      <c r="X209" s="69">
        <v>90222120</v>
      </c>
      <c r="Y209" s="69">
        <v>0</v>
      </c>
      <c r="Z209" s="69">
        <v>0</v>
      </c>
      <c r="AA209" s="69">
        <v>0</v>
      </c>
      <c r="AB209" s="69">
        <v>0</v>
      </c>
      <c r="AC209" s="69">
        <v>0</v>
      </c>
      <c r="AD209" s="69">
        <v>0</v>
      </c>
      <c r="AE209" s="69">
        <f t="shared" si="661"/>
        <v>90222120</v>
      </c>
      <c r="AF209" s="350"/>
      <c r="AH209" s="73">
        <v>0</v>
      </c>
      <c r="AI209" s="74" t="s">
        <v>1156</v>
      </c>
      <c r="AJ209" s="73">
        <v>0</v>
      </c>
      <c r="AK209" s="73">
        <f t="shared" si="692"/>
        <v>0</v>
      </c>
      <c r="AL209" s="73">
        <f t="shared" si="693"/>
        <v>0</v>
      </c>
      <c r="AM209" s="75"/>
    </row>
    <row r="210" spans="1:39" s="58" customFormat="1" ht="16.5" customHeight="1" x14ac:dyDescent="0.15">
      <c r="B210" s="77" t="s">
        <v>724</v>
      </c>
      <c r="C210" s="77" t="s">
        <v>723</v>
      </c>
      <c r="D210" s="84" t="s">
        <v>725</v>
      </c>
      <c r="E210" s="85" t="s">
        <v>1694</v>
      </c>
      <c r="F210" s="348"/>
      <c r="G210" s="85" t="s">
        <v>502</v>
      </c>
      <c r="H210" s="85" t="s">
        <v>791</v>
      </c>
      <c r="I210" s="85" t="s">
        <v>513</v>
      </c>
      <c r="J210" s="348"/>
      <c r="K210" s="348"/>
      <c r="L210" s="348"/>
      <c r="M210" s="348"/>
      <c r="N210" s="87"/>
      <c r="O210" s="88" t="s">
        <v>83</v>
      </c>
      <c r="P210" s="67">
        <f t="shared" ref="P210:R210" si="695">P208-+P209</f>
        <v>90222120</v>
      </c>
      <c r="Q210" s="67">
        <f t="shared" si="695"/>
        <v>0</v>
      </c>
      <c r="R210" s="89">
        <f t="shared" si="695"/>
        <v>90222120</v>
      </c>
      <c r="S210" s="89"/>
      <c r="T210" s="89">
        <f t="shared" ref="T210:V210" si="696">T208-+T209</f>
        <v>0</v>
      </c>
      <c r="U210" s="90">
        <f t="shared" si="696"/>
        <v>35238000</v>
      </c>
      <c r="V210" s="90">
        <f t="shared" si="696"/>
        <v>54984120</v>
      </c>
      <c r="W210" s="88" t="s">
        <v>83</v>
      </c>
      <c r="X210" s="90">
        <f t="shared" ref="X210:AD210" si="697">X208-+X209</f>
        <v>0</v>
      </c>
      <c r="Y210" s="90">
        <f t="shared" si="697"/>
        <v>0</v>
      </c>
      <c r="Z210" s="90">
        <f t="shared" si="697"/>
        <v>0</v>
      </c>
      <c r="AA210" s="90">
        <f t="shared" si="697"/>
        <v>0</v>
      </c>
      <c r="AB210" s="90">
        <f t="shared" si="697"/>
        <v>0</v>
      </c>
      <c r="AC210" s="90">
        <f t="shared" si="697"/>
        <v>0</v>
      </c>
      <c r="AD210" s="90">
        <f t="shared" si="697"/>
        <v>0</v>
      </c>
      <c r="AE210" s="90">
        <f t="shared" si="661"/>
        <v>0</v>
      </c>
      <c r="AF210" s="351"/>
      <c r="AH210" s="91">
        <f t="shared" ref="AH210:AH225" si="698">AH208-+AH209</f>
        <v>90222120</v>
      </c>
      <c r="AI210" s="92" t="s">
        <v>1156</v>
      </c>
      <c r="AJ210" s="91">
        <f t="shared" ref="AJ210:AL210" si="699">AJ208-+AJ209</f>
        <v>0</v>
      </c>
      <c r="AK210" s="91">
        <f t="shared" si="699"/>
        <v>0</v>
      </c>
      <c r="AL210" s="91">
        <f t="shared" si="699"/>
        <v>90222120</v>
      </c>
      <c r="AM210" s="60"/>
    </row>
    <row r="211" spans="1:39" s="58" customFormat="1" ht="16.5" customHeight="1" x14ac:dyDescent="0.15">
      <c r="A211" s="61" t="s">
        <v>1700</v>
      </c>
      <c r="B211" t="s">
        <v>744</v>
      </c>
      <c r="C211" t="s">
        <v>743</v>
      </c>
      <c r="D211" s="62" t="s">
        <v>745</v>
      </c>
      <c r="E211" s="63" t="s">
        <v>1700</v>
      </c>
      <c r="F211" s="346" t="s">
        <v>1486</v>
      </c>
      <c r="G211" s="63" t="s">
        <v>502</v>
      </c>
      <c r="H211" s="63" t="s">
        <v>791</v>
      </c>
      <c r="I211" s="63" t="s">
        <v>513</v>
      </c>
      <c r="J211" s="346"/>
      <c r="K211" s="346"/>
      <c r="L211" s="346"/>
      <c r="M211" s="346" t="s">
        <v>1714</v>
      </c>
      <c r="N211" s="65" t="s">
        <v>1712</v>
      </c>
      <c r="O211" s="66" t="s">
        <v>78</v>
      </c>
      <c r="P211" s="67">
        <v>14664168</v>
      </c>
      <c r="Q211" s="67">
        <v>4326408</v>
      </c>
      <c r="R211" s="67">
        <f t="shared" ref="R211" si="700">P211-Q211</f>
        <v>10337760</v>
      </c>
      <c r="S211" s="67">
        <v>0</v>
      </c>
      <c r="T211" s="67">
        <v>0</v>
      </c>
      <c r="U211" s="68">
        <v>0</v>
      </c>
      <c r="V211" s="69">
        <f t="shared" ref="V211:V212" si="701">P211-U211</f>
        <v>14664168</v>
      </c>
      <c r="W211" s="70" t="s">
        <v>79</v>
      </c>
      <c r="X211" s="69">
        <f t="shared" ref="X211" si="702">X212</f>
        <v>0</v>
      </c>
      <c r="Y211" s="71"/>
      <c r="Z211" s="71"/>
      <c r="AA211" s="71"/>
      <c r="AB211" s="71"/>
      <c r="AC211" s="71"/>
      <c r="AD211" s="72"/>
      <c r="AE211" s="69">
        <f t="shared" si="661"/>
        <v>0</v>
      </c>
      <c r="AF211" s="349" t="s">
        <v>1791</v>
      </c>
      <c r="AH211" s="73">
        <v>14664168</v>
      </c>
      <c r="AI211" s="74" t="s">
        <v>1156</v>
      </c>
      <c r="AJ211" s="73">
        <v>0</v>
      </c>
      <c r="AK211" s="73">
        <f t="shared" ref="AK211:AK212" si="703">AL211-+AH211</f>
        <v>0</v>
      </c>
      <c r="AL211" s="73">
        <f t="shared" ref="AL211:AL212" si="704">Q211+R211</f>
        <v>14664168</v>
      </c>
      <c r="AM211" s="75"/>
    </row>
    <row r="212" spans="1:39" s="58" customFormat="1" ht="16.5" customHeight="1" x14ac:dyDescent="0.15">
      <c r="B212" s="77" t="s">
        <v>744</v>
      </c>
      <c r="C212" s="77" t="s">
        <v>743</v>
      </c>
      <c r="D212" s="78" t="s">
        <v>745</v>
      </c>
      <c r="E212" s="79" t="s">
        <v>1700</v>
      </c>
      <c r="F212" s="347"/>
      <c r="G212" s="79" t="s">
        <v>502</v>
      </c>
      <c r="H212" s="79" t="s">
        <v>791</v>
      </c>
      <c r="I212" s="79" t="s">
        <v>513</v>
      </c>
      <c r="J212" s="347"/>
      <c r="K212" s="347"/>
      <c r="L212" s="347"/>
      <c r="M212" s="347"/>
      <c r="N212" s="81"/>
      <c r="O212" s="82" t="s">
        <v>81</v>
      </c>
      <c r="P212" s="67">
        <v>14664168</v>
      </c>
      <c r="Q212" s="67">
        <v>4326408</v>
      </c>
      <c r="R212" s="67">
        <v>10337760</v>
      </c>
      <c r="S212" s="67">
        <f t="shared" ref="S212" si="705">P212-Q212-R212</f>
        <v>0</v>
      </c>
      <c r="T212" s="67">
        <v>0</v>
      </c>
      <c r="U212" s="83">
        <v>0</v>
      </c>
      <c r="V212" s="69">
        <f t="shared" si="701"/>
        <v>14664168</v>
      </c>
      <c r="W212" s="70" t="s">
        <v>82</v>
      </c>
      <c r="X212" s="69">
        <v>0</v>
      </c>
      <c r="Y212" s="69">
        <v>0</v>
      </c>
      <c r="Z212" s="69">
        <v>0</v>
      </c>
      <c r="AA212" s="69">
        <v>0</v>
      </c>
      <c r="AB212" s="69">
        <v>0</v>
      </c>
      <c r="AC212" s="69">
        <v>0</v>
      </c>
      <c r="AD212" s="69">
        <v>0</v>
      </c>
      <c r="AE212" s="69">
        <f t="shared" si="661"/>
        <v>0</v>
      </c>
      <c r="AF212" s="350"/>
      <c r="AH212" s="73">
        <v>14664168</v>
      </c>
      <c r="AI212" s="74" t="s">
        <v>1156</v>
      </c>
      <c r="AJ212" s="73">
        <v>0</v>
      </c>
      <c r="AK212" s="73">
        <f t="shared" si="703"/>
        <v>0</v>
      </c>
      <c r="AL212" s="73">
        <f t="shared" si="704"/>
        <v>14664168</v>
      </c>
      <c r="AM212" s="75"/>
    </row>
    <row r="213" spans="1:39" s="58" customFormat="1" ht="16.5" customHeight="1" x14ac:dyDescent="0.15">
      <c r="B213" s="77" t="s">
        <v>744</v>
      </c>
      <c r="C213" s="77" t="s">
        <v>743</v>
      </c>
      <c r="D213" s="84" t="s">
        <v>745</v>
      </c>
      <c r="E213" s="85" t="s">
        <v>1700</v>
      </c>
      <c r="F213" s="348"/>
      <c r="G213" s="85" t="s">
        <v>502</v>
      </c>
      <c r="H213" s="85" t="s">
        <v>791</v>
      </c>
      <c r="I213" s="85" t="s">
        <v>513</v>
      </c>
      <c r="J213" s="348"/>
      <c r="K213" s="348"/>
      <c r="L213" s="348"/>
      <c r="M213" s="348"/>
      <c r="N213" s="87"/>
      <c r="O213" s="88" t="s">
        <v>83</v>
      </c>
      <c r="P213" s="67">
        <f t="shared" ref="P213:R213" si="706">P211-+P212</f>
        <v>0</v>
      </c>
      <c r="Q213" s="67">
        <f t="shared" si="706"/>
        <v>0</v>
      </c>
      <c r="R213" s="89">
        <f t="shared" si="706"/>
        <v>0</v>
      </c>
      <c r="S213" s="89"/>
      <c r="T213" s="89">
        <f t="shared" ref="T213:V213" si="707">T211-+T212</f>
        <v>0</v>
      </c>
      <c r="U213" s="90">
        <f t="shared" si="707"/>
        <v>0</v>
      </c>
      <c r="V213" s="90">
        <f t="shared" si="707"/>
        <v>0</v>
      </c>
      <c r="W213" s="88" t="s">
        <v>83</v>
      </c>
      <c r="X213" s="90">
        <f t="shared" ref="X213:AD213" si="708">X211-+X212</f>
        <v>0</v>
      </c>
      <c r="Y213" s="90">
        <f t="shared" si="708"/>
        <v>0</v>
      </c>
      <c r="Z213" s="90">
        <f t="shared" si="708"/>
        <v>0</v>
      </c>
      <c r="AA213" s="90">
        <f t="shared" si="708"/>
        <v>0</v>
      </c>
      <c r="AB213" s="90">
        <f t="shared" si="708"/>
        <v>0</v>
      </c>
      <c r="AC213" s="90">
        <f t="shared" si="708"/>
        <v>0</v>
      </c>
      <c r="AD213" s="90">
        <f t="shared" si="708"/>
        <v>0</v>
      </c>
      <c r="AE213" s="90">
        <f t="shared" si="661"/>
        <v>0</v>
      </c>
      <c r="AF213" s="351"/>
      <c r="AH213" s="91">
        <f t="shared" si="698"/>
        <v>0</v>
      </c>
      <c r="AI213" s="92" t="s">
        <v>1156</v>
      </c>
      <c r="AJ213" s="91">
        <f t="shared" ref="AJ213:AL213" si="709">AJ211-+AJ212</f>
        <v>0</v>
      </c>
      <c r="AK213" s="91">
        <f t="shared" si="709"/>
        <v>0</v>
      </c>
      <c r="AL213" s="91">
        <f t="shared" si="709"/>
        <v>0</v>
      </c>
      <c r="AM213" s="60"/>
    </row>
    <row r="214" spans="1:39" s="58" customFormat="1" ht="16.5" customHeight="1" x14ac:dyDescent="0.15">
      <c r="A214" s="61" t="s">
        <v>1703</v>
      </c>
      <c r="B214" t="s">
        <v>744</v>
      </c>
      <c r="C214" t="s">
        <v>743</v>
      </c>
      <c r="D214" s="62" t="s">
        <v>745</v>
      </c>
      <c r="E214" s="63" t="s">
        <v>1703</v>
      </c>
      <c r="F214" s="346" t="s">
        <v>1489</v>
      </c>
      <c r="G214" s="63" t="s">
        <v>502</v>
      </c>
      <c r="H214" s="63" t="s">
        <v>791</v>
      </c>
      <c r="I214" s="63" t="s">
        <v>513</v>
      </c>
      <c r="J214" s="346"/>
      <c r="K214" s="346"/>
      <c r="L214" s="346"/>
      <c r="M214" s="346" t="s">
        <v>1716</v>
      </c>
      <c r="N214" s="65" t="s">
        <v>1712</v>
      </c>
      <c r="O214" s="66" t="s">
        <v>78</v>
      </c>
      <c r="P214" s="67">
        <v>7122600</v>
      </c>
      <c r="Q214" s="67">
        <v>0</v>
      </c>
      <c r="R214" s="67">
        <f t="shared" ref="R214" si="710">P214-Q214</f>
        <v>7122600</v>
      </c>
      <c r="S214" s="67">
        <v>0</v>
      </c>
      <c r="T214" s="67">
        <v>0</v>
      </c>
      <c r="U214" s="68">
        <v>13517000</v>
      </c>
      <c r="V214" s="69">
        <f t="shared" ref="V214:V215" si="711">P214-U214</f>
        <v>-6394400</v>
      </c>
      <c r="W214" s="70" t="s">
        <v>79</v>
      </c>
      <c r="X214" s="69">
        <f t="shared" ref="X214" si="712">X215</f>
        <v>0</v>
      </c>
      <c r="Y214" s="71"/>
      <c r="Z214" s="71"/>
      <c r="AA214" s="71"/>
      <c r="AB214" s="71"/>
      <c r="AC214" s="71"/>
      <c r="AD214" s="72"/>
      <c r="AE214" s="69">
        <f t="shared" si="661"/>
        <v>0</v>
      </c>
      <c r="AF214" s="349" t="s">
        <v>1791</v>
      </c>
      <c r="AH214" s="73">
        <v>7122600</v>
      </c>
      <c r="AI214" s="74" t="s">
        <v>1156</v>
      </c>
      <c r="AJ214" s="73">
        <v>0</v>
      </c>
      <c r="AK214" s="73">
        <f t="shared" ref="AK214:AK215" si="713">AL214-+AH214</f>
        <v>0</v>
      </c>
      <c r="AL214" s="73">
        <f t="shared" ref="AL214:AL215" si="714">Q214+R214</f>
        <v>7122600</v>
      </c>
      <c r="AM214" s="75"/>
    </row>
    <row r="215" spans="1:39" s="58" customFormat="1" ht="16.5" customHeight="1" x14ac:dyDescent="0.15">
      <c r="B215" s="77" t="s">
        <v>744</v>
      </c>
      <c r="C215" s="77" t="s">
        <v>743</v>
      </c>
      <c r="D215" s="78" t="s">
        <v>745</v>
      </c>
      <c r="E215" s="79" t="s">
        <v>1703</v>
      </c>
      <c r="F215" s="347"/>
      <c r="G215" s="79" t="s">
        <v>502</v>
      </c>
      <c r="H215" s="79" t="s">
        <v>791</v>
      </c>
      <c r="I215" s="79" t="s">
        <v>513</v>
      </c>
      <c r="J215" s="347"/>
      <c r="K215" s="347"/>
      <c r="L215" s="347"/>
      <c r="M215" s="347"/>
      <c r="N215" s="81"/>
      <c r="O215" s="82" t="s">
        <v>81</v>
      </c>
      <c r="P215" s="67">
        <v>7122600</v>
      </c>
      <c r="Q215" s="67">
        <v>0</v>
      </c>
      <c r="R215" s="67">
        <v>7122600</v>
      </c>
      <c r="S215" s="67">
        <f t="shared" ref="S215" si="715">P215-Q215-R215</f>
        <v>0</v>
      </c>
      <c r="T215" s="67">
        <v>0</v>
      </c>
      <c r="U215" s="83">
        <v>13517000</v>
      </c>
      <c r="V215" s="69">
        <f t="shared" si="711"/>
        <v>-6394400</v>
      </c>
      <c r="W215" s="70" t="s">
        <v>82</v>
      </c>
      <c r="X215" s="69">
        <v>0</v>
      </c>
      <c r="Y215" s="69">
        <v>0</v>
      </c>
      <c r="Z215" s="69">
        <v>0</v>
      </c>
      <c r="AA215" s="69">
        <v>0</v>
      </c>
      <c r="AB215" s="69">
        <v>0</v>
      </c>
      <c r="AC215" s="69">
        <v>0</v>
      </c>
      <c r="AD215" s="69">
        <v>0</v>
      </c>
      <c r="AE215" s="69">
        <f t="shared" si="661"/>
        <v>0</v>
      </c>
      <c r="AF215" s="350"/>
      <c r="AH215" s="73">
        <v>7122600</v>
      </c>
      <c r="AI215" s="74" t="s">
        <v>1156</v>
      </c>
      <c r="AJ215" s="73">
        <v>0</v>
      </c>
      <c r="AK215" s="73">
        <f t="shared" si="713"/>
        <v>0</v>
      </c>
      <c r="AL215" s="73">
        <f t="shared" si="714"/>
        <v>7122600</v>
      </c>
      <c r="AM215" s="75"/>
    </row>
    <row r="216" spans="1:39" s="58" customFormat="1" ht="16.5" customHeight="1" x14ac:dyDescent="0.15">
      <c r="B216" s="77" t="s">
        <v>744</v>
      </c>
      <c r="C216" s="77" t="s">
        <v>743</v>
      </c>
      <c r="D216" s="84" t="s">
        <v>745</v>
      </c>
      <c r="E216" s="85" t="s">
        <v>1703</v>
      </c>
      <c r="F216" s="348"/>
      <c r="G216" s="85" t="s">
        <v>502</v>
      </c>
      <c r="H216" s="85" t="s">
        <v>791</v>
      </c>
      <c r="I216" s="85" t="s">
        <v>513</v>
      </c>
      <c r="J216" s="348"/>
      <c r="K216" s="348"/>
      <c r="L216" s="348"/>
      <c r="M216" s="348"/>
      <c r="N216" s="87"/>
      <c r="O216" s="88" t="s">
        <v>83</v>
      </c>
      <c r="P216" s="67">
        <f t="shared" ref="P216:R216" si="716">P214-+P215</f>
        <v>0</v>
      </c>
      <c r="Q216" s="67">
        <f t="shared" si="716"/>
        <v>0</v>
      </c>
      <c r="R216" s="89">
        <f t="shared" si="716"/>
        <v>0</v>
      </c>
      <c r="S216" s="89"/>
      <c r="T216" s="89">
        <f t="shared" ref="T216:V216" si="717">T214-+T215</f>
        <v>0</v>
      </c>
      <c r="U216" s="90">
        <f t="shared" si="717"/>
        <v>0</v>
      </c>
      <c r="V216" s="90">
        <f t="shared" si="717"/>
        <v>0</v>
      </c>
      <c r="W216" s="88" t="s">
        <v>83</v>
      </c>
      <c r="X216" s="90">
        <f t="shared" ref="X216:AD216" si="718">X214-+X215</f>
        <v>0</v>
      </c>
      <c r="Y216" s="90">
        <f t="shared" si="718"/>
        <v>0</v>
      </c>
      <c r="Z216" s="90">
        <f t="shared" si="718"/>
        <v>0</v>
      </c>
      <c r="AA216" s="90">
        <f t="shared" si="718"/>
        <v>0</v>
      </c>
      <c r="AB216" s="90">
        <f t="shared" si="718"/>
        <v>0</v>
      </c>
      <c r="AC216" s="90">
        <f t="shared" si="718"/>
        <v>0</v>
      </c>
      <c r="AD216" s="90">
        <f t="shared" si="718"/>
        <v>0</v>
      </c>
      <c r="AE216" s="90">
        <f t="shared" si="661"/>
        <v>0</v>
      </c>
      <c r="AF216" s="351"/>
      <c r="AH216" s="91">
        <f t="shared" si="698"/>
        <v>0</v>
      </c>
      <c r="AI216" s="92" t="s">
        <v>1156</v>
      </c>
      <c r="AJ216" s="91">
        <f t="shared" ref="AJ216:AL216" si="719">AJ214-+AJ215</f>
        <v>0</v>
      </c>
      <c r="AK216" s="91">
        <f t="shared" si="719"/>
        <v>0</v>
      </c>
      <c r="AL216" s="91">
        <f t="shared" si="719"/>
        <v>0</v>
      </c>
      <c r="AM216" s="60"/>
    </row>
    <row r="217" spans="1:39" s="58" customFormat="1" ht="16.5" customHeight="1" x14ac:dyDescent="0.15">
      <c r="A217" s="61" t="s">
        <v>1704</v>
      </c>
      <c r="B217" t="s">
        <v>744</v>
      </c>
      <c r="C217" t="s">
        <v>743</v>
      </c>
      <c r="D217" s="62" t="s">
        <v>745</v>
      </c>
      <c r="E217" s="63" t="s">
        <v>1704</v>
      </c>
      <c r="F217" s="346" t="s">
        <v>1490</v>
      </c>
      <c r="G217" s="63" t="s">
        <v>1794</v>
      </c>
      <c r="H217" s="63" t="s">
        <v>791</v>
      </c>
      <c r="I217" s="63" t="s">
        <v>881</v>
      </c>
      <c r="J217" s="346"/>
      <c r="K217" s="346"/>
      <c r="L217" s="346"/>
      <c r="M217" s="346" t="s">
        <v>1711</v>
      </c>
      <c r="N217" s="65" t="s">
        <v>1712</v>
      </c>
      <c r="O217" s="66" t="s">
        <v>78</v>
      </c>
      <c r="P217" s="67">
        <v>4138806</v>
      </c>
      <c r="Q217" s="67">
        <v>0</v>
      </c>
      <c r="R217" s="67">
        <f t="shared" ref="R217" si="720">P217-Q217</f>
        <v>4138806</v>
      </c>
      <c r="S217" s="67">
        <v>0</v>
      </c>
      <c r="T217" s="67">
        <v>0</v>
      </c>
      <c r="U217" s="68">
        <v>0</v>
      </c>
      <c r="V217" s="69">
        <f t="shared" ref="V217:V218" si="721">P217-U217</f>
        <v>4138806</v>
      </c>
      <c r="W217" s="70" t="s">
        <v>79</v>
      </c>
      <c r="X217" s="69">
        <f t="shared" ref="X217" si="722">X218</f>
        <v>0</v>
      </c>
      <c r="Y217" s="71"/>
      <c r="Z217" s="71"/>
      <c r="AA217" s="71"/>
      <c r="AB217" s="71"/>
      <c r="AC217" s="71"/>
      <c r="AD217" s="72"/>
      <c r="AE217" s="69">
        <f t="shared" si="661"/>
        <v>0</v>
      </c>
      <c r="AF217" s="349">
        <v>0</v>
      </c>
      <c r="AH217" s="73">
        <v>0</v>
      </c>
      <c r="AI217" s="74" t="s">
        <v>819</v>
      </c>
      <c r="AJ217" s="73">
        <v>37242.92</v>
      </c>
      <c r="AK217" s="73">
        <f t="shared" ref="AK217:AK218" si="723">AL217-+AH217</f>
        <v>4138806</v>
      </c>
      <c r="AL217" s="73">
        <f t="shared" ref="AL217:AL218" si="724">Q217+R217</f>
        <v>4138806</v>
      </c>
      <c r="AM217" s="75"/>
    </row>
    <row r="218" spans="1:39" s="58" customFormat="1" ht="16.5" customHeight="1" x14ac:dyDescent="0.15">
      <c r="B218" s="77" t="s">
        <v>744</v>
      </c>
      <c r="C218" s="77" t="s">
        <v>743</v>
      </c>
      <c r="D218" s="78" t="s">
        <v>745</v>
      </c>
      <c r="E218" s="79" t="s">
        <v>1704</v>
      </c>
      <c r="F218" s="347"/>
      <c r="G218" s="79" t="s">
        <v>1794</v>
      </c>
      <c r="H218" s="79" t="s">
        <v>791</v>
      </c>
      <c r="I218" s="79" t="s">
        <v>881</v>
      </c>
      <c r="J218" s="347"/>
      <c r="K218" s="347"/>
      <c r="L218" s="347"/>
      <c r="M218" s="347"/>
      <c r="N218" s="81"/>
      <c r="O218" s="82" t="s">
        <v>81</v>
      </c>
      <c r="P218" s="67">
        <v>4138806</v>
      </c>
      <c r="Q218" s="67">
        <v>0</v>
      </c>
      <c r="R218" s="67">
        <v>4138806</v>
      </c>
      <c r="S218" s="67">
        <f t="shared" ref="S218" si="725">P218-Q218-R218</f>
        <v>0</v>
      </c>
      <c r="T218" s="67">
        <v>0</v>
      </c>
      <c r="U218" s="83">
        <v>0</v>
      </c>
      <c r="V218" s="69">
        <f t="shared" si="721"/>
        <v>4138806</v>
      </c>
      <c r="W218" s="70" t="s">
        <v>82</v>
      </c>
      <c r="X218" s="69">
        <v>0</v>
      </c>
      <c r="Y218" s="69">
        <v>0</v>
      </c>
      <c r="Z218" s="69">
        <v>0</v>
      </c>
      <c r="AA218" s="69">
        <v>0</v>
      </c>
      <c r="AB218" s="69">
        <v>0</v>
      </c>
      <c r="AC218" s="69">
        <v>0</v>
      </c>
      <c r="AD218" s="69">
        <v>0</v>
      </c>
      <c r="AE218" s="69">
        <f t="shared" si="661"/>
        <v>0</v>
      </c>
      <c r="AF218" s="350"/>
      <c r="AH218" s="73">
        <v>0</v>
      </c>
      <c r="AI218" s="74" t="s">
        <v>819</v>
      </c>
      <c r="AJ218" s="73">
        <v>37242.92</v>
      </c>
      <c r="AK218" s="73">
        <f t="shared" si="723"/>
        <v>4138806</v>
      </c>
      <c r="AL218" s="73">
        <f t="shared" si="724"/>
        <v>4138806</v>
      </c>
      <c r="AM218" s="75"/>
    </row>
    <row r="219" spans="1:39" s="58" customFormat="1" ht="16.5" customHeight="1" x14ac:dyDescent="0.15">
      <c r="B219" s="77" t="s">
        <v>744</v>
      </c>
      <c r="C219" s="77" t="s">
        <v>743</v>
      </c>
      <c r="D219" s="84" t="s">
        <v>745</v>
      </c>
      <c r="E219" s="85" t="s">
        <v>1704</v>
      </c>
      <c r="F219" s="348"/>
      <c r="G219" s="85" t="s">
        <v>1794</v>
      </c>
      <c r="H219" s="85" t="s">
        <v>791</v>
      </c>
      <c r="I219" s="85" t="s">
        <v>881</v>
      </c>
      <c r="J219" s="348"/>
      <c r="K219" s="348"/>
      <c r="L219" s="348"/>
      <c r="M219" s="348"/>
      <c r="N219" s="87"/>
      <c r="O219" s="88" t="s">
        <v>83</v>
      </c>
      <c r="P219" s="67">
        <f t="shared" ref="P219:R219" si="726">P217-+P218</f>
        <v>0</v>
      </c>
      <c r="Q219" s="67">
        <f t="shared" si="726"/>
        <v>0</v>
      </c>
      <c r="R219" s="89">
        <f t="shared" si="726"/>
        <v>0</v>
      </c>
      <c r="S219" s="89"/>
      <c r="T219" s="89">
        <f t="shared" ref="T219:V219" si="727">T217-+T218</f>
        <v>0</v>
      </c>
      <c r="U219" s="90">
        <f t="shared" si="727"/>
        <v>0</v>
      </c>
      <c r="V219" s="90">
        <f t="shared" si="727"/>
        <v>0</v>
      </c>
      <c r="W219" s="88" t="s">
        <v>83</v>
      </c>
      <c r="X219" s="90">
        <f t="shared" ref="X219:AD219" si="728">X217-+X218</f>
        <v>0</v>
      </c>
      <c r="Y219" s="90">
        <f t="shared" si="728"/>
        <v>0</v>
      </c>
      <c r="Z219" s="90">
        <f t="shared" si="728"/>
        <v>0</v>
      </c>
      <c r="AA219" s="90">
        <f t="shared" si="728"/>
        <v>0</v>
      </c>
      <c r="AB219" s="90">
        <f t="shared" si="728"/>
        <v>0</v>
      </c>
      <c r="AC219" s="90">
        <f t="shared" si="728"/>
        <v>0</v>
      </c>
      <c r="AD219" s="90">
        <f t="shared" si="728"/>
        <v>0</v>
      </c>
      <c r="AE219" s="90">
        <f t="shared" si="661"/>
        <v>0</v>
      </c>
      <c r="AF219" s="351"/>
      <c r="AH219" s="91">
        <f t="shared" si="698"/>
        <v>0</v>
      </c>
      <c r="AI219" s="92" t="s">
        <v>1156</v>
      </c>
      <c r="AJ219" s="91">
        <f t="shared" ref="AJ219:AL219" si="729">AJ217-+AJ218</f>
        <v>0</v>
      </c>
      <c r="AK219" s="91">
        <f t="shared" si="729"/>
        <v>0</v>
      </c>
      <c r="AL219" s="91">
        <f t="shared" si="729"/>
        <v>0</v>
      </c>
      <c r="AM219" s="60"/>
    </row>
    <row r="220" spans="1:39" s="58" customFormat="1" ht="16.5" customHeight="1" x14ac:dyDescent="0.15">
      <c r="A220" s="61" t="s">
        <v>1706</v>
      </c>
      <c r="B220" t="s">
        <v>760</v>
      </c>
      <c r="C220" t="s">
        <v>1166</v>
      </c>
      <c r="D220" s="62" t="s">
        <v>1826</v>
      </c>
      <c r="E220" s="63" t="s">
        <v>1706</v>
      </c>
      <c r="F220" s="346" t="s">
        <v>1492</v>
      </c>
      <c r="G220" s="63" t="s">
        <v>502</v>
      </c>
      <c r="H220" s="63" t="s">
        <v>791</v>
      </c>
      <c r="I220" s="63" t="s">
        <v>614</v>
      </c>
      <c r="J220" s="346"/>
      <c r="K220" s="346"/>
      <c r="L220" s="346"/>
      <c r="M220" s="346" t="s">
        <v>1716</v>
      </c>
      <c r="N220" s="65" t="s">
        <v>1712</v>
      </c>
      <c r="O220" s="66" t="s">
        <v>78</v>
      </c>
      <c r="P220" s="67">
        <v>80193240</v>
      </c>
      <c r="Q220" s="67">
        <v>0</v>
      </c>
      <c r="R220" s="67">
        <f t="shared" ref="R220" si="730">P220-Q220</f>
        <v>80193240</v>
      </c>
      <c r="S220" s="67">
        <v>0</v>
      </c>
      <c r="T220" s="67">
        <v>0</v>
      </c>
      <c r="U220" s="68">
        <v>52080000</v>
      </c>
      <c r="V220" s="69">
        <f t="shared" ref="V220:V221" si="731">P220-U220</f>
        <v>28113240</v>
      </c>
      <c r="W220" s="70" t="s">
        <v>79</v>
      </c>
      <c r="X220" s="69">
        <f t="shared" ref="X220" si="732">X221</f>
        <v>72173916</v>
      </c>
      <c r="Y220" s="71"/>
      <c r="Z220" s="71"/>
      <c r="AA220" s="71"/>
      <c r="AB220" s="71"/>
      <c r="AC220" s="71"/>
      <c r="AD220" s="72"/>
      <c r="AE220" s="69">
        <f t="shared" si="661"/>
        <v>72173916</v>
      </c>
      <c r="AF220" s="349" t="s">
        <v>1791</v>
      </c>
      <c r="AH220" s="73">
        <v>80193240</v>
      </c>
      <c r="AI220" s="74" t="s">
        <v>1156</v>
      </c>
      <c r="AJ220" s="73">
        <v>0</v>
      </c>
      <c r="AK220" s="73">
        <f t="shared" ref="AK220:AK221" si="733">AL220-+AH220</f>
        <v>0</v>
      </c>
      <c r="AL220" s="73">
        <f t="shared" ref="AL220:AL221" si="734">Q220+R220</f>
        <v>80193240</v>
      </c>
      <c r="AM220" s="75"/>
    </row>
    <row r="221" spans="1:39" s="58" customFormat="1" ht="16.5" customHeight="1" x14ac:dyDescent="0.15">
      <c r="B221" s="77" t="s">
        <v>760</v>
      </c>
      <c r="C221" s="77" t="s">
        <v>1166</v>
      </c>
      <c r="D221" s="78" t="s">
        <v>1826</v>
      </c>
      <c r="E221" s="79" t="s">
        <v>1706</v>
      </c>
      <c r="F221" s="347"/>
      <c r="G221" s="79" t="s">
        <v>502</v>
      </c>
      <c r="H221" s="79" t="s">
        <v>791</v>
      </c>
      <c r="I221" s="79" t="s">
        <v>614</v>
      </c>
      <c r="J221" s="347"/>
      <c r="K221" s="347"/>
      <c r="L221" s="347"/>
      <c r="M221" s="347"/>
      <c r="N221" s="81"/>
      <c r="O221" s="82" t="s">
        <v>81</v>
      </c>
      <c r="P221" s="67">
        <v>8019324</v>
      </c>
      <c r="Q221" s="67">
        <v>0</v>
      </c>
      <c r="R221" s="67">
        <v>8019324</v>
      </c>
      <c r="S221" s="67">
        <f t="shared" ref="S221" si="735">P221-Q221-R221</f>
        <v>0</v>
      </c>
      <c r="T221" s="67">
        <v>0</v>
      </c>
      <c r="U221" s="83">
        <v>14824300</v>
      </c>
      <c r="V221" s="69">
        <f t="shared" si="731"/>
        <v>-6804976</v>
      </c>
      <c r="W221" s="70" t="s">
        <v>82</v>
      </c>
      <c r="X221" s="69">
        <v>72173916</v>
      </c>
      <c r="Y221" s="69">
        <v>0</v>
      </c>
      <c r="Z221" s="69">
        <v>0</v>
      </c>
      <c r="AA221" s="69">
        <v>0</v>
      </c>
      <c r="AB221" s="69">
        <v>0</v>
      </c>
      <c r="AC221" s="69">
        <v>0</v>
      </c>
      <c r="AD221" s="69">
        <v>0</v>
      </c>
      <c r="AE221" s="69">
        <f t="shared" si="661"/>
        <v>72173916</v>
      </c>
      <c r="AF221" s="350"/>
      <c r="AH221" s="73">
        <v>8019324</v>
      </c>
      <c r="AI221" s="74" t="s">
        <v>1156</v>
      </c>
      <c r="AJ221" s="73">
        <v>0</v>
      </c>
      <c r="AK221" s="73">
        <f t="shared" si="733"/>
        <v>0</v>
      </c>
      <c r="AL221" s="73">
        <f t="shared" si="734"/>
        <v>8019324</v>
      </c>
      <c r="AM221" s="75"/>
    </row>
    <row r="222" spans="1:39" s="58" customFormat="1" ht="16.5" customHeight="1" x14ac:dyDescent="0.15">
      <c r="B222" s="77" t="s">
        <v>760</v>
      </c>
      <c r="C222" s="77" t="s">
        <v>1166</v>
      </c>
      <c r="D222" s="84" t="s">
        <v>1826</v>
      </c>
      <c r="E222" s="85" t="s">
        <v>1706</v>
      </c>
      <c r="F222" s="348"/>
      <c r="G222" s="85" t="s">
        <v>502</v>
      </c>
      <c r="H222" s="85" t="s">
        <v>791</v>
      </c>
      <c r="I222" s="85" t="s">
        <v>614</v>
      </c>
      <c r="J222" s="348"/>
      <c r="K222" s="348"/>
      <c r="L222" s="348"/>
      <c r="M222" s="348"/>
      <c r="N222" s="87"/>
      <c r="O222" s="88" t="s">
        <v>83</v>
      </c>
      <c r="P222" s="67">
        <f t="shared" ref="P222:R222" si="736">P220-+P221</f>
        <v>72173916</v>
      </c>
      <c r="Q222" s="67">
        <f t="shared" si="736"/>
        <v>0</v>
      </c>
      <c r="R222" s="89">
        <f t="shared" si="736"/>
        <v>72173916</v>
      </c>
      <c r="S222" s="89"/>
      <c r="T222" s="89">
        <f t="shared" ref="T222:V222" si="737">T220-+T221</f>
        <v>0</v>
      </c>
      <c r="U222" s="90">
        <f t="shared" si="737"/>
        <v>37255700</v>
      </c>
      <c r="V222" s="90">
        <f t="shared" si="737"/>
        <v>34918216</v>
      </c>
      <c r="W222" s="88" t="s">
        <v>83</v>
      </c>
      <c r="X222" s="90">
        <f t="shared" ref="X222:AD222" si="738">X220-+X221</f>
        <v>0</v>
      </c>
      <c r="Y222" s="90">
        <f t="shared" si="738"/>
        <v>0</v>
      </c>
      <c r="Z222" s="90">
        <f t="shared" si="738"/>
        <v>0</v>
      </c>
      <c r="AA222" s="90">
        <f t="shared" si="738"/>
        <v>0</v>
      </c>
      <c r="AB222" s="90">
        <f t="shared" si="738"/>
        <v>0</v>
      </c>
      <c r="AC222" s="90">
        <f t="shared" si="738"/>
        <v>0</v>
      </c>
      <c r="AD222" s="90">
        <f t="shared" si="738"/>
        <v>0</v>
      </c>
      <c r="AE222" s="90">
        <f t="shared" si="661"/>
        <v>0</v>
      </c>
      <c r="AF222" s="351"/>
      <c r="AH222" s="91">
        <f t="shared" si="698"/>
        <v>72173916</v>
      </c>
      <c r="AI222" s="92" t="s">
        <v>1156</v>
      </c>
      <c r="AJ222" s="91">
        <f t="shared" ref="AJ222:AL222" si="739">AJ220-+AJ221</f>
        <v>0</v>
      </c>
      <c r="AK222" s="91">
        <f t="shared" si="739"/>
        <v>0</v>
      </c>
      <c r="AL222" s="91">
        <f t="shared" si="739"/>
        <v>72173916</v>
      </c>
      <c r="AM222" s="60"/>
    </row>
    <row r="223" spans="1:39" s="58" customFormat="1" ht="16.5" customHeight="1" x14ac:dyDescent="0.15">
      <c r="A223" s="61" t="s">
        <v>1707</v>
      </c>
      <c r="B223" t="s">
        <v>1827</v>
      </c>
      <c r="C223" t="s">
        <v>767</v>
      </c>
      <c r="D223" s="62" t="s">
        <v>1828</v>
      </c>
      <c r="E223" s="63" t="s">
        <v>1707</v>
      </c>
      <c r="F223" s="346" t="s">
        <v>1493</v>
      </c>
      <c r="G223" s="63" t="s">
        <v>526</v>
      </c>
      <c r="H223" s="63" t="s">
        <v>791</v>
      </c>
      <c r="I223" s="63" t="s">
        <v>614</v>
      </c>
      <c r="J223" s="346"/>
      <c r="K223" s="346"/>
      <c r="L223" s="346"/>
      <c r="M223" s="346" t="s">
        <v>1716</v>
      </c>
      <c r="N223" s="65" t="s">
        <v>1720</v>
      </c>
      <c r="O223" s="66" t="s">
        <v>78</v>
      </c>
      <c r="P223" s="67">
        <v>3707326</v>
      </c>
      <c r="Q223" s="67">
        <v>0</v>
      </c>
      <c r="R223" s="67">
        <f t="shared" ref="R223" si="740">P223-Q223</f>
        <v>3707326</v>
      </c>
      <c r="S223" s="67">
        <v>0</v>
      </c>
      <c r="T223" s="67">
        <v>0</v>
      </c>
      <c r="U223" s="68">
        <v>0</v>
      </c>
      <c r="V223" s="69">
        <f t="shared" ref="V223:V224" si="741">P223-U223</f>
        <v>3707326</v>
      </c>
      <c r="W223" s="70" t="s">
        <v>79</v>
      </c>
      <c r="X223" s="69">
        <f t="shared" ref="X223" si="742">X224</f>
        <v>0</v>
      </c>
      <c r="Y223" s="71"/>
      <c r="Z223" s="71"/>
      <c r="AA223" s="71"/>
      <c r="AB223" s="71"/>
      <c r="AC223" s="71"/>
      <c r="AD223" s="72"/>
      <c r="AE223" s="69">
        <f t="shared" si="661"/>
        <v>0</v>
      </c>
      <c r="AF223" s="349">
        <v>0</v>
      </c>
      <c r="AH223" s="73">
        <v>0</v>
      </c>
      <c r="AI223" s="74" t="s">
        <v>819</v>
      </c>
      <c r="AJ223" s="73">
        <v>33260</v>
      </c>
      <c r="AK223" s="73">
        <f t="shared" ref="AK223:AK224" si="743">AL223-+AH223</f>
        <v>3707326</v>
      </c>
      <c r="AL223" s="73">
        <f t="shared" ref="AL223:AL224" si="744">Q223+R223</f>
        <v>3707326</v>
      </c>
      <c r="AM223" s="75"/>
    </row>
    <row r="224" spans="1:39" s="58" customFormat="1" ht="16.5" customHeight="1" x14ac:dyDescent="0.15">
      <c r="B224" s="77" t="s">
        <v>1827</v>
      </c>
      <c r="C224" s="77" t="s">
        <v>767</v>
      </c>
      <c r="D224" s="78" t="s">
        <v>1828</v>
      </c>
      <c r="E224" s="79" t="s">
        <v>1707</v>
      </c>
      <c r="F224" s="347"/>
      <c r="G224" s="79" t="s">
        <v>526</v>
      </c>
      <c r="H224" s="79" t="s">
        <v>791</v>
      </c>
      <c r="I224" s="79" t="s">
        <v>614</v>
      </c>
      <c r="J224" s="347"/>
      <c r="K224" s="347"/>
      <c r="L224" s="347"/>
      <c r="M224" s="347"/>
      <c r="N224" s="81"/>
      <c r="O224" s="82" t="s">
        <v>81</v>
      </c>
      <c r="P224" s="67">
        <v>3707326</v>
      </c>
      <c r="Q224" s="67">
        <v>0</v>
      </c>
      <c r="R224" s="67">
        <v>3707326</v>
      </c>
      <c r="S224" s="67">
        <f t="shared" ref="S224" si="745">P224-Q224-R224</f>
        <v>0</v>
      </c>
      <c r="T224" s="67">
        <v>0</v>
      </c>
      <c r="U224" s="83">
        <v>0</v>
      </c>
      <c r="V224" s="69">
        <f t="shared" si="741"/>
        <v>3707326</v>
      </c>
      <c r="W224" s="70" t="s">
        <v>82</v>
      </c>
      <c r="X224" s="69">
        <v>0</v>
      </c>
      <c r="Y224" s="69">
        <v>0</v>
      </c>
      <c r="Z224" s="69">
        <v>0</v>
      </c>
      <c r="AA224" s="69">
        <v>0</v>
      </c>
      <c r="AB224" s="69">
        <v>0</v>
      </c>
      <c r="AC224" s="69">
        <v>0</v>
      </c>
      <c r="AD224" s="69">
        <v>0</v>
      </c>
      <c r="AE224" s="69">
        <f t="shared" si="661"/>
        <v>0</v>
      </c>
      <c r="AF224" s="350"/>
      <c r="AH224" s="73">
        <v>0</v>
      </c>
      <c r="AI224" s="74" t="s">
        <v>819</v>
      </c>
      <c r="AJ224" s="73">
        <v>33260</v>
      </c>
      <c r="AK224" s="73">
        <f t="shared" si="743"/>
        <v>3707326</v>
      </c>
      <c r="AL224" s="73">
        <f t="shared" si="744"/>
        <v>3707326</v>
      </c>
      <c r="AM224" s="75"/>
    </row>
    <row r="225" spans="1:40" s="58" customFormat="1" ht="16.5" customHeight="1" thickBot="1" x14ac:dyDescent="0.2">
      <c r="B225" s="77" t="s">
        <v>1827</v>
      </c>
      <c r="C225" s="77" t="s">
        <v>767</v>
      </c>
      <c r="D225" s="78" t="s">
        <v>1828</v>
      </c>
      <c r="E225" s="79" t="s">
        <v>1707</v>
      </c>
      <c r="F225" s="347"/>
      <c r="G225" s="79" t="s">
        <v>526</v>
      </c>
      <c r="H225" s="79" t="s">
        <v>791</v>
      </c>
      <c r="I225" s="79" t="s">
        <v>614</v>
      </c>
      <c r="J225" s="347"/>
      <c r="K225" s="347"/>
      <c r="L225" s="347"/>
      <c r="M225" s="347"/>
      <c r="N225" s="81"/>
      <c r="O225" s="93" t="s">
        <v>83</v>
      </c>
      <c r="P225" s="94">
        <f t="shared" ref="P225:R225" si="746">P223-+P224</f>
        <v>0</v>
      </c>
      <c r="Q225" s="94">
        <f t="shared" si="746"/>
        <v>0</v>
      </c>
      <c r="R225" s="95">
        <f t="shared" si="746"/>
        <v>0</v>
      </c>
      <c r="S225" s="95"/>
      <c r="T225" s="95">
        <f t="shared" ref="T225:V225" si="747">T223-+T224</f>
        <v>0</v>
      </c>
      <c r="U225" s="96">
        <f t="shared" si="747"/>
        <v>0</v>
      </c>
      <c r="V225" s="96">
        <f t="shared" si="747"/>
        <v>0</v>
      </c>
      <c r="W225" s="93" t="s">
        <v>83</v>
      </c>
      <c r="X225" s="96">
        <f t="shared" ref="X225:AD225" si="748">X223-+X224</f>
        <v>0</v>
      </c>
      <c r="Y225" s="96">
        <f t="shared" si="748"/>
        <v>0</v>
      </c>
      <c r="Z225" s="96">
        <f t="shared" si="748"/>
        <v>0</v>
      </c>
      <c r="AA225" s="96">
        <f t="shared" si="748"/>
        <v>0</v>
      </c>
      <c r="AB225" s="96">
        <f t="shared" si="748"/>
        <v>0</v>
      </c>
      <c r="AC225" s="96">
        <f t="shared" si="748"/>
        <v>0</v>
      </c>
      <c r="AD225" s="96">
        <f t="shared" si="748"/>
        <v>0</v>
      </c>
      <c r="AE225" s="96">
        <f t="shared" si="661"/>
        <v>0</v>
      </c>
      <c r="AF225" s="350"/>
      <c r="AH225" s="91">
        <f t="shared" si="698"/>
        <v>0</v>
      </c>
      <c r="AI225" s="92" t="s">
        <v>1156</v>
      </c>
      <c r="AJ225" s="91">
        <f t="shared" ref="AJ225:AL225" si="749">AJ223-+AJ224</f>
        <v>0</v>
      </c>
      <c r="AK225" s="91">
        <f t="shared" si="749"/>
        <v>0</v>
      </c>
      <c r="AL225" s="91">
        <f t="shared" si="749"/>
        <v>0</v>
      </c>
      <c r="AM225" s="60"/>
    </row>
    <row r="226" spans="1:40" s="97" customFormat="1" ht="16.5" customHeight="1" x14ac:dyDescent="0.15">
      <c r="B226" s="98"/>
      <c r="C226" s="98"/>
      <c r="D226" s="99" t="s">
        <v>95</v>
      </c>
      <c r="E226" s="100"/>
      <c r="F226" s="355"/>
      <c r="G226" s="100"/>
      <c r="H226" s="100"/>
      <c r="I226" s="100"/>
      <c r="J226" s="101"/>
      <c r="K226" s="101"/>
      <c r="L226" s="101"/>
      <c r="M226" s="101"/>
      <c r="N226" s="102"/>
      <c r="O226" s="103" t="s">
        <v>78</v>
      </c>
      <c r="P226" s="104">
        <f t="shared" ref="P226:V227" si="750">SUMIF($O$7:$O$225,$O226,P$7:P$225)</f>
        <v>3281675511</v>
      </c>
      <c r="Q226" s="104">
        <f t="shared" si="750"/>
        <v>469853302</v>
      </c>
      <c r="R226" s="104">
        <f t="shared" si="750"/>
        <v>2811822209</v>
      </c>
      <c r="S226" s="104">
        <f t="shared" si="750"/>
        <v>0</v>
      </c>
      <c r="T226" s="104">
        <f t="shared" si="750"/>
        <v>1856008758</v>
      </c>
      <c r="U226" s="105">
        <f t="shared" si="750"/>
        <v>1839745690</v>
      </c>
      <c r="V226" s="106">
        <f t="shared" si="750"/>
        <v>1441929821</v>
      </c>
      <c r="W226" s="107" t="s">
        <v>74</v>
      </c>
      <c r="X226" s="106">
        <f t="shared" ref="X226:AD227" si="751">SUMIF($W$7:$W$225,$W226,X$7:X$225)</f>
        <v>512445571</v>
      </c>
      <c r="Y226" s="106">
        <f t="shared" si="751"/>
        <v>0</v>
      </c>
      <c r="Z226" s="106">
        <f t="shared" si="751"/>
        <v>0</v>
      </c>
      <c r="AA226" s="106">
        <f t="shared" si="751"/>
        <v>0</v>
      </c>
      <c r="AB226" s="106">
        <f t="shared" si="751"/>
        <v>0</v>
      </c>
      <c r="AC226" s="106">
        <f t="shared" si="751"/>
        <v>0</v>
      </c>
      <c r="AD226" s="106">
        <f t="shared" si="751"/>
        <v>0</v>
      </c>
      <c r="AE226" s="106">
        <f t="shared" ref="AE226" si="752">SUM(X226:AD226)</f>
        <v>512445571</v>
      </c>
      <c r="AF226" s="108"/>
      <c r="AH226" s="109"/>
      <c r="AI226" s="109"/>
      <c r="AJ226" s="109"/>
      <c r="AK226" s="109"/>
      <c r="AL226" s="109"/>
      <c r="AM226" s="110"/>
    </row>
    <row r="227" spans="1:40" s="97" customFormat="1" ht="16.5" customHeight="1" x14ac:dyDescent="0.15">
      <c r="B227" s="111">
        <v>0</v>
      </c>
      <c r="C227" s="111">
        <v>0</v>
      </c>
      <c r="D227" s="112" t="s">
        <v>1829</v>
      </c>
      <c r="E227" s="113"/>
      <c r="F227" s="356"/>
      <c r="G227" s="113"/>
      <c r="H227" s="113"/>
      <c r="I227" s="113"/>
      <c r="J227" s="113"/>
      <c r="K227" s="113"/>
      <c r="L227" s="113"/>
      <c r="M227" s="113"/>
      <c r="N227" s="113"/>
      <c r="O227" s="114" t="s">
        <v>75</v>
      </c>
      <c r="P227" s="67">
        <f t="shared" si="750"/>
        <v>2769229940</v>
      </c>
      <c r="Q227" s="67">
        <f t="shared" si="750"/>
        <v>455352524</v>
      </c>
      <c r="R227" s="67">
        <f t="shared" si="750"/>
        <v>2313877416</v>
      </c>
      <c r="S227" s="67">
        <f t="shared" si="750"/>
        <v>0</v>
      </c>
      <c r="T227" s="67">
        <f t="shared" si="750"/>
        <v>1774876251</v>
      </c>
      <c r="U227" s="69">
        <f t="shared" si="750"/>
        <v>1659459540</v>
      </c>
      <c r="V227" s="115">
        <f t="shared" si="750"/>
        <v>1109770400</v>
      </c>
      <c r="W227" s="116" t="s">
        <v>76</v>
      </c>
      <c r="X227" s="115">
        <f t="shared" si="751"/>
        <v>512445571</v>
      </c>
      <c r="Y227" s="115">
        <f t="shared" si="751"/>
        <v>0</v>
      </c>
      <c r="Z227" s="115">
        <f t="shared" si="751"/>
        <v>0</v>
      </c>
      <c r="AA227" s="115">
        <f t="shared" si="751"/>
        <v>0</v>
      </c>
      <c r="AB227" s="115">
        <f t="shared" si="751"/>
        <v>0</v>
      </c>
      <c r="AC227" s="115">
        <f t="shared" si="751"/>
        <v>0</v>
      </c>
      <c r="AD227" s="117">
        <f t="shared" si="751"/>
        <v>0</v>
      </c>
      <c r="AE227" s="115">
        <f>SUM(X227:AC227)</f>
        <v>512445571</v>
      </c>
      <c r="AF227" s="118"/>
      <c r="AH227" s="119"/>
      <c r="AI227" s="119"/>
      <c r="AJ227" s="119"/>
      <c r="AK227" s="119"/>
      <c r="AL227" s="119"/>
      <c r="AM227" s="110"/>
    </row>
    <row r="228" spans="1:40" s="97" customFormat="1" ht="16.5" customHeight="1" thickBot="1" x14ac:dyDescent="0.2">
      <c r="B228" s="111">
        <v>0</v>
      </c>
      <c r="C228" s="111">
        <v>0</v>
      </c>
      <c r="D228" s="120" t="s">
        <v>1829</v>
      </c>
      <c r="E228" s="121"/>
      <c r="F228" s="357"/>
      <c r="G228" s="121"/>
      <c r="H228" s="121"/>
      <c r="I228" s="121"/>
      <c r="J228" s="121"/>
      <c r="K228" s="121"/>
      <c r="L228" s="121"/>
      <c r="M228" s="121"/>
      <c r="N228" s="121"/>
      <c r="O228" s="122" t="s">
        <v>77</v>
      </c>
      <c r="P228" s="123">
        <f>P226-+P227</f>
        <v>512445571</v>
      </c>
      <c r="Q228" s="123">
        <f t="shared" ref="Q228:V228" si="753">Q226-+Q227</f>
        <v>14500778</v>
      </c>
      <c r="R228" s="123">
        <f t="shared" si="753"/>
        <v>497944793</v>
      </c>
      <c r="S228" s="123">
        <f t="shared" si="753"/>
        <v>0</v>
      </c>
      <c r="T228" s="123">
        <f t="shared" si="753"/>
        <v>81132507</v>
      </c>
      <c r="U228" s="124">
        <f t="shared" si="753"/>
        <v>180286150</v>
      </c>
      <c r="V228" s="125">
        <f t="shared" si="753"/>
        <v>332159421</v>
      </c>
      <c r="W228" s="122" t="s">
        <v>77</v>
      </c>
      <c r="X228" s="125">
        <f t="shared" ref="X228:AD228" si="754">X226-+X227</f>
        <v>0</v>
      </c>
      <c r="Y228" s="125">
        <f t="shared" si="754"/>
        <v>0</v>
      </c>
      <c r="Z228" s="125">
        <f t="shared" si="754"/>
        <v>0</v>
      </c>
      <c r="AA228" s="125">
        <f t="shared" si="754"/>
        <v>0</v>
      </c>
      <c r="AB228" s="125">
        <f t="shared" si="754"/>
        <v>0</v>
      </c>
      <c r="AC228" s="125">
        <f t="shared" si="754"/>
        <v>0</v>
      </c>
      <c r="AD228" s="125">
        <f t="shared" si="754"/>
        <v>0</v>
      </c>
      <c r="AE228" s="125">
        <f>SUM(X228:AD228)</f>
        <v>0</v>
      </c>
      <c r="AF228" s="126"/>
      <c r="AH228" s="127"/>
      <c r="AI228" s="128"/>
      <c r="AJ228" s="127"/>
      <c r="AK228" s="127"/>
      <c r="AL228" s="127"/>
      <c r="AM228" s="110"/>
    </row>
    <row r="229" spans="1:40" ht="6.75" customHeight="1" x14ac:dyDescent="0.15"/>
    <row r="230" spans="1:40" ht="14.25" x14ac:dyDescent="0.15">
      <c r="I230" s="129" t="s">
        <v>96</v>
      </c>
      <c r="J230" s="130"/>
      <c r="K230" s="131"/>
      <c r="L230" s="131"/>
      <c r="M230" s="131"/>
      <c r="N230" s="132"/>
      <c r="O230" s="133" t="s">
        <v>78</v>
      </c>
      <c r="P230" s="134">
        <f t="shared" ref="P230:V232" si="755">SUMIFS(P$7:P$225,$O$7:$O$225,$O230,$I$7:$I$225,$I$230)</f>
        <v>877884550</v>
      </c>
      <c r="Q230" s="134">
        <f t="shared" si="755"/>
        <v>14088413</v>
      </c>
      <c r="R230" s="134">
        <f t="shared" si="755"/>
        <v>863796137</v>
      </c>
      <c r="S230" s="134">
        <f t="shared" si="755"/>
        <v>0</v>
      </c>
      <c r="T230" s="134">
        <f t="shared" si="755"/>
        <v>313148789</v>
      </c>
      <c r="U230" s="134">
        <f t="shared" si="755"/>
        <v>573040890</v>
      </c>
      <c r="V230" s="134">
        <f t="shared" si="755"/>
        <v>304843660</v>
      </c>
      <c r="W230" s="135" t="s">
        <v>79</v>
      </c>
      <c r="X230" s="136">
        <f t="shared" ref="X230:AE232" si="756">SUMIFS(X$7:X$225,$W$7:$W$225,$W230,$I$7:$I$225,$I$230)</f>
        <v>223999893</v>
      </c>
      <c r="Y230" s="136">
        <f t="shared" si="756"/>
        <v>0</v>
      </c>
      <c r="Z230" s="136">
        <f t="shared" si="756"/>
        <v>0</v>
      </c>
      <c r="AA230" s="136">
        <f t="shared" si="756"/>
        <v>0</v>
      </c>
      <c r="AB230" s="136">
        <f t="shared" si="756"/>
        <v>0</v>
      </c>
      <c r="AC230" s="136">
        <f t="shared" si="756"/>
        <v>0</v>
      </c>
      <c r="AD230" s="136">
        <f t="shared" si="756"/>
        <v>0</v>
      </c>
      <c r="AE230" s="136">
        <f t="shared" si="756"/>
        <v>223999893</v>
      </c>
    </row>
    <row r="231" spans="1:40" ht="14.25" x14ac:dyDescent="0.15">
      <c r="I231" s="138" t="s">
        <v>96</v>
      </c>
      <c r="J231" s="139"/>
      <c r="K231" s="140"/>
      <c r="L231" s="140"/>
      <c r="M231" s="140"/>
      <c r="N231" s="141"/>
      <c r="O231" s="133" t="s">
        <v>75</v>
      </c>
      <c r="P231" s="134">
        <f t="shared" si="755"/>
        <v>653884657</v>
      </c>
      <c r="Q231" s="134">
        <f t="shared" si="755"/>
        <v>151245</v>
      </c>
      <c r="R231" s="134">
        <f t="shared" si="755"/>
        <v>653733412</v>
      </c>
      <c r="S231" s="134">
        <f t="shared" si="755"/>
        <v>0</v>
      </c>
      <c r="T231" s="134">
        <f t="shared" si="755"/>
        <v>311195148</v>
      </c>
      <c r="U231" s="134">
        <f t="shared" si="755"/>
        <v>497461630</v>
      </c>
      <c r="V231" s="134">
        <f t="shared" si="755"/>
        <v>156423027</v>
      </c>
      <c r="W231" s="135" t="s">
        <v>82</v>
      </c>
      <c r="X231" s="136">
        <f t="shared" si="756"/>
        <v>223999893</v>
      </c>
      <c r="Y231" s="136">
        <f t="shared" si="756"/>
        <v>0</v>
      </c>
      <c r="Z231" s="136">
        <f t="shared" si="756"/>
        <v>0</v>
      </c>
      <c r="AA231" s="136">
        <f t="shared" si="756"/>
        <v>0</v>
      </c>
      <c r="AB231" s="136">
        <f t="shared" si="756"/>
        <v>0</v>
      </c>
      <c r="AC231" s="136">
        <f t="shared" si="756"/>
        <v>0</v>
      </c>
      <c r="AD231" s="136">
        <f t="shared" si="756"/>
        <v>0</v>
      </c>
      <c r="AE231" s="136">
        <f t="shared" si="756"/>
        <v>223999893</v>
      </c>
    </row>
    <row r="232" spans="1:40" s="58" customFormat="1" ht="14.25" x14ac:dyDescent="0.15">
      <c r="I232" s="266" t="s">
        <v>96</v>
      </c>
      <c r="J232" s="267"/>
      <c r="K232" s="268"/>
      <c r="L232" s="268"/>
      <c r="M232" s="268"/>
      <c r="N232" s="269"/>
      <c r="O232" s="270" t="s">
        <v>77</v>
      </c>
      <c r="P232" s="271">
        <f t="shared" si="755"/>
        <v>223999893</v>
      </c>
      <c r="Q232" s="271">
        <f t="shared" si="755"/>
        <v>13937168</v>
      </c>
      <c r="R232" s="271">
        <f t="shared" si="755"/>
        <v>210062725</v>
      </c>
      <c r="S232" s="271">
        <f t="shared" si="755"/>
        <v>0</v>
      </c>
      <c r="T232" s="271">
        <f t="shared" si="755"/>
        <v>1953641</v>
      </c>
      <c r="U232" s="271">
        <f t="shared" si="755"/>
        <v>75579260</v>
      </c>
      <c r="V232" s="271">
        <f t="shared" si="755"/>
        <v>148420633</v>
      </c>
      <c r="W232" s="142" t="s">
        <v>83</v>
      </c>
      <c r="X232" s="272">
        <f t="shared" si="756"/>
        <v>0</v>
      </c>
      <c r="Y232" s="272">
        <f t="shared" si="756"/>
        <v>0</v>
      </c>
      <c r="Z232" s="272">
        <f t="shared" si="756"/>
        <v>0</v>
      </c>
      <c r="AA232" s="272">
        <f t="shared" si="756"/>
        <v>0</v>
      </c>
      <c r="AB232" s="272">
        <f t="shared" si="756"/>
        <v>0</v>
      </c>
      <c r="AC232" s="272">
        <f t="shared" si="756"/>
        <v>0</v>
      </c>
      <c r="AD232" s="272">
        <f t="shared" si="756"/>
        <v>0</v>
      </c>
      <c r="AE232" s="272">
        <f t="shared" si="756"/>
        <v>0</v>
      </c>
      <c r="AF232" s="273"/>
      <c r="AM232" s="60"/>
    </row>
    <row r="233" spans="1:40" ht="14.25" x14ac:dyDescent="0.15">
      <c r="I233" s="143" t="s">
        <v>97</v>
      </c>
      <c r="J233" s="144"/>
      <c r="K233" s="145"/>
      <c r="L233" s="145"/>
      <c r="M233" s="145"/>
      <c r="N233" s="146"/>
      <c r="O233" s="147" t="s">
        <v>78</v>
      </c>
      <c r="P233" s="67">
        <f t="shared" ref="P233:V235" si="757">SUMIFS(P$7:P$225,$O$7:$O$225,$O233,$I$7:$I$225,$I$233)</f>
        <v>1332834889</v>
      </c>
      <c r="Q233" s="67">
        <f t="shared" si="757"/>
        <v>74636918</v>
      </c>
      <c r="R233" s="67">
        <f t="shared" si="757"/>
        <v>1258197971</v>
      </c>
      <c r="S233" s="67">
        <f t="shared" si="757"/>
        <v>0</v>
      </c>
      <c r="T233" s="67">
        <f t="shared" si="757"/>
        <v>1043493873</v>
      </c>
      <c r="U233" s="67">
        <f t="shared" si="757"/>
        <v>600343125</v>
      </c>
      <c r="V233" s="67">
        <f t="shared" si="757"/>
        <v>732491764</v>
      </c>
      <c r="W233" s="70" t="s">
        <v>79</v>
      </c>
      <c r="X233" s="69">
        <f t="shared" ref="X233:AE235" si="758">SUMIFS(X$7:X$225,$W$7:$W$225,$W233,$I$7:$I$225,$I$233)</f>
        <v>156428037</v>
      </c>
      <c r="Y233" s="69">
        <f t="shared" si="758"/>
        <v>0</v>
      </c>
      <c r="Z233" s="69">
        <f t="shared" si="758"/>
        <v>0</v>
      </c>
      <c r="AA233" s="69">
        <f t="shared" si="758"/>
        <v>0</v>
      </c>
      <c r="AB233" s="69">
        <f t="shared" si="758"/>
        <v>0</v>
      </c>
      <c r="AC233" s="69">
        <f t="shared" si="758"/>
        <v>0</v>
      </c>
      <c r="AD233" s="69">
        <f t="shared" si="758"/>
        <v>0</v>
      </c>
      <c r="AE233" s="69">
        <f t="shared" si="758"/>
        <v>156428037</v>
      </c>
    </row>
    <row r="234" spans="1:40" ht="14.25" x14ac:dyDescent="0.15">
      <c r="I234" s="148" t="s">
        <v>513</v>
      </c>
      <c r="J234" s="149"/>
      <c r="K234" s="150"/>
      <c r="L234" s="150"/>
      <c r="M234" s="150"/>
      <c r="N234" s="151"/>
      <c r="O234" s="147" t="s">
        <v>75</v>
      </c>
      <c r="P234" s="67">
        <f t="shared" si="757"/>
        <v>1176406852</v>
      </c>
      <c r="Q234" s="67">
        <f t="shared" si="757"/>
        <v>74636918</v>
      </c>
      <c r="R234" s="67">
        <f t="shared" si="757"/>
        <v>1101769934</v>
      </c>
      <c r="S234" s="67">
        <f t="shared" si="757"/>
        <v>0</v>
      </c>
      <c r="T234" s="67">
        <f t="shared" si="757"/>
        <v>1023595122</v>
      </c>
      <c r="U234" s="67">
        <f t="shared" si="757"/>
        <v>544706934</v>
      </c>
      <c r="V234" s="67">
        <f t="shared" si="757"/>
        <v>631699918</v>
      </c>
      <c r="W234" s="70" t="s">
        <v>82</v>
      </c>
      <c r="X234" s="69">
        <f t="shared" si="758"/>
        <v>156428037</v>
      </c>
      <c r="Y234" s="69">
        <f t="shared" si="758"/>
        <v>0</v>
      </c>
      <c r="Z234" s="69">
        <f t="shared" si="758"/>
        <v>0</v>
      </c>
      <c r="AA234" s="69">
        <f t="shared" si="758"/>
        <v>0</v>
      </c>
      <c r="AB234" s="69">
        <f t="shared" si="758"/>
        <v>0</v>
      </c>
      <c r="AC234" s="69">
        <f t="shared" si="758"/>
        <v>0</v>
      </c>
      <c r="AD234" s="69">
        <f t="shared" si="758"/>
        <v>0</v>
      </c>
      <c r="AE234" s="69">
        <f t="shared" si="758"/>
        <v>156428037</v>
      </c>
    </row>
    <row r="235" spans="1:40" s="58" customFormat="1" ht="14.25" x14ac:dyDescent="0.15">
      <c r="I235" s="274" t="s">
        <v>513</v>
      </c>
      <c r="J235" s="275"/>
      <c r="K235" s="276"/>
      <c r="L235" s="276"/>
      <c r="M235" s="276"/>
      <c r="N235" s="277"/>
      <c r="O235" s="278" t="s">
        <v>77</v>
      </c>
      <c r="P235" s="89">
        <f t="shared" si="757"/>
        <v>156428037</v>
      </c>
      <c r="Q235" s="89">
        <f t="shared" si="757"/>
        <v>0</v>
      </c>
      <c r="R235" s="89">
        <f t="shared" si="757"/>
        <v>156428037</v>
      </c>
      <c r="S235" s="89">
        <f t="shared" si="757"/>
        <v>0</v>
      </c>
      <c r="T235" s="89">
        <f t="shared" si="757"/>
        <v>19898751</v>
      </c>
      <c r="U235" s="89">
        <f t="shared" si="757"/>
        <v>55636191</v>
      </c>
      <c r="V235" s="89">
        <f t="shared" si="757"/>
        <v>100791846</v>
      </c>
      <c r="W235" s="88" t="s">
        <v>83</v>
      </c>
      <c r="X235" s="90">
        <f t="shared" si="758"/>
        <v>0</v>
      </c>
      <c r="Y235" s="90">
        <f t="shared" si="758"/>
        <v>0</v>
      </c>
      <c r="Z235" s="90">
        <f t="shared" si="758"/>
        <v>0</v>
      </c>
      <c r="AA235" s="90">
        <f t="shared" si="758"/>
        <v>0</v>
      </c>
      <c r="AB235" s="90">
        <f t="shared" si="758"/>
        <v>0</v>
      </c>
      <c r="AC235" s="90">
        <f t="shared" si="758"/>
        <v>0</v>
      </c>
      <c r="AD235" s="90">
        <f t="shared" si="758"/>
        <v>0</v>
      </c>
      <c r="AE235" s="90">
        <f t="shared" si="758"/>
        <v>0</v>
      </c>
      <c r="AF235" s="273"/>
      <c r="AM235" s="60"/>
    </row>
    <row r="236" spans="1:40" ht="14.25" x14ac:dyDescent="0.15">
      <c r="I236" s="152" t="s">
        <v>98</v>
      </c>
      <c r="J236" s="130"/>
      <c r="K236" s="131"/>
      <c r="L236" s="131"/>
      <c r="M236" s="131"/>
      <c r="N236" s="132"/>
      <c r="O236" s="133" t="s">
        <v>78</v>
      </c>
      <c r="P236" s="134">
        <f t="shared" ref="P236:V238" si="759">SUMIFS(P$7:P$225,$O$7:$O$225,$O236,$I$7:$I$225,$I$236)</f>
        <v>119886060</v>
      </c>
      <c r="Q236" s="134">
        <f t="shared" si="759"/>
        <v>2768854</v>
      </c>
      <c r="R236" s="134">
        <f t="shared" si="759"/>
        <v>117117206</v>
      </c>
      <c r="S236" s="134">
        <f t="shared" si="759"/>
        <v>0</v>
      </c>
      <c r="T236" s="134">
        <f t="shared" si="759"/>
        <v>3400000</v>
      </c>
      <c r="U236" s="134">
        <f t="shared" si="759"/>
        <v>61154868</v>
      </c>
      <c r="V236" s="134">
        <f t="shared" si="759"/>
        <v>58731192</v>
      </c>
      <c r="W236" s="135" t="s">
        <v>79</v>
      </c>
      <c r="X236" s="136">
        <f t="shared" ref="X236:AE238" si="760">SUMIFS(X$7:X$225,$W$7:$W$225,$W236,$I$7:$I$225,$I$236)</f>
        <v>72173916</v>
      </c>
      <c r="Y236" s="136">
        <f t="shared" si="760"/>
        <v>0</v>
      </c>
      <c r="Z236" s="136">
        <f t="shared" si="760"/>
        <v>0</v>
      </c>
      <c r="AA236" s="136">
        <f t="shared" si="760"/>
        <v>0</v>
      </c>
      <c r="AB236" s="136">
        <f t="shared" si="760"/>
        <v>0</v>
      </c>
      <c r="AC236" s="136">
        <f t="shared" si="760"/>
        <v>0</v>
      </c>
      <c r="AD236" s="136">
        <f t="shared" si="760"/>
        <v>0</v>
      </c>
      <c r="AE236" s="136">
        <f t="shared" si="760"/>
        <v>72173916</v>
      </c>
    </row>
    <row r="237" spans="1:40" s="137" customFormat="1" ht="14.25" x14ac:dyDescent="0.15">
      <c r="A237" s="1"/>
      <c r="B237"/>
      <c r="C237"/>
      <c r="D237"/>
      <c r="E237"/>
      <c r="F237"/>
      <c r="G237"/>
      <c r="H237"/>
      <c r="I237" s="138" t="s">
        <v>614</v>
      </c>
      <c r="J237" s="139"/>
      <c r="K237" s="140"/>
      <c r="L237" s="140"/>
      <c r="M237" s="140"/>
      <c r="N237" s="141"/>
      <c r="O237" s="133" t="s">
        <v>75</v>
      </c>
      <c r="P237" s="134">
        <f t="shared" si="759"/>
        <v>47712144</v>
      </c>
      <c r="Q237" s="134">
        <f t="shared" si="759"/>
        <v>2768854</v>
      </c>
      <c r="R237" s="134">
        <f t="shared" si="759"/>
        <v>44943290</v>
      </c>
      <c r="S237" s="134">
        <f t="shared" si="759"/>
        <v>0</v>
      </c>
      <c r="T237" s="134">
        <f t="shared" si="759"/>
        <v>3400000</v>
      </c>
      <c r="U237" s="134">
        <f t="shared" si="759"/>
        <v>23899168</v>
      </c>
      <c r="V237" s="134">
        <f t="shared" si="759"/>
        <v>23812976</v>
      </c>
      <c r="W237" s="135" t="s">
        <v>82</v>
      </c>
      <c r="X237" s="136">
        <f t="shared" si="760"/>
        <v>72173916</v>
      </c>
      <c r="Y237" s="136">
        <f t="shared" si="760"/>
        <v>0</v>
      </c>
      <c r="Z237" s="136">
        <f t="shared" si="760"/>
        <v>0</v>
      </c>
      <c r="AA237" s="136">
        <f t="shared" si="760"/>
        <v>0</v>
      </c>
      <c r="AB237" s="136">
        <f t="shared" si="760"/>
        <v>0</v>
      </c>
      <c r="AC237" s="136">
        <f t="shared" si="760"/>
        <v>0</v>
      </c>
      <c r="AD237" s="136">
        <f t="shared" si="760"/>
        <v>0</v>
      </c>
      <c r="AE237" s="136">
        <f t="shared" si="760"/>
        <v>72173916</v>
      </c>
      <c r="AG237"/>
      <c r="AH237"/>
      <c r="AI237"/>
      <c r="AJ237"/>
      <c r="AK237"/>
      <c r="AL237"/>
      <c r="AM237" s="9"/>
      <c r="AN237"/>
    </row>
    <row r="238" spans="1:40" s="273" customFormat="1" ht="14.25" x14ac:dyDescent="0.15">
      <c r="A238" s="58"/>
      <c r="B238" s="58"/>
      <c r="C238" s="58"/>
      <c r="D238" s="58"/>
      <c r="E238" s="58"/>
      <c r="F238" s="58"/>
      <c r="G238" s="58"/>
      <c r="H238" s="58"/>
      <c r="I238" s="279" t="s">
        <v>614</v>
      </c>
      <c r="J238" s="267"/>
      <c r="K238" s="268"/>
      <c r="L238" s="268"/>
      <c r="M238" s="268"/>
      <c r="N238" s="269"/>
      <c r="O238" s="270" t="s">
        <v>77</v>
      </c>
      <c r="P238" s="271">
        <f t="shared" si="759"/>
        <v>72173916</v>
      </c>
      <c r="Q238" s="271">
        <f t="shared" si="759"/>
        <v>0</v>
      </c>
      <c r="R238" s="271">
        <f t="shared" si="759"/>
        <v>72173916</v>
      </c>
      <c r="S238" s="271">
        <f t="shared" si="759"/>
        <v>0</v>
      </c>
      <c r="T238" s="271">
        <f t="shared" si="759"/>
        <v>0</v>
      </c>
      <c r="U238" s="271">
        <f t="shared" si="759"/>
        <v>37255700</v>
      </c>
      <c r="V238" s="271">
        <f t="shared" si="759"/>
        <v>34918216</v>
      </c>
      <c r="W238" s="142" t="s">
        <v>83</v>
      </c>
      <c r="X238" s="272">
        <f t="shared" si="760"/>
        <v>0</v>
      </c>
      <c r="Y238" s="272">
        <f t="shared" si="760"/>
        <v>0</v>
      </c>
      <c r="Z238" s="272">
        <f t="shared" si="760"/>
        <v>0</v>
      </c>
      <c r="AA238" s="272">
        <f t="shared" si="760"/>
        <v>0</v>
      </c>
      <c r="AB238" s="272">
        <f t="shared" si="760"/>
        <v>0</v>
      </c>
      <c r="AC238" s="272">
        <f t="shared" si="760"/>
        <v>0</v>
      </c>
      <c r="AD238" s="272">
        <f t="shared" si="760"/>
        <v>0</v>
      </c>
      <c r="AE238" s="272">
        <f t="shared" si="760"/>
        <v>0</v>
      </c>
      <c r="AG238" s="58"/>
      <c r="AH238" s="58"/>
      <c r="AI238" s="58"/>
      <c r="AJ238" s="58"/>
      <c r="AK238" s="58"/>
      <c r="AL238" s="58"/>
      <c r="AM238" s="60"/>
      <c r="AN238" s="58"/>
    </row>
    <row r="239" spans="1:40" s="137" customFormat="1" ht="14.25" x14ac:dyDescent="0.15">
      <c r="A239" s="1"/>
      <c r="B239"/>
      <c r="C239"/>
      <c r="D239"/>
      <c r="E239"/>
      <c r="F239"/>
      <c r="G239"/>
      <c r="H239"/>
      <c r="I239" s="143" t="s">
        <v>99</v>
      </c>
      <c r="J239" s="144"/>
      <c r="K239" s="145"/>
      <c r="L239" s="145"/>
      <c r="M239" s="145"/>
      <c r="N239" s="146"/>
      <c r="O239" s="147" t="s">
        <v>78</v>
      </c>
      <c r="P239" s="67">
        <f t="shared" ref="P239:V241" si="761">SUMIFS(P$7:P$225,$O$7:$O$225,$O239,$I$7:$I$225,$I$239)</f>
        <v>951070012</v>
      </c>
      <c r="Q239" s="67">
        <f t="shared" si="761"/>
        <v>378359117</v>
      </c>
      <c r="R239" s="67">
        <f t="shared" si="761"/>
        <v>572710895</v>
      </c>
      <c r="S239" s="67">
        <f t="shared" si="761"/>
        <v>0</v>
      </c>
      <c r="T239" s="67">
        <f t="shared" si="761"/>
        <v>495966096</v>
      </c>
      <c r="U239" s="67">
        <f t="shared" si="761"/>
        <v>605206807</v>
      </c>
      <c r="V239" s="67">
        <f t="shared" si="761"/>
        <v>345863205</v>
      </c>
      <c r="W239" s="70" t="s">
        <v>79</v>
      </c>
      <c r="X239" s="69">
        <f t="shared" ref="X239:AE241" si="762">SUMIFS(X$7:X$225,$W$7:$W$225,$W239,$I$7:$I$225,$I$239)</f>
        <v>59843725</v>
      </c>
      <c r="Y239" s="69">
        <f t="shared" si="762"/>
        <v>0</v>
      </c>
      <c r="Z239" s="69">
        <f t="shared" si="762"/>
        <v>0</v>
      </c>
      <c r="AA239" s="69">
        <f t="shared" si="762"/>
        <v>0</v>
      </c>
      <c r="AB239" s="69">
        <f t="shared" si="762"/>
        <v>0</v>
      </c>
      <c r="AC239" s="69">
        <f t="shared" si="762"/>
        <v>0</v>
      </c>
      <c r="AD239" s="69">
        <f t="shared" si="762"/>
        <v>0</v>
      </c>
      <c r="AE239" s="69">
        <f t="shared" si="762"/>
        <v>59843725</v>
      </c>
      <c r="AG239"/>
      <c r="AH239"/>
      <c r="AI239"/>
      <c r="AJ239"/>
      <c r="AK239"/>
      <c r="AL239"/>
      <c r="AM239" s="9"/>
      <c r="AN239"/>
    </row>
    <row r="240" spans="1:40" s="137" customFormat="1" ht="14.25" x14ac:dyDescent="0.15">
      <c r="A240" s="1"/>
      <c r="B240"/>
      <c r="C240"/>
      <c r="D240"/>
      <c r="E240"/>
      <c r="F240"/>
      <c r="G240"/>
      <c r="H240"/>
      <c r="I240" s="148" t="s">
        <v>881</v>
      </c>
      <c r="J240" s="149"/>
      <c r="K240" s="150"/>
      <c r="L240" s="150"/>
      <c r="M240" s="150"/>
      <c r="N240" s="151"/>
      <c r="O240" s="147" t="s">
        <v>75</v>
      </c>
      <c r="P240" s="67">
        <f t="shared" si="761"/>
        <v>891226287</v>
      </c>
      <c r="Q240" s="67">
        <f t="shared" si="761"/>
        <v>377795507</v>
      </c>
      <c r="R240" s="67">
        <f t="shared" si="761"/>
        <v>513430780</v>
      </c>
      <c r="S240" s="67">
        <f t="shared" si="761"/>
        <v>0</v>
      </c>
      <c r="T240" s="67">
        <f t="shared" si="761"/>
        <v>436685981</v>
      </c>
      <c r="U240" s="67">
        <f t="shared" si="761"/>
        <v>593391808</v>
      </c>
      <c r="V240" s="67">
        <f t="shared" si="761"/>
        <v>297834479</v>
      </c>
      <c r="W240" s="70" t="s">
        <v>82</v>
      </c>
      <c r="X240" s="69">
        <f t="shared" si="762"/>
        <v>59843725</v>
      </c>
      <c r="Y240" s="69">
        <f t="shared" si="762"/>
        <v>0</v>
      </c>
      <c r="Z240" s="69">
        <f t="shared" si="762"/>
        <v>0</v>
      </c>
      <c r="AA240" s="69">
        <f t="shared" si="762"/>
        <v>0</v>
      </c>
      <c r="AB240" s="69">
        <f t="shared" si="762"/>
        <v>0</v>
      </c>
      <c r="AC240" s="69">
        <f t="shared" si="762"/>
        <v>0</v>
      </c>
      <c r="AD240" s="69">
        <f t="shared" si="762"/>
        <v>0</v>
      </c>
      <c r="AE240" s="69">
        <f t="shared" si="762"/>
        <v>59843725</v>
      </c>
      <c r="AG240"/>
      <c r="AH240"/>
      <c r="AI240"/>
      <c r="AJ240"/>
      <c r="AK240"/>
      <c r="AL240"/>
      <c r="AM240" s="9"/>
      <c r="AN240"/>
    </row>
    <row r="241" spans="1:40" s="273" customFormat="1" ht="14.25" x14ac:dyDescent="0.15">
      <c r="A241" s="58"/>
      <c r="B241" s="58"/>
      <c r="C241" s="58"/>
      <c r="D241" s="58"/>
      <c r="E241" s="58"/>
      <c r="F241" s="58"/>
      <c r="G241" s="58"/>
      <c r="H241" s="58"/>
      <c r="I241" s="274" t="s">
        <v>881</v>
      </c>
      <c r="J241" s="275"/>
      <c r="K241" s="276"/>
      <c r="L241" s="276"/>
      <c r="M241" s="276"/>
      <c r="N241" s="277"/>
      <c r="O241" s="278" t="s">
        <v>77</v>
      </c>
      <c r="P241" s="89">
        <f t="shared" si="761"/>
        <v>59843725</v>
      </c>
      <c r="Q241" s="89">
        <f t="shared" si="761"/>
        <v>563610</v>
      </c>
      <c r="R241" s="89">
        <f t="shared" si="761"/>
        <v>59280115</v>
      </c>
      <c r="S241" s="89">
        <f t="shared" si="761"/>
        <v>0</v>
      </c>
      <c r="T241" s="89">
        <f t="shared" si="761"/>
        <v>59280115</v>
      </c>
      <c r="U241" s="89">
        <f t="shared" si="761"/>
        <v>11814999</v>
      </c>
      <c r="V241" s="89">
        <f t="shared" si="761"/>
        <v>48028726</v>
      </c>
      <c r="W241" s="88" t="s">
        <v>83</v>
      </c>
      <c r="X241" s="90">
        <f t="shared" si="762"/>
        <v>0</v>
      </c>
      <c r="Y241" s="90">
        <f t="shared" si="762"/>
        <v>0</v>
      </c>
      <c r="Z241" s="90">
        <f t="shared" si="762"/>
        <v>0</v>
      </c>
      <c r="AA241" s="90">
        <f t="shared" si="762"/>
        <v>0</v>
      </c>
      <c r="AB241" s="90">
        <f t="shared" si="762"/>
        <v>0</v>
      </c>
      <c r="AC241" s="90">
        <f t="shared" si="762"/>
        <v>0</v>
      </c>
      <c r="AD241" s="90">
        <f t="shared" si="762"/>
        <v>0</v>
      </c>
      <c r="AE241" s="90">
        <f t="shared" si="762"/>
        <v>0</v>
      </c>
      <c r="AG241" s="58"/>
      <c r="AH241" s="58"/>
      <c r="AI241" s="58"/>
      <c r="AJ241" s="58"/>
      <c r="AK241" s="58"/>
      <c r="AL241" s="58"/>
      <c r="AM241" s="60"/>
      <c r="AN241" s="58"/>
    </row>
    <row r="525" spans="1:1" x14ac:dyDescent="0.15">
      <c r="A525" s="153"/>
    </row>
    <row r="526" spans="1:1" x14ac:dyDescent="0.15">
      <c r="A526" s="153"/>
    </row>
    <row r="527" spans="1:1" x14ac:dyDescent="0.15">
      <c r="A527" s="153"/>
    </row>
  </sheetData>
  <sheetProtection autoFilter="0"/>
  <autoFilter ref="I6:I241"/>
  <mergeCells count="440">
    <mergeCell ref="F226:F228"/>
    <mergeCell ref="F223:F225"/>
    <mergeCell ref="J223:J225"/>
    <mergeCell ref="K223:K225"/>
    <mergeCell ref="L223:L225"/>
    <mergeCell ref="M223:M225"/>
    <mergeCell ref="AF223:AF225"/>
    <mergeCell ref="F220:F222"/>
    <mergeCell ref="J220:J222"/>
    <mergeCell ref="K220:K222"/>
    <mergeCell ref="L220:L222"/>
    <mergeCell ref="M220:M222"/>
    <mergeCell ref="AF220:AF222"/>
    <mergeCell ref="F217:F219"/>
    <mergeCell ref="J217:J219"/>
    <mergeCell ref="K217:K219"/>
    <mergeCell ref="L217:L219"/>
    <mergeCell ref="M217:M219"/>
    <mergeCell ref="AF217:AF219"/>
    <mergeCell ref="F214:F216"/>
    <mergeCell ref="J214:J216"/>
    <mergeCell ref="K214:K216"/>
    <mergeCell ref="L214:L216"/>
    <mergeCell ref="M214:M216"/>
    <mergeCell ref="AF214:AF216"/>
    <mergeCell ref="F211:F213"/>
    <mergeCell ref="J211:J213"/>
    <mergeCell ref="K211:K213"/>
    <mergeCell ref="L211:L213"/>
    <mergeCell ref="M211:M213"/>
    <mergeCell ref="AF211:AF213"/>
    <mergeCell ref="F208:F210"/>
    <mergeCell ref="J208:J210"/>
    <mergeCell ref="K208:K210"/>
    <mergeCell ref="L208:L210"/>
    <mergeCell ref="M208:M210"/>
    <mergeCell ref="AF208:AF210"/>
    <mergeCell ref="F205:F207"/>
    <mergeCell ref="J205:J207"/>
    <mergeCell ref="K205:K207"/>
    <mergeCell ref="L205:L207"/>
    <mergeCell ref="M205:M207"/>
    <mergeCell ref="AF205:AF207"/>
    <mergeCell ref="F202:F204"/>
    <mergeCell ref="J202:J204"/>
    <mergeCell ref="K202:K204"/>
    <mergeCell ref="L202:L204"/>
    <mergeCell ref="M202:M204"/>
    <mergeCell ref="AF202:AF204"/>
    <mergeCell ref="F199:F201"/>
    <mergeCell ref="J199:J201"/>
    <mergeCell ref="K199:K201"/>
    <mergeCell ref="L199:L201"/>
    <mergeCell ref="M199:M201"/>
    <mergeCell ref="AF199:AF201"/>
    <mergeCell ref="F196:F198"/>
    <mergeCell ref="J196:J198"/>
    <mergeCell ref="K196:K198"/>
    <mergeCell ref="L196:L198"/>
    <mergeCell ref="M196:M198"/>
    <mergeCell ref="AF196:AF198"/>
    <mergeCell ref="F193:F195"/>
    <mergeCell ref="J193:J195"/>
    <mergeCell ref="K193:K195"/>
    <mergeCell ref="L193:L195"/>
    <mergeCell ref="M193:M195"/>
    <mergeCell ref="AF193:AF195"/>
    <mergeCell ref="F190:F192"/>
    <mergeCell ref="J190:J192"/>
    <mergeCell ref="K190:K192"/>
    <mergeCell ref="L190:L192"/>
    <mergeCell ref="M190:M192"/>
    <mergeCell ref="AF190:AF192"/>
    <mergeCell ref="F187:F189"/>
    <mergeCell ref="J187:J189"/>
    <mergeCell ref="K187:K189"/>
    <mergeCell ref="L187:L189"/>
    <mergeCell ref="M187:M189"/>
    <mergeCell ref="AF187:AF189"/>
    <mergeCell ref="F184:F186"/>
    <mergeCell ref="J184:J186"/>
    <mergeCell ref="K184:K186"/>
    <mergeCell ref="L184:L186"/>
    <mergeCell ref="M184:M186"/>
    <mergeCell ref="AF184:AF186"/>
    <mergeCell ref="F181:F183"/>
    <mergeCell ref="J181:J183"/>
    <mergeCell ref="K181:K183"/>
    <mergeCell ref="L181:L183"/>
    <mergeCell ref="M181:M183"/>
    <mergeCell ref="AF181:AF183"/>
    <mergeCell ref="F178:F180"/>
    <mergeCell ref="J178:J180"/>
    <mergeCell ref="K178:K180"/>
    <mergeCell ref="L178:L180"/>
    <mergeCell ref="M178:M180"/>
    <mergeCell ref="AF178:AF180"/>
    <mergeCell ref="F175:F177"/>
    <mergeCell ref="J175:J177"/>
    <mergeCell ref="K175:K177"/>
    <mergeCell ref="L175:L177"/>
    <mergeCell ref="M175:M177"/>
    <mergeCell ref="AF175:AF177"/>
    <mergeCell ref="F172:F174"/>
    <mergeCell ref="J172:J174"/>
    <mergeCell ref="K172:K174"/>
    <mergeCell ref="L172:L174"/>
    <mergeCell ref="M172:M174"/>
    <mergeCell ref="AF172:AF174"/>
    <mergeCell ref="F169:F171"/>
    <mergeCell ref="J169:J171"/>
    <mergeCell ref="K169:K171"/>
    <mergeCell ref="L169:L171"/>
    <mergeCell ref="M169:M171"/>
    <mergeCell ref="AF169:AF171"/>
    <mergeCell ref="F166:F168"/>
    <mergeCell ref="J166:J168"/>
    <mergeCell ref="K166:K168"/>
    <mergeCell ref="L166:L168"/>
    <mergeCell ref="M166:M168"/>
    <mergeCell ref="AF166:AF168"/>
    <mergeCell ref="F163:F165"/>
    <mergeCell ref="J163:J165"/>
    <mergeCell ref="K163:K165"/>
    <mergeCell ref="L163:L165"/>
    <mergeCell ref="M163:M165"/>
    <mergeCell ref="AF163:AF165"/>
    <mergeCell ref="F160:F162"/>
    <mergeCell ref="J160:J162"/>
    <mergeCell ref="K160:K162"/>
    <mergeCell ref="L160:L162"/>
    <mergeCell ref="M160:M162"/>
    <mergeCell ref="AF160:AF162"/>
    <mergeCell ref="F157:F159"/>
    <mergeCell ref="J157:J159"/>
    <mergeCell ref="K157:K159"/>
    <mergeCell ref="L157:L159"/>
    <mergeCell ref="M157:M159"/>
    <mergeCell ref="AF157:AF159"/>
    <mergeCell ref="F154:F156"/>
    <mergeCell ref="J154:J156"/>
    <mergeCell ref="K154:K156"/>
    <mergeCell ref="L154:L156"/>
    <mergeCell ref="M154:M156"/>
    <mergeCell ref="AF154:AF156"/>
    <mergeCell ref="F151:F153"/>
    <mergeCell ref="J151:J153"/>
    <mergeCell ref="K151:K153"/>
    <mergeCell ref="L151:L153"/>
    <mergeCell ref="M151:M153"/>
    <mergeCell ref="AF151:AF153"/>
    <mergeCell ref="F148:F150"/>
    <mergeCell ref="J148:J150"/>
    <mergeCell ref="K148:K150"/>
    <mergeCell ref="L148:L150"/>
    <mergeCell ref="M148:M150"/>
    <mergeCell ref="AF148:AF150"/>
    <mergeCell ref="F145:F147"/>
    <mergeCell ref="J145:J147"/>
    <mergeCell ref="K145:K147"/>
    <mergeCell ref="L145:L147"/>
    <mergeCell ref="M145:M147"/>
    <mergeCell ref="AF145:AF147"/>
    <mergeCell ref="F142:F144"/>
    <mergeCell ref="J142:J144"/>
    <mergeCell ref="K142:K144"/>
    <mergeCell ref="L142:L144"/>
    <mergeCell ref="M142:M144"/>
    <mergeCell ref="AF142:AF144"/>
    <mergeCell ref="F139:F141"/>
    <mergeCell ref="J139:J141"/>
    <mergeCell ref="K139:K141"/>
    <mergeCell ref="L139:L141"/>
    <mergeCell ref="M139:M141"/>
    <mergeCell ref="AF139:AF141"/>
    <mergeCell ref="F136:F138"/>
    <mergeCell ref="J136:J138"/>
    <mergeCell ref="K136:K138"/>
    <mergeCell ref="L136:L138"/>
    <mergeCell ref="M136:M138"/>
    <mergeCell ref="AF136:AF138"/>
    <mergeCell ref="F133:F135"/>
    <mergeCell ref="J133:J135"/>
    <mergeCell ref="K133:K135"/>
    <mergeCell ref="L133:L135"/>
    <mergeCell ref="M133:M135"/>
    <mergeCell ref="AF133:AF135"/>
    <mergeCell ref="F130:F132"/>
    <mergeCell ref="J130:J132"/>
    <mergeCell ref="K130:K132"/>
    <mergeCell ref="L130:L132"/>
    <mergeCell ref="M130:M132"/>
    <mergeCell ref="AF130:AF132"/>
    <mergeCell ref="F127:F129"/>
    <mergeCell ref="J127:J129"/>
    <mergeCell ref="K127:K129"/>
    <mergeCell ref="L127:L129"/>
    <mergeCell ref="M127:M129"/>
    <mergeCell ref="AF127:AF129"/>
    <mergeCell ref="F124:F126"/>
    <mergeCell ref="J124:J126"/>
    <mergeCell ref="K124:K126"/>
    <mergeCell ref="L124:L126"/>
    <mergeCell ref="M124:M126"/>
    <mergeCell ref="AF124:AF126"/>
    <mergeCell ref="F121:F123"/>
    <mergeCell ref="J121:J123"/>
    <mergeCell ref="K121:K123"/>
    <mergeCell ref="L121:L123"/>
    <mergeCell ref="M121:M123"/>
    <mergeCell ref="AF121:AF123"/>
    <mergeCell ref="F118:F120"/>
    <mergeCell ref="J118:J120"/>
    <mergeCell ref="K118:K120"/>
    <mergeCell ref="L118:L120"/>
    <mergeCell ref="M118:M120"/>
    <mergeCell ref="AF118:AF120"/>
    <mergeCell ref="F115:F117"/>
    <mergeCell ref="J115:J117"/>
    <mergeCell ref="K115:K117"/>
    <mergeCell ref="L115:L117"/>
    <mergeCell ref="M115:M117"/>
    <mergeCell ref="AF115:AF117"/>
    <mergeCell ref="F112:F114"/>
    <mergeCell ref="J112:J114"/>
    <mergeCell ref="K112:K114"/>
    <mergeCell ref="L112:L114"/>
    <mergeCell ref="M112:M114"/>
    <mergeCell ref="AF112:AF114"/>
    <mergeCell ref="F109:F111"/>
    <mergeCell ref="J109:J111"/>
    <mergeCell ref="K109:K111"/>
    <mergeCell ref="L109:L111"/>
    <mergeCell ref="M109:M111"/>
    <mergeCell ref="AF109:AF111"/>
    <mergeCell ref="F106:F108"/>
    <mergeCell ref="J106:J108"/>
    <mergeCell ref="K106:K108"/>
    <mergeCell ref="L106:L108"/>
    <mergeCell ref="M106:M108"/>
    <mergeCell ref="AF106:AF108"/>
    <mergeCell ref="F103:F105"/>
    <mergeCell ref="J103:J105"/>
    <mergeCell ref="K103:K105"/>
    <mergeCell ref="L103:L105"/>
    <mergeCell ref="M103:M105"/>
    <mergeCell ref="AF103:AF105"/>
    <mergeCell ref="F100:F102"/>
    <mergeCell ref="J100:J102"/>
    <mergeCell ref="K100:K102"/>
    <mergeCell ref="L100:L102"/>
    <mergeCell ref="M100:M102"/>
    <mergeCell ref="AF100:AF102"/>
    <mergeCell ref="F97:F99"/>
    <mergeCell ref="J97:J99"/>
    <mergeCell ref="K97:K99"/>
    <mergeCell ref="L97:L99"/>
    <mergeCell ref="M97:M99"/>
    <mergeCell ref="AF97:AF99"/>
    <mergeCell ref="F94:F96"/>
    <mergeCell ref="J94:J96"/>
    <mergeCell ref="K94:K96"/>
    <mergeCell ref="L94:L96"/>
    <mergeCell ref="M94:M96"/>
    <mergeCell ref="AF94:AF96"/>
    <mergeCell ref="F91:F93"/>
    <mergeCell ref="J91:J93"/>
    <mergeCell ref="K91:K93"/>
    <mergeCell ref="L91:L93"/>
    <mergeCell ref="M91:M93"/>
    <mergeCell ref="AF91:AF93"/>
    <mergeCell ref="F88:F90"/>
    <mergeCell ref="J88:J90"/>
    <mergeCell ref="K88:K90"/>
    <mergeCell ref="L88:L90"/>
    <mergeCell ref="M88:M90"/>
    <mergeCell ref="AF88:AF90"/>
    <mergeCell ref="F85:F87"/>
    <mergeCell ref="J85:J87"/>
    <mergeCell ref="K85:K87"/>
    <mergeCell ref="L85:L87"/>
    <mergeCell ref="M85:M87"/>
    <mergeCell ref="AF85:AF87"/>
    <mergeCell ref="F82:F84"/>
    <mergeCell ref="J82:J84"/>
    <mergeCell ref="K82:K84"/>
    <mergeCell ref="L82:L84"/>
    <mergeCell ref="M82:M84"/>
    <mergeCell ref="AF82:AF84"/>
    <mergeCell ref="F79:F81"/>
    <mergeCell ref="J79:J81"/>
    <mergeCell ref="K79:K81"/>
    <mergeCell ref="L79:L81"/>
    <mergeCell ref="M79:M81"/>
    <mergeCell ref="AF79:AF81"/>
    <mergeCell ref="F76:F78"/>
    <mergeCell ref="J76:J78"/>
    <mergeCell ref="K76:K78"/>
    <mergeCell ref="L76:L78"/>
    <mergeCell ref="M76:M78"/>
    <mergeCell ref="AF76:AF78"/>
    <mergeCell ref="F73:F75"/>
    <mergeCell ref="J73:J75"/>
    <mergeCell ref="K73:K75"/>
    <mergeCell ref="L73:L75"/>
    <mergeCell ref="M73:M75"/>
    <mergeCell ref="AF73:AF75"/>
    <mergeCell ref="F70:F72"/>
    <mergeCell ref="J70:J72"/>
    <mergeCell ref="K70:K72"/>
    <mergeCell ref="L70:L72"/>
    <mergeCell ref="M70:M72"/>
    <mergeCell ref="AF70:AF72"/>
    <mergeCell ref="F67:F69"/>
    <mergeCell ref="J67:J69"/>
    <mergeCell ref="K67:K69"/>
    <mergeCell ref="L67:L69"/>
    <mergeCell ref="M67:M69"/>
    <mergeCell ref="AF67:AF69"/>
    <mergeCell ref="F64:F66"/>
    <mergeCell ref="J64:J66"/>
    <mergeCell ref="K64:K66"/>
    <mergeCell ref="L64:L66"/>
    <mergeCell ref="M64:M66"/>
    <mergeCell ref="AF64:AF66"/>
    <mergeCell ref="F61:F63"/>
    <mergeCell ref="J61:J63"/>
    <mergeCell ref="K61:K63"/>
    <mergeCell ref="L61:L63"/>
    <mergeCell ref="M61:M63"/>
    <mergeCell ref="AF61:AF63"/>
    <mergeCell ref="F58:F60"/>
    <mergeCell ref="J58:J60"/>
    <mergeCell ref="K58:K60"/>
    <mergeCell ref="L58:L60"/>
    <mergeCell ref="M58:M60"/>
    <mergeCell ref="AF58:AF60"/>
    <mergeCell ref="F55:F57"/>
    <mergeCell ref="J55:J57"/>
    <mergeCell ref="K55:K57"/>
    <mergeCell ref="L55:L57"/>
    <mergeCell ref="M55:M57"/>
    <mergeCell ref="AF55:AF57"/>
    <mergeCell ref="F52:F54"/>
    <mergeCell ref="J52:J54"/>
    <mergeCell ref="K52:K54"/>
    <mergeCell ref="L52:L54"/>
    <mergeCell ref="M52:M54"/>
    <mergeCell ref="AF52:AF54"/>
    <mergeCell ref="F49:F51"/>
    <mergeCell ref="J49:J51"/>
    <mergeCell ref="K49:K51"/>
    <mergeCell ref="L49:L51"/>
    <mergeCell ref="M49:M51"/>
    <mergeCell ref="AF49:AF51"/>
    <mergeCell ref="F46:F48"/>
    <mergeCell ref="J46:J48"/>
    <mergeCell ref="K46:K48"/>
    <mergeCell ref="L46:L48"/>
    <mergeCell ref="M46:M48"/>
    <mergeCell ref="AF46:AF48"/>
    <mergeCell ref="F43:F45"/>
    <mergeCell ref="J43:J45"/>
    <mergeCell ref="K43:K45"/>
    <mergeCell ref="L43:L45"/>
    <mergeCell ref="M43:M45"/>
    <mergeCell ref="AF43:AF45"/>
    <mergeCell ref="F40:F42"/>
    <mergeCell ref="J40:J42"/>
    <mergeCell ref="K40:K42"/>
    <mergeCell ref="L40:L42"/>
    <mergeCell ref="M40:M42"/>
    <mergeCell ref="AF40:AF42"/>
    <mergeCell ref="F37:F39"/>
    <mergeCell ref="J37:J39"/>
    <mergeCell ref="K37:K39"/>
    <mergeCell ref="L37:L39"/>
    <mergeCell ref="M37:M39"/>
    <mergeCell ref="AF37:AF39"/>
    <mergeCell ref="F34:F36"/>
    <mergeCell ref="J34:J36"/>
    <mergeCell ref="K34:K36"/>
    <mergeCell ref="L34:L36"/>
    <mergeCell ref="M34:M36"/>
    <mergeCell ref="AF34:AF36"/>
    <mergeCell ref="F31:F33"/>
    <mergeCell ref="J31:J33"/>
    <mergeCell ref="K31:K33"/>
    <mergeCell ref="L31:L33"/>
    <mergeCell ref="M31:M33"/>
    <mergeCell ref="AF31:AF33"/>
    <mergeCell ref="F28:F30"/>
    <mergeCell ref="J28:J30"/>
    <mergeCell ref="K28:K30"/>
    <mergeCell ref="L28:L30"/>
    <mergeCell ref="M28:M30"/>
    <mergeCell ref="AF28:AF30"/>
    <mergeCell ref="F25:F27"/>
    <mergeCell ref="J25:J27"/>
    <mergeCell ref="K25:K27"/>
    <mergeCell ref="L25:L27"/>
    <mergeCell ref="M25:M27"/>
    <mergeCell ref="AF25:AF27"/>
    <mergeCell ref="F22:F24"/>
    <mergeCell ref="J22:J24"/>
    <mergeCell ref="K22:K24"/>
    <mergeCell ref="L22:L24"/>
    <mergeCell ref="M22:M24"/>
    <mergeCell ref="AF22:AF24"/>
    <mergeCell ref="F19:F21"/>
    <mergeCell ref="J19:J21"/>
    <mergeCell ref="K19:K21"/>
    <mergeCell ref="L19:L21"/>
    <mergeCell ref="M19:M21"/>
    <mergeCell ref="AF19:AF21"/>
    <mergeCell ref="F16:F18"/>
    <mergeCell ref="J16:J18"/>
    <mergeCell ref="K16:K18"/>
    <mergeCell ref="L16:L18"/>
    <mergeCell ref="M16:M18"/>
    <mergeCell ref="AF16:AF18"/>
    <mergeCell ref="F7:F9"/>
    <mergeCell ref="J7:J9"/>
    <mergeCell ref="K7:K9"/>
    <mergeCell ref="L7:L9"/>
    <mergeCell ref="M7:M9"/>
    <mergeCell ref="AF7:AF9"/>
    <mergeCell ref="J3:M3"/>
    <mergeCell ref="F13:F15"/>
    <mergeCell ref="J13:J15"/>
    <mergeCell ref="K13:K15"/>
    <mergeCell ref="L13:L15"/>
    <mergeCell ref="M13:M15"/>
    <mergeCell ref="AF13:AF15"/>
    <mergeCell ref="F10:F12"/>
    <mergeCell ref="J10:J12"/>
    <mergeCell ref="K10:K12"/>
    <mergeCell ref="L10:L12"/>
    <mergeCell ref="M10:M12"/>
    <mergeCell ref="AF10:AF12"/>
  </mergeCells>
  <phoneticPr fontId="3"/>
  <conditionalFormatting sqref="W216 W219 N215:O216 N218:O219 O214 O217 W213 N212:O213 O211 W210 N209:O210 O208 W204 W207 N203:O204 N206:O207 O202 O205 W201 N200:O201 O199 W195 W198 N194:O195 N197:O198 O193 O196 W186 W189 W192 N185:O186 N188:O189 N191:O192 O184 O187 O190 W183 N182:O183 O181 W180 N179:O180 O178 W168 W171 W174 W177 N167:O168 N170:O171 N173:O174 N176:O177 O166 O169 O172 O175 W165 N164:O165 O163 W162 N161:O162 O160 W159 N158:O159 O157 W156 N155:O156 O154 W153 N152:O153 O151 W150 N149:O150 O148 W144 W147 N143:O144 N146:O147 O142 O145 W141 N140:O141 O139 W138 N137:O138 O136 W135 N134:O135 O133 W132 N131:O132 O130 W105 W108 W111 W114 W117 W120 W123 W126 W129 N104:O105 N107:O108 N110:O111 N113:O114 N116:O117 N119:O120 N122:O123 N125:O126 N128:O129 O103 O106 O109 O112 O115 O118 O121 O124 O127 W102 N101:O102 O100 W99 N98:O99 O97 W93 W96 N92:O93 N95:O96 O91 O94 W87 W90 N86:O87 N89:O90 O85 O88 W78 W81 W84 N77:O78 N80:O81 N83:O84 O76 O79 O82 W75 N74:O75 O73 W66 W69 W72 N65:O66 N68:O69 N71:O72 O64 O67 O70 W60 W63 N59:O60 N62:O63 O58 O61 W57 N56:O57 O55 W48 W51 W54 N47:O48 N50:O51 N53:O54 O46 O49 O52 W42 W45 N41:O42 N44:O45 O40 O43 W39 N38:O39 O37 W30 W33 W36 N29:O30 N32:O33 N35:O36 O28 O31 O34 W15 W18 W21 W24 W27 N14:O15 N17:O18 N20:O21 N23:O24 N26:O27 O13 O16 O19 O22 O25 W12 N11:O12 O10 W9 N8:O9 O7 N5:O5 N3:N4 O3 N226 W228 W222 W225 N221:O222 N224:O225 O220 O223 O226:O228 W232 W235 W241 W238">
    <cfRule type="containsText" dxfId="25" priority="27" operator="containsText" text="完成">
      <formula>NOT(ISERROR(SEARCH("完成",N3)))</formula>
    </cfRule>
  </conditionalFormatting>
  <conditionalFormatting sqref="P7:P228">
    <cfRule type="expression" dxfId="24" priority="19">
      <formula>$O7="最新"</formula>
    </cfRule>
  </conditionalFormatting>
  <conditionalFormatting sqref="J214:M214 J217:M217 J211:M211 J208:M208 J202:M202 J205:M205 J199:M199 J193:M193 J196:M196 J184:M184 J187:M187 J190:M190 J181:M181 J178:M178 J166:M166 J169:M169 J172:M172 J175:M175 J163:M163 J160:M160 J157:M157 J154:M154 J151:M151 J148:M148 J142:M142 J145:M145 J139:M139 J136:M136 J133:M133 J130:M130 J103:M103 J109:M109 J112:M112 J115:M115 J118:M118 J121:M121 J124:M124 J127:M127 J106:M106 J100:M100 J97:M97 J91:M91 J94:M94 J85:M85 J88:M88 J76:M76 J79:M79 J82:M82 J73:M73 J64:M64 J67:M67 J70:M70 J58:M58 J61:M61 J55:M55 J46:M46 J49:M49 J52:M52 J40:M40 J43:M43 J37:M37 J28:M28 J31:M31 J34:M34 J13:M13 J16:M16 J19:M19 J22:M22 J25:M25 J10:M10 J7:M7 J223:M223 J220:M220">
    <cfRule type="containsBlanks" dxfId="23" priority="18">
      <formula>LEN(TRIM(J7))=0</formula>
    </cfRule>
  </conditionalFormatting>
  <conditionalFormatting sqref="Q7:Q228">
    <cfRule type="expression" dxfId="22" priority="14">
      <formula>$O7="最新"</formula>
    </cfRule>
  </conditionalFormatting>
  <conditionalFormatting sqref="AD220 AD223 AD214 AD217 AD211 AD208 AD202 AD205 AD199 AD193 AD196 AD184 AD187 AD190 AD181 AD178 AD166 AD169 AD172 AD175 AD163 AD160 AD157 AD154 AD151 AD148 AD142 AD145 AD139 AD136 AD133 AD130 AD103 AD106 AD109 AD112 AD115 AD118 AD121 AD124 AD127 AD100 AD97 AD91 AD94 AD85 AD88 AD76 AD79 AD82 AD73 AD64 AD67 AD70 AD58 AD61 AD55 AD46 AD49 AD52 AD40 AD43 AD37 AD28 AD31 AD34 AD13 AD16 AD19 AD22 AD25 AD10 AD7">
    <cfRule type="cellIs" dxfId="21" priority="13" operator="greaterThan">
      <formula>0</formula>
    </cfRule>
  </conditionalFormatting>
  <conditionalFormatting sqref="AE7 AE10 AE13 AE16 AE19 AE22 AE25 AE28 AE31 AE34 AE37 AE40 AE43 AE46 AE49 AE52 AE55 AE58 AE61 AE64 AE67 AE70 AE73 AE76 AE79 AE82 AE85 AE88 AE91 AE94 AE97 AE100 AE103 AE106 AE109 AE112 AE115 AE118 AE121 AE124 AE127 AE130 AE133 AE136 AE139 AE142 AE145 AE148 AE151 AE154 AE157 AE160 AE163 AE166 AE169 AE172 AE175 AE178 AE181 AE184 AE187 AE190 AE193 AE196 AE199 AE202 AE205 AE208 AE211 AE214 AE217 AE220 AE223">
    <cfRule type="expression" dxfId="20" priority="12">
      <formula>ROUND($AE7/100000,0)&lt;&gt;ROUND($P7/100000,0)</formula>
    </cfRule>
  </conditionalFormatting>
  <pageMargins left="0.39370078740157483" right="0.31496062992125984" top="0.74803149606299213" bottom="0.59" header="0.31496062992125984" footer="0.31496062992125984"/>
  <pageSetup paperSize="8" scale="58" orientation="landscape" cellComments="asDisplayed" r:id="rId1"/>
  <headerFooter>
    <oddFooter>&amp;C&amp;P/&amp;N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CFF"/>
  </sheetPr>
  <dimension ref="A1:AN599"/>
  <sheetViews>
    <sheetView showGridLines="0" tabSelected="1" topLeftCell="F1" zoomScale="80" zoomScaleNormal="80" workbookViewId="0">
      <selection activeCell="AF202" sqref="AF202:AF204"/>
    </sheetView>
  </sheetViews>
  <sheetFormatPr defaultRowHeight="13.5" x14ac:dyDescent="0.15"/>
  <cols>
    <col min="1" max="1" width="3.875" style="1" customWidth="1"/>
    <col min="2" max="3" width="6.125" bestFit="1" customWidth="1"/>
    <col min="4" max="4" width="11" customWidth="1"/>
    <col min="5" max="5" width="12.125" bestFit="1" customWidth="1"/>
    <col min="6" max="6" width="30.625" customWidth="1"/>
    <col min="7" max="7" width="11.125" bestFit="1" customWidth="1"/>
    <col min="14" max="14" width="16.125" bestFit="1" customWidth="1"/>
    <col min="15" max="15" width="8.375" customWidth="1"/>
    <col min="16" max="16" width="9" customWidth="1"/>
    <col min="20" max="20" width="9" customWidth="1"/>
    <col min="21" max="21" width="9" style="1"/>
    <col min="23" max="23" width="6.625" customWidth="1"/>
    <col min="24" max="29" width="9" customWidth="1"/>
    <col min="32" max="32" width="15.625" style="137" customWidth="1"/>
    <col min="33" max="33" width="2.5" customWidth="1"/>
    <col min="39" max="39" width="9" style="9"/>
  </cols>
  <sheetData>
    <row r="1" spans="1:40" ht="24" customHeight="1" x14ac:dyDescent="0.15">
      <c r="B1" s="2"/>
      <c r="C1" s="2"/>
      <c r="D1" s="2"/>
      <c r="E1" s="2"/>
      <c r="F1" s="2"/>
      <c r="G1" s="2"/>
      <c r="H1" s="2"/>
      <c r="I1" s="2"/>
      <c r="J1" s="2"/>
      <c r="K1" s="2"/>
      <c r="L1" s="2"/>
      <c r="M1" s="2"/>
      <c r="N1" s="2"/>
      <c r="O1" s="2"/>
      <c r="P1" s="2"/>
      <c r="Q1" s="2"/>
      <c r="R1" s="2"/>
      <c r="S1" s="2"/>
      <c r="T1" s="2"/>
      <c r="U1" s="3"/>
      <c r="V1" s="2"/>
      <c r="W1" s="2"/>
      <c r="X1" s="2"/>
      <c r="Y1" s="2"/>
      <c r="Z1" s="2"/>
      <c r="AA1" s="2"/>
      <c r="AB1" s="2"/>
      <c r="AC1" s="2"/>
      <c r="AD1" s="2"/>
      <c r="AE1" s="2"/>
      <c r="AF1" s="2"/>
      <c r="AG1" s="2"/>
      <c r="AH1" s="2"/>
      <c r="AI1" s="2"/>
      <c r="AJ1" s="4"/>
      <c r="AK1" s="4"/>
      <c r="AL1" s="4"/>
      <c r="AM1" s="5"/>
      <c r="AN1" s="6"/>
    </row>
    <row r="2" spans="1:40" ht="29.25" thickBot="1" x14ac:dyDescent="0.2">
      <c r="B2" s="2"/>
      <c r="C2" s="2"/>
      <c r="D2" s="2"/>
      <c r="E2" s="7" t="s">
        <v>1494</v>
      </c>
      <c r="F2" s="2"/>
      <c r="G2" s="2"/>
      <c r="H2" s="2"/>
      <c r="I2" s="2"/>
      <c r="J2" s="2"/>
      <c r="K2" s="2"/>
      <c r="L2" s="2"/>
      <c r="M2" s="2"/>
      <c r="N2" s="2"/>
      <c r="O2" s="2"/>
      <c r="P2" s="2"/>
      <c r="Q2" s="2"/>
      <c r="R2" s="2"/>
      <c r="S2" s="2"/>
      <c r="T2" s="2"/>
      <c r="U2" s="3"/>
      <c r="V2" s="2"/>
      <c r="W2" s="2"/>
      <c r="X2" s="2"/>
      <c r="Y2" s="2"/>
      <c r="Z2" s="2"/>
      <c r="AA2" s="2"/>
      <c r="AB2" s="2"/>
      <c r="AC2" s="2"/>
      <c r="AD2" s="2"/>
      <c r="AE2" s="2"/>
      <c r="AF2" s="2"/>
      <c r="AH2" s="8"/>
      <c r="AI2" s="8"/>
      <c r="AJ2" s="8"/>
      <c r="AK2" s="8"/>
      <c r="AL2" s="8"/>
    </row>
    <row r="3" spans="1:40" ht="22.5" customHeight="1" x14ac:dyDescent="0.15">
      <c r="B3" s="2"/>
      <c r="C3" s="10"/>
      <c r="D3" s="11"/>
      <c r="E3" s="12"/>
      <c r="F3" s="13" t="s">
        <v>0</v>
      </c>
      <c r="G3" s="12"/>
      <c r="H3" s="12"/>
      <c r="I3" s="12"/>
      <c r="J3" s="352" t="s">
        <v>1</v>
      </c>
      <c r="K3" s="353"/>
      <c r="L3" s="353"/>
      <c r="M3" s="354"/>
      <c r="N3" s="14"/>
      <c r="O3" s="15" t="s">
        <v>2</v>
      </c>
      <c r="P3" s="16"/>
      <c r="Q3" s="16"/>
      <c r="R3" s="16"/>
      <c r="S3" s="16"/>
      <c r="T3" s="16"/>
      <c r="U3" s="16"/>
      <c r="V3" s="17"/>
      <c r="W3" s="15" t="s">
        <v>3</v>
      </c>
      <c r="X3" s="18"/>
      <c r="Y3" s="18"/>
      <c r="Z3" s="18"/>
      <c r="AA3" s="18"/>
      <c r="AB3" s="18"/>
      <c r="AC3" s="18"/>
      <c r="AD3" s="18"/>
      <c r="AE3" s="18"/>
      <c r="AF3" s="19"/>
      <c r="AH3" s="20" t="s">
        <v>4</v>
      </c>
      <c r="AI3" s="21"/>
      <c r="AJ3" s="21"/>
      <c r="AK3" s="21"/>
      <c r="AL3" s="22"/>
    </row>
    <row r="4" spans="1:40" ht="77.25" customHeight="1" thickBot="1" x14ac:dyDescent="0.2">
      <c r="A4" s="1" t="s">
        <v>5</v>
      </c>
      <c r="B4" s="2" t="s">
        <v>6</v>
      </c>
      <c r="C4" s="10" t="s">
        <v>7</v>
      </c>
      <c r="D4" s="23" t="s">
        <v>8</v>
      </c>
      <c r="E4" s="24" t="s">
        <v>9</v>
      </c>
      <c r="F4" s="25" t="s">
        <v>10</v>
      </c>
      <c r="G4" s="24" t="s">
        <v>11</v>
      </c>
      <c r="H4" s="24" t="s">
        <v>12</v>
      </c>
      <c r="I4" s="24" t="s">
        <v>13</v>
      </c>
      <c r="J4" s="26" t="s">
        <v>14</v>
      </c>
      <c r="K4" s="26" t="s">
        <v>15</v>
      </c>
      <c r="L4" s="26" t="s">
        <v>16</v>
      </c>
      <c r="M4" s="26" t="s">
        <v>17</v>
      </c>
      <c r="N4" s="26" t="s">
        <v>18</v>
      </c>
      <c r="O4" s="27"/>
      <c r="P4" s="28" t="s">
        <v>19</v>
      </c>
      <c r="Q4" s="29" t="s">
        <v>20</v>
      </c>
      <c r="R4" s="30" t="s">
        <v>21</v>
      </c>
      <c r="S4" s="30" t="s">
        <v>22</v>
      </c>
      <c r="T4" s="29" t="s">
        <v>23</v>
      </c>
      <c r="U4" s="31" t="s">
        <v>24</v>
      </c>
      <c r="V4" s="32" t="s">
        <v>25</v>
      </c>
      <c r="W4" s="33"/>
      <c r="X4" s="34" t="s">
        <v>26</v>
      </c>
      <c r="Y4" s="34" t="s">
        <v>27</v>
      </c>
      <c r="Z4" s="34" t="s">
        <v>28</v>
      </c>
      <c r="AA4" s="34" t="s">
        <v>29</v>
      </c>
      <c r="AB4" s="34" t="s">
        <v>30</v>
      </c>
      <c r="AC4" s="34" t="s">
        <v>31</v>
      </c>
      <c r="AD4" s="34" t="s">
        <v>32</v>
      </c>
      <c r="AE4" s="35" t="s">
        <v>33</v>
      </c>
      <c r="AF4" s="36" t="s">
        <v>34</v>
      </c>
      <c r="AH4" s="37" t="s">
        <v>35</v>
      </c>
      <c r="AI4" s="37" t="s">
        <v>36</v>
      </c>
      <c r="AJ4" s="37" t="s">
        <v>37</v>
      </c>
      <c r="AK4" s="37" t="s">
        <v>38</v>
      </c>
      <c r="AL4" s="37" t="s">
        <v>39</v>
      </c>
    </row>
    <row r="5" spans="1:40" ht="6.75" customHeight="1" x14ac:dyDescent="0.15">
      <c r="B5" s="38"/>
      <c r="C5" s="38"/>
      <c r="D5" s="39"/>
      <c r="E5" s="40"/>
      <c r="F5" s="41"/>
      <c r="G5" s="41"/>
      <c r="H5" s="41"/>
      <c r="I5" s="42"/>
      <c r="J5" s="43"/>
      <c r="K5" s="44"/>
      <c r="L5" s="44"/>
      <c r="M5" s="45"/>
      <c r="N5" s="44"/>
      <c r="O5" s="44"/>
      <c r="P5" s="46"/>
      <c r="Q5" s="46"/>
      <c r="R5" s="46"/>
      <c r="S5" s="46"/>
      <c r="T5" s="46"/>
      <c r="U5" s="44"/>
      <c r="V5" s="47"/>
      <c r="W5" s="48"/>
      <c r="X5" s="47"/>
      <c r="Y5" s="47"/>
      <c r="Z5" s="47"/>
      <c r="AA5" s="47"/>
      <c r="AB5" s="47"/>
      <c r="AC5" s="47"/>
      <c r="AD5" s="47"/>
      <c r="AE5" s="47"/>
      <c r="AF5" s="49"/>
      <c r="AH5" s="50"/>
      <c r="AI5" s="51"/>
      <c r="AJ5" s="50"/>
      <c r="AK5" s="50"/>
      <c r="AL5" s="50"/>
    </row>
    <row r="6" spans="1:40" s="58" customFormat="1" ht="16.5" customHeight="1" x14ac:dyDescent="0.15">
      <c r="A6" s="1"/>
      <c r="B6" s="52"/>
      <c r="C6" s="52"/>
      <c r="D6" s="53" t="s">
        <v>40</v>
      </c>
      <c r="E6" s="54" t="s">
        <v>41</v>
      </c>
      <c r="F6" s="54" t="s">
        <v>42</v>
      </c>
      <c r="G6" s="54" t="s">
        <v>43</v>
      </c>
      <c r="H6" s="54" t="s">
        <v>44</v>
      </c>
      <c r="I6" s="54" t="s">
        <v>45</v>
      </c>
      <c r="J6" s="301" t="s">
        <v>1832</v>
      </c>
      <c r="K6" s="302" t="s">
        <v>1833</v>
      </c>
      <c r="L6" s="302" t="s">
        <v>1834</v>
      </c>
      <c r="M6" s="56" t="s">
        <v>49</v>
      </c>
      <c r="N6" s="56" t="s">
        <v>50</v>
      </c>
      <c r="O6" s="56" t="s">
        <v>51</v>
      </c>
      <c r="P6" s="303" t="s">
        <v>52</v>
      </c>
      <c r="Q6" s="56" t="s">
        <v>53</v>
      </c>
      <c r="R6" s="56" t="s">
        <v>54</v>
      </c>
      <c r="S6" s="56" t="s">
        <v>55</v>
      </c>
      <c r="T6" s="56" t="s">
        <v>56</v>
      </c>
      <c r="U6" s="56" t="s">
        <v>57</v>
      </c>
      <c r="V6" s="56" t="s">
        <v>58</v>
      </c>
      <c r="W6" s="56" t="s">
        <v>59</v>
      </c>
      <c r="X6" s="56" t="s">
        <v>60</v>
      </c>
      <c r="Y6" s="302" t="s">
        <v>61</v>
      </c>
      <c r="Z6" s="302" t="s">
        <v>62</v>
      </c>
      <c r="AA6" s="302" t="s">
        <v>63</v>
      </c>
      <c r="AB6" s="302" t="s">
        <v>64</v>
      </c>
      <c r="AC6" s="302" t="s">
        <v>65</v>
      </c>
      <c r="AD6" s="305" t="s">
        <v>66</v>
      </c>
      <c r="AE6" s="56" t="s">
        <v>67</v>
      </c>
      <c r="AF6" s="304" t="s">
        <v>1835</v>
      </c>
      <c r="AH6" s="59" t="s">
        <v>69</v>
      </c>
      <c r="AI6" s="59"/>
      <c r="AJ6" s="59" t="s">
        <v>70</v>
      </c>
      <c r="AK6" s="59" t="s">
        <v>71</v>
      </c>
      <c r="AL6" s="59" t="s">
        <v>72</v>
      </c>
      <c r="AM6" s="60"/>
    </row>
    <row r="7" spans="1:40" s="58" customFormat="1" ht="16.5" hidden="1" customHeight="1" x14ac:dyDescent="0.15">
      <c r="A7" s="61" t="s">
        <v>1495</v>
      </c>
      <c r="B7" t="s">
        <v>1808</v>
      </c>
      <c r="C7" t="s">
        <v>498</v>
      </c>
      <c r="D7" s="62" t="s">
        <v>500</v>
      </c>
      <c r="E7" s="63" t="s">
        <v>1495</v>
      </c>
      <c r="F7" s="346" t="s">
        <v>1281</v>
      </c>
      <c r="G7" s="64" t="s">
        <v>502</v>
      </c>
      <c r="H7" s="63" t="s">
        <v>918</v>
      </c>
      <c r="I7" s="63" t="s">
        <v>1002</v>
      </c>
      <c r="J7" s="346" t="s">
        <v>1708</v>
      </c>
      <c r="K7" s="346" t="s">
        <v>1709</v>
      </c>
      <c r="L7" s="346" t="s">
        <v>1710</v>
      </c>
      <c r="M7" s="346" t="s">
        <v>1711</v>
      </c>
      <c r="N7" s="65" t="s">
        <v>1712</v>
      </c>
      <c r="O7" s="66" t="s">
        <v>73</v>
      </c>
      <c r="P7" s="67">
        <v>5952204</v>
      </c>
      <c r="Q7" s="67">
        <v>5952204</v>
      </c>
      <c r="R7" s="67">
        <f>P7-Q7</f>
        <v>0</v>
      </c>
      <c r="S7" s="67">
        <v>0</v>
      </c>
      <c r="T7" s="67">
        <v>0</v>
      </c>
      <c r="U7" s="68">
        <v>40801300</v>
      </c>
      <c r="V7" s="69">
        <f>P7-U7</f>
        <v>-34849096</v>
      </c>
      <c r="W7" s="70" t="s">
        <v>74</v>
      </c>
      <c r="X7" s="69">
        <f>X8</f>
        <v>0</v>
      </c>
      <c r="Y7" s="71"/>
      <c r="Z7" s="71"/>
      <c r="AA7" s="71"/>
      <c r="AB7" s="71"/>
      <c r="AC7" s="71"/>
      <c r="AD7" s="72"/>
      <c r="AE7" s="69">
        <f t="shared" ref="AE7:AE31" si="0">SUM(X7:AD7)</f>
        <v>0</v>
      </c>
      <c r="AF7" s="349" t="s">
        <v>1791</v>
      </c>
      <c r="AH7" s="73">
        <v>5952204</v>
      </c>
      <c r="AI7" s="74" t="s">
        <v>1156</v>
      </c>
      <c r="AJ7" s="73">
        <v>0</v>
      </c>
      <c r="AK7" s="73">
        <f t="shared" ref="AK7" si="1">AL7-+AH7</f>
        <v>0</v>
      </c>
      <c r="AL7" s="73">
        <f>Q7+R7</f>
        <v>5952204</v>
      </c>
      <c r="AM7" s="75"/>
    </row>
    <row r="8" spans="1:40" s="58" customFormat="1" ht="16.5" hidden="1" customHeight="1" x14ac:dyDescent="0.15">
      <c r="A8" s="76"/>
      <c r="B8" s="77" t="s">
        <v>1808</v>
      </c>
      <c r="C8" s="77" t="s">
        <v>498</v>
      </c>
      <c r="D8" s="78" t="s">
        <v>500</v>
      </c>
      <c r="E8" s="79" t="s">
        <v>1495</v>
      </c>
      <c r="F8" s="347"/>
      <c r="G8" s="80" t="s">
        <v>502</v>
      </c>
      <c r="H8" s="79" t="s">
        <v>918</v>
      </c>
      <c r="I8" s="79" t="s">
        <v>1002</v>
      </c>
      <c r="J8" s="347"/>
      <c r="K8" s="347"/>
      <c r="L8" s="347"/>
      <c r="M8" s="347"/>
      <c r="N8" s="81"/>
      <c r="O8" s="82" t="s">
        <v>75</v>
      </c>
      <c r="P8" s="67">
        <v>5952204</v>
      </c>
      <c r="Q8" s="67">
        <v>5952204</v>
      </c>
      <c r="R8" s="67">
        <v>0</v>
      </c>
      <c r="S8" s="67">
        <f>P8-Q8-R8</f>
        <v>0</v>
      </c>
      <c r="T8" s="67">
        <v>0</v>
      </c>
      <c r="U8" s="83">
        <v>40801300</v>
      </c>
      <c r="V8" s="69">
        <f>P8-U8</f>
        <v>-34849096</v>
      </c>
      <c r="W8" s="70" t="s">
        <v>76</v>
      </c>
      <c r="X8" s="69">
        <v>0</v>
      </c>
      <c r="Y8" s="69">
        <v>0</v>
      </c>
      <c r="Z8" s="69">
        <v>0</v>
      </c>
      <c r="AA8" s="69">
        <v>0</v>
      </c>
      <c r="AB8" s="69">
        <v>0</v>
      </c>
      <c r="AC8" s="69">
        <v>0</v>
      </c>
      <c r="AD8" s="69">
        <v>0</v>
      </c>
      <c r="AE8" s="69">
        <f t="shared" si="0"/>
        <v>0</v>
      </c>
      <c r="AF8" s="350"/>
      <c r="AH8" s="73">
        <v>5952204</v>
      </c>
      <c r="AI8" s="74" t="s">
        <v>1156</v>
      </c>
      <c r="AJ8" s="73">
        <v>0</v>
      </c>
      <c r="AK8" s="73">
        <f>AL8-+AH8</f>
        <v>0</v>
      </c>
      <c r="AL8" s="73">
        <f>Q8+R8</f>
        <v>5952204</v>
      </c>
      <c r="AM8" s="75"/>
    </row>
    <row r="9" spans="1:40" s="58" customFormat="1" ht="16.5" hidden="1" customHeight="1" x14ac:dyDescent="0.15">
      <c r="A9" s="76"/>
      <c r="B9" s="77" t="s">
        <v>1808</v>
      </c>
      <c r="C9" s="77" t="s">
        <v>498</v>
      </c>
      <c r="D9" s="84" t="s">
        <v>500</v>
      </c>
      <c r="E9" s="85" t="s">
        <v>1495</v>
      </c>
      <c r="F9" s="348"/>
      <c r="G9" s="86" t="s">
        <v>502</v>
      </c>
      <c r="H9" s="85" t="s">
        <v>918</v>
      </c>
      <c r="I9" s="85" t="s">
        <v>1002</v>
      </c>
      <c r="J9" s="348"/>
      <c r="K9" s="348"/>
      <c r="L9" s="348"/>
      <c r="M9" s="348"/>
      <c r="N9" s="87"/>
      <c r="O9" s="88" t="s">
        <v>77</v>
      </c>
      <c r="P9" s="67">
        <f>P7-+P8</f>
        <v>0</v>
      </c>
      <c r="Q9" s="67">
        <f t="shared" ref="Q9:V9" si="2">Q7-+Q8</f>
        <v>0</v>
      </c>
      <c r="R9" s="89">
        <f t="shared" si="2"/>
        <v>0</v>
      </c>
      <c r="S9" s="89"/>
      <c r="T9" s="89">
        <f t="shared" si="2"/>
        <v>0</v>
      </c>
      <c r="U9" s="90">
        <f t="shared" si="2"/>
        <v>0</v>
      </c>
      <c r="V9" s="90">
        <f t="shared" si="2"/>
        <v>0</v>
      </c>
      <c r="W9" s="88" t="s">
        <v>77</v>
      </c>
      <c r="X9" s="90">
        <f t="shared" ref="X9:AD9" si="3">X7-+X8</f>
        <v>0</v>
      </c>
      <c r="Y9" s="90">
        <f t="shared" si="3"/>
        <v>0</v>
      </c>
      <c r="Z9" s="90">
        <f t="shared" si="3"/>
        <v>0</v>
      </c>
      <c r="AA9" s="90">
        <f t="shared" si="3"/>
        <v>0</v>
      </c>
      <c r="AB9" s="90">
        <f t="shared" si="3"/>
        <v>0</v>
      </c>
      <c r="AC9" s="90">
        <f t="shared" si="3"/>
        <v>0</v>
      </c>
      <c r="AD9" s="90">
        <f t="shared" si="3"/>
        <v>0</v>
      </c>
      <c r="AE9" s="90">
        <f t="shared" si="0"/>
        <v>0</v>
      </c>
      <c r="AF9" s="351"/>
      <c r="AH9" s="91">
        <f t="shared" ref="AH9" si="4">AH7-+AH8</f>
        <v>0</v>
      </c>
      <c r="AI9" s="92" t="s">
        <v>1156</v>
      </c>
      <c r="AJ9" s="91">
        <f t="shared" ref="AJ9:AL9" si="5">AJ7-+AJ8</f>
        <v>0</v>
      </c>
      <c r="AK9" s="91">
        <f t="shared" si="5"/>
        <v>0</v>
      </c>
      <c r="AL9" s="91">
        <f t="shared" si="5"/>
        <v>0</v>
      </c>
      <c r="AM9" s="60"/>
    </row>
    <row r="10" spans="1:40" s="58" customFormat="1" ht="16.5" hidden="1" customHeight="1" x14ac:dyDescent="0.15">
      <c r="A10" s="61" t="s">
        <v>1498</v>
      </c>
      <c r="B10" t="s">
        <v>1808</v>
      </c>
      <c r="C10" t="s">
        <v>498</v>
      </c>
      <c r="D10" s="62" t="s">
        <v>500</v>
      </c>
      <c r="E10" s="63" t="s">
        <v>1498</v>
      </c>
      <c r="F10" s="346" t="s">
        <v>1284</v>
      </c>
      <c r="G10" s="63" t="s">
        <v>497</v>
      </c>
      <c r="H10" s="63" t="s">
        <v>918</v>
      </c>
      <c r="I10" s="63" t="s">
        <v>1044</v>
      </c>
      <c r="J10" s="346" t="s">
        <v>1717</v>
      </c>
      <c r="K10" s="346" t="s">
        <v>1709</v>
      </c>
      <c r="L10" s="346" t="s">
        <v>1710</v>
      </c>
      <c r="M10" s="346" t="s">
        <v>1711</v>
      </c>
      <c r="N10" s="65" t="s">
        <v>1712</v>
      </c>
      <c r="O10" s="66" t="s">
        <v>78</v>
      </c>
      <c r="P10" s="67">
        <v>63653698</v>
      </c>
      <c r="Q10" s="67">
        <v>0</v>
      </c>
      <c r="R10" s="67">
        <f t="shared" ref="R10" si="6">P10-Q10</f>
        <v>63653698</v>
      </c>
      <c r="S10" s="67">
        <v>0</v>
      </c>
      <c r="T10" s="67">
        <v>15871815</v>
      </c>
      <c r="U10" s="68">
        <v>0</v>
      </c>
      <c r="V10" s="69">
        <f t="shared" ref="V10:V11" si="7">P10-U10</f>
        <v>63653698</v>
      </c>
      <c r="W10" s="70" t="s">
        <v>79</v>
      </c>
      <c r="X10" s="69">
        <f t="shared" ref="X10" si="8">X11</f>
        <v>25047473</v>
      </c>
      <c r="Y10" s="71"/>
      <c r="Z10" s="71"/>
      <c r="AA10" s="71"/>
      <c r="AB10" s="71"/>
      <c r="AC10" s="71"/>
      <c r="AD10" s="72"/>
      <c r="AE10" s="69">
        <f t="shared" si="0"/>
        <v>25047473</v>
      </c>
      <c r="AF10" s="349">
        <v>0</v>
      </c>
      <c r="AH10" s="73">
        <v>59379064</v>
      </c>
      <c r="AI10" s="74" t="s">
        <v>894</v>
      </c>
      <c r="AJ10" s="73">
        <v>2988167.3299999996</v>
      </c>
      <c r="AK10" s="73">
        <f t="shared" ref="AK10:AK11" si="9">AL10-+AH10</f>
        <v>4274634</v>
      </c>
      <c r="AL10" s="73">
        <f t="shared" ref="AL10:AL11" si="10">Q10+R10</f>
        <v>63653698</v>
      </c>
      <c r="AM10" s="75"/>
    </row>
    <row r="11" spans="1:40" s="58" customFormat="1" ht="16.5" hidden="1" customHeight="1" x14ac:dyDescent="0.15">
      <c r="A11" s="76"/>
      <c r="B11" s="77" t="s">
        <v>1808</v>
      </c>
      <c r="C11" s="77" t="s">
        <v>498</v>
      </c>
      <c r="D11" s="78" t="s">
        <v>500</v>
      </c>
      <c r="E11" s="79" t="s">
        <v>1498</v>
      </c>
      <c r="F11" s="347"/>
      <c r="G11" s="79" t="s">
        <v>497</v>
      </c>
      <c r="H11" s="79" t="s">
        <v>918</v>
      </c>
      <c r="I11" s="79" t="s">
        <v>1044</v>
      </c>
      <c r="J11" s="347"/>
      <c r="K11" s="347"/>
      <c r="L11" s="347"/>
      <c r="M11" s="347"/>
      <c r="N11" s="81"/>
      <c r="O11" s="82" t="s">
        <v>81</v>
      </c>
      <c r="P11" s="67">
        <v>38606225</v>
      </c>
      <c r="Q11" s="67">
        <v>0</v>
      </c>
      <c r="R11" s="67">
        <v>38606225</v>
      </c>
      <c r="S11" s="67">
        <f t="shared" ref="S11" si="11">P11-Q11-R11</f>
        <v>0</v>
      </c>
      <c r="T11" s="67">
        <v>15871815</v>
      </c>
      <c r="U11" s="83">
        <v>0</v>
      </c>
      <c r="V11" s="69">
        <f t="shared" si="7"/>
        <v>38606225</v>
      </c>
      <c r="W11" s="70" t="s">
        <v>82</v>
      </c>
      <c r="X11" s="69">
        <v>25047473</v>
      </c>
      <c r="Y11" s="69">
        <v>0</v>
      </c>
      <c r="Z11" s="69">
        <v>0</v>
      </c>
      <c r="AA11" s="69">
        <v>0</v>
      </c>
      <c r="AB11" s="69">
        <v>0</v>
      </c>
      <c r="AC11" s="69">
        <v>0</v>
      </c>
      <c r="AD11" s="69">
        <v>0</v>
      </c>
      <c r="AE11" s="69">
        <f t="shared" si="0"/>
        <v>25047473</v>
      </c>
      <c r="AF11" s="350"/>
      <c r="AH11" s="73">
        <v>35339939</v>
      </c>
      <c r="AI11" s="74" t="s">
        <v>894</v>
      </c>
      <c r="AJ11" s="73">
        <v>2294224.12</v>
      </c>
      <c r="AK11" s="73">
        <f t="shared" si="9"/>
        <v>3266286</v>
      </c>
      <c r="AL11" s="73">
        <f t="shared" si="10"/>
        <v>38606225</v>
      </c>
      <c r="AM11" s="75"/>
    </row>
    <row r="12" spans="1:40" s="58" customFormat="1" ht="16.5" hidden="1" customHeight="1" x14ac:dyDescent="0.15">
      <c r="A12" s="76"/>
      <c r="B12" s="77" t="s">
        <v>1808</v>
      </c>
      <c r="C12" s="77" t="s">
        <v>498</v>
      </c>
      <c r="D12" s="84" t="s">
        <v>500</v>
      </c>
      <c r="E12" s="85" t="s">
        <v>1498</v>
      </c>
      <c r="F12" s="348"/>
      <c r="G12" s="85" t="s">
        <v>497</v>
      </c>
      <c r="H12" s="85" t="s">
        <v>918</v>
      </c>
      <c r="I12" s="85" t="s">
        <v>1044</v>
      </c>
      <c r="J12" s="348"/>
      <c r="K12" s="348"/>
      <c r="L12" s="348"/>
      <c r="M12" s="348"/>
      <c r="N12" s="87"/>
      <c r="O12" s="88" t="s">
        <v>83</v>
      </c>
      <c r="P12" s="67">
        <f t="shared" ref="P12:R12" si="12">P10-+P11</f>
        <v>25047473</v>
      </c>
      <c r="Q12" s="67">
        <f t="shared" si="12"/>
        <v>0</v>
      </c>
      <c r="R12" s="89">
        <f t="shared" si="12"/>
        <v>25047473</v>
      </c>
      <c r="S12" s="89"/>
      <c r="T12" s="89">
        <f t="shared" ref="T12:V12" si="13">T10-+T11</f>
        <v>0</v>
      </c>
      <c r="U12" s="90">
        <f t="shared" si="13"/>
        <v>0</v>
      </c>
      <c r="V12" s="90">
        <f t="shared" si="13"/>
        <v>25047473</v>
      </c>
      <c r="W12" s="88" t="s">
        <v>83</v>
      </c>
      <c r="X12" s="90">
        <f t="shared" ref="X12:AD12" si="14">X10-+X11</f>
        <v>0</v>
      </c>
      <c r="Y12" s="90">
        <f t="shared" si="14"/>
        <v>0</v>
      </c>
      <c r="Z12" s="90">
        <f t="shared" si="14"/>
        <v>0</v>
      </c>
      <c r="AA12" s="90">
        <f t="shared" si="14"/>
        <v>0</v>
      </c>
      <c r="AB12" s="90">
        <f t="shared" si="14"/>
        <v>0</v>
      </c>
      <c r="AC12" s="90">
        <f t="shared" si="14"/>
        <v>0</v>
      </c>
      <c r="AD12" s="90">
        <f t="shared" si="14"/>
        <v>0</v>
      </c>
      <c r="AE12" s="90">
        <f t="shared" si="0"/>
        <v>0</v>
      </c>
      <c r="AF12" s="351"/>
      <c r="AH12" s="91">
        <f t="shared" ref="AH12:AH36" si="15">AH10-+AH11</f>
        <v>24039125</v>
      </c>
      <c r="AI12" s="92">
        <v>35339939</v>
      </c>
      <c r="AJ12" s="91">
        <f t="shared" ref="AJ12:AL12" si="16">AJ10-+AJ11</f>
        <v>693943.2099999995</v>
      </c>
      <c r="AK12" s="91">
        <f t="shared" si="16"/>
        <v>1008348</v>
      </c>
      <c r="AL12" s="91">
        <f t="shared" si="16"/>
        <v>25047473</v>
      </c>
      <c r="AM12" s="60"/>
    </row>
    <row r="13" spans="1:40" s="58" customFormat="1" ht="16.5" hidden="1" customHeight="1" x14ac:dyDescent="0.15">
      <c r="A13" s="61" t="s">
        <v>1501</v>
      </c>
      <c r="B13" t="s">
        <v>1808</v>
      </c>
      <c r="C13" t="s">
        <v>498</v>
      </c>
      <c r="D13" s="62" t="s">
        <v>500</v>
      </c>
      <c r="E13" s="63" t="s">
        <v>1501</v>
      </c>
      <c r="F13" s="346" t="s">
        <v>1287</v>
      </c>
      <c r="G13" s="63" t="s">
        <v>502</v>
      </c>
      <c r="H13" s="63" t="s">
        <v>918</v>
      </c>
      <c r="I13" s="63" t="s">
        <v>1044</v>
      </c>
      <c r="J13" s="346"/>
      <c r="K13" s="346"/>
      <c r="L13" s="346"/>
      <c r="M13" s="346" t="s">
        <v>1711</v>
      </c>
      <c r="N13" s="65" t="s">
        <v>1712</v>
      </c>
      <c r="O13" s="66" t="s">
        <v>78</v>
      </c>
      <c r="P13" s="67">
        <v>2510560</v>
      </c>
      <c r="Q13" s="67">
        <v>0</v>
      </c>
      <c r="R13" s="67">
        <f t="shared" ref="R13" si="17">P13-Q13</f>
        <v>2510560</v>
      </c>
      <c r="S13" s="67">
        <v>0</v>
      </c>
      <c r="T13" s="67">
        <v>2510560</v>
      </c>
      <c r="U13" s="68">
        <v>0</v>
      </c>
      <c r="V13" s="69">
        <f t="shared" ref="V13:V14" si="18">P13-U13</f>
        <v>2510560</v>
      </c>
      <c r="W13" s="70" t="s">
        <v>79</v>
      </c>
      <c r="X13" s="69">
        <f t="shared" ref="X13" si="19">X14</f>
        <v>0</v>
      </c>
      <c r="Y13" s="71"/>
      <c r="Z13" s="71"/>
      <c r="AA13" s="71"/>
      <c r="AB13" s="71"/>
      <c r="AC13" s="71"/>
      <c r="AD13" s="72"/>
      <c r="AE13" s="69">
        <f t="shared" si="0"/>
        <v>0</v>
      </c>
      <c r="AF13" s="349">
        <v>0</v>
      </c>
      <c r="AH13" s="73">
        <v>2510560</v>
      </c>
      <c r="AI13" s="74" t="s">
        <v>1156</v>
      </c>
      <c r="AJ13" s="73">
        <v>0</v>
      </c>
      <c r="AK13" s="73">
        <f t="shared" ref="AK13:AK14" si="20">AL13-+AH13</f>
        <v>0</v>
      </c>
      <c r="AL13" s="73">
        <f t="shared" ref="AL13:AL14" si="21">Q13+R13</f>
        <v>2510560</v>
      </c>
      <c r="AM13" s="75"/>
    </row>
    <row r="14" spans="1:40" s="58" customFormat="1" ht="16.5" hidden="1" customHeight="1" x14ac:dyDescent="0.15">
      <c r="A14" s="61"/>
      <c r="B14" s="77" t="s">
        <v>1808</v>
      </c>
      <c r="C14" s="77" t="s">
        <v>498</v>
      </c>
      <c r="D14" s="78" t="s">
        <v>500</v>
      </c>
      <c r="E14" s="79" t="s">
        <v>1501</v>
      </c>
      <c r="F14" s="347"/>
      <c r="G14" s="79" t="s">
        <v>502</v>
      </c>
      <c r="H14" s="79" t="s">
        <v>918</v>
      </c>
      <c r="I14" s="79" t="s">
        <v>1044</v>
      </c>
      <c r="J14" s="347"/>
      <c r="K14" s="347"/>
      <c r="L14" s="347"/>
      <c r="M14" s="347"/>
      <c r="N14" s="81"/>
      <c r="O14" s="82" t="s">
        <v>81</v>
      </c>
      <c r="P14" s="67">
        <v>2510560</v>
      </c>
      <c r="Q14" s="67">
        <v>0</v>
      </c>
      <c r="R14" s="67">
        <v>2510560</v>
      </c>
      <c r="S14" s="67">
        <f t="shared" ref="S14" si="22">P14-Q14-R14</f>
        <v>0</v>
      </c>
      <c r="T14" s="67">
        <v>2510560</v>
      </c>
      <c r="U14" s="83">
        <v>0</v>
      </c>
      <c r="V14" s="69">
        <f t="shared" si="18"/>
        <v>2510560</v>
      </c>
      <c r="W14" s="70" t="s">
        <v>82</v>
      </c>
      <c r="X14" s="69">
        <v>0</v>
      </c>
      <c r="Y14" s="69">
        <v>0</v>
      </c>
      <c r="Z14" s="69">
        <v>0</v>
      </c>
      <c r="AA14" s="69">
        <v>0</v>
      </c>
      <c r="AB14" s="69">
        <v>0</v>
      </c>
      <c r="AC14" s="69">
        <v>0</v>
      </c>
      <c r="AD14" s="69">
        <v>0</v>
      </c>
      <c r="AE14" s="69">
        <f t="shared" si="0"/>
        <v>0</v>
      </c>
      <c r="AF14" s="350"/>
      <c r="AH14" s="73">
        <v>2510560</v>
      </c>
      <c r="AI14" s="74" t="s">
        <v>1156</v>
      </c>
      <c r="AJ14" s="73">
        <v>0</v>
      </c>
      <c r="AK14" s="73">
        <f t="shared" si="20"/>
        <v>0</v>
      </c>
      <c r="AL14" s="73">
        <f t="shared" si="21"/>
        <v>2510560</v>
      </c>
      <c r="AM14" s="75"/>
    </row>
    <row r="15" spans="1:40" s="58" customFormat="1" ht="16.5" hidden="1" customHeight="1" x14ac:dyDescent="0.15">
      <c r="A15" s="61"/>
      <c r="B15" s="77" t="s">
        <v>1808</v>
      </c>
      <c r="C15" s="77" t="s">
        <v>498</v>
      </c>
      <c r="D15" s="84" t="s">
        <v>500</v>
      </c>
      <c r="E15" s="85" t="s">
        <v>1501</v>
      </c>
      <c r="F15" s="348"/>
      <c r="G15" s="85" t="s">
        <v>502</v>
      </c>
      <c r="H15" s="85" t="s">
        <v>918</v>
      </c>
      <c r="I15" s="85" t="s">
        <v>1044</v>
      </c>
      <c r="J15" s="348"/>
      <c r="K15" s="348"/>
      <c r="L15" s="348"/>
      <c r="M15" s="348"/>
      <c r="N15" s="87"/>
      <c r="O15" s="88" t="s">
        <v>83</v>
      </c>
      <c r="P15" s="67">
        <f t="shared" ref="P15:R15" si="23">P13-+P14</f>
        <v>0</v>
      </c>
      <c r="Q15" s="67">
        <f t="shared" si="23"/>
        <v>0</v>
      </c>
      <c r="R15" s="89">
        <f t="shared" si="23"/>
        <v>0</v>
      </c>
      <c r="S15" s="89"/>
      <c r="T15" s="89">
        <f t="shared" ref="T15:V15" si="24">T13-+T14</f>
        <v>0</v>
      </c>
      <c r="U15" s="90">
        <f t="shared" si="24"/>
        <v>0</v>
      </c>
      <c r="V15" s="90">
        <f t="shared" si="24"/>
        <v>0</v>
      </c>
      <c r="W15" s="88" t="s">
        <v>83</v>
      </c>
      <c r="X15" s="90">
        <f t="shared" ref="X15:AD15" si="25">X13-+X14</f>
        <v>0</v>
      </c>
      <c r="Y15" s="90">
        <f t="shared" si="25"/>
        <v>0</v>
      </c>
      <c r="Z15" s="90">
        <f t="shared" si="25"/>
        <v>0</v>
      </c>
      <c r="AA15" s="90">
        <f t="shared" si="25"/>
        <v>0</v>
      </c>
      <c r="AB15" s="90">
        <f t="shared" si="25"/>
        <v>0</v>
      </c>
      <c r="AC15" s="90">
        <f t="shared" si="25"/>
        <v>0</v>
      </c>
      <c r="AD15" s="90">
        <f t="shared" si="25"/>
        <v>0</v>
      </c>
      <c r="AE15" s="90">
        <f t="shared" si="0"/>
        <v>0</v>
      </c>
      <c r="AF15" s="351"/>
      <c r="AH15" s="91">
        <f t="shared" si="15"/>
        <v>0</v>
      </c>
      <c r="AI15" s="92" t="s">
        <v>1156</v>
      </c>
      <c r="AJ15" s="91">
        <f t="shared" ref="AJ15:AL15" si="26">AJ13-+AJ14</f>
        <v>0</v>
      </c>
      <c r="AK15" s="91">
        <f t="shared" si="26"/>
        <v>0</v>
      </c>
      <c r="AL15" s="91">
        <f t="shared" si="26"/>
        <v>0</v>
      </c>
      <c r="AM15" s="60"/>
    </row>
    <row r="16" spans="1:40" s="58" customFormat="1" ht="16.5" hidden="1" customHeight="1" x14ac:dyDescent="0.15">
      <c r="A16" s="61" t="s">
        <v>1507</v>
      </c>
      <c r="B16" t="s">
        <v>1809</v>
      </c>
      <c r="C16" t="s">
        <v>503</v>
      </c>
      <c r="D16" s="62" t="s">
        <v>505</v>
      </c>
      <c r="E16" s="63" t="s">
        <v>1507</v>
      </c>
      <c r="F16" s="346" t="s">
        <v>1293</v>
      </c>
      <c r="G16" s="63" t="s">
        <v>1794</v>
      </c>
      <c r="H16" s="63" t="s">
        <v>918</v>
      </c>
      <c r="I16" s="63" t="s">
        <v>1044</v>
      </c>
      <c r="J16" s="346"/>
      <c r="K16" s="346"/>
      <c r="L16" s="346"/>
      <c r="M16" s="346" t="s">
        <v>1711</v>
      </c>
      <c r="N16" s="65" t="s">
        <v>1720</v>
      </c>
      <c r="O16" s="66" t="s">
        <v>78</v>
      </c>
      <c r="P16" s="67">
        <v>10030000</v>
      </c>
      <c r="Q16" s="67">
        <v>10030000</v>
      </c>
      <c r="R16" s="67">
        <f t="shared" ref="R16" si="27">P16-Q16</f>
        <v>0</v>
      </c>
      <c r="S16" s="67">
        <v>0</v>
      </c>
      <c r="T16" s="67">
        <v>10030000</v>
      </c>
      <c r="U16" s="68">
        <v>0</v>
      </c>
      <c r="V16" s="69">
        <f t="shared" ref="V16:V17" si="28">P16-U16</f>
        <v>10030000</v>
      </c>
      <c r="W16" s="70" t="s">
        <v>79</v>
      </c>
      <c r="X16" s="69">
        <f t="shared" ref="X16" si="29">X17</f>
        <v>0</v>
      </c>
      <c r="Y16" s="71"/>
      <c r="Z16" s="71"/>
      <c r="AA16" s="71"/>
      <c r="AB16" s="71"/>
      <c r="AC16" s="71"/>
      <c r="AD16" s="72"/>
      <c r="AE16" s="69">
        <f t="shared" si="0"/>
        <v>0</v>
      </c>
      <c r="AF16" s="349">
        <v>0</v>
      </c>
      <c r="AH16" s="73">
        <v>10030000</v>
      </c>
      <c r="AI16" s="74" t="s">
        <v>1156</v>
      </c>
      <c r="AJ16" s="73">
        <v>0</v>
      </c>
      <c r="AK16" s="73">
        <f t="shared" ref="AK16:AK17" si="30">AL16-+AH16</f>
        <v>0</v>
      </c>
      <c r="AL16" s="73">
        <f t="shared" ref="AL16:AL17" si="31">Q16+R16</f>
        <v>10030000</v>
      </c>
      <c r="AM16" s="75"/>
    </row>
    <row r="17" spans="1:39" s="58" customFormat="1" ht="16.5" hidden="1" customHeight="1" x14ac:dyDescent="0.15">
      <c r="A17" s="61"/>
      <c r="B17" s="77" t="s">
        <v>1809</v>
      </c>
      <c r="C17" s="77" t="s">
        <v>503</v>
      </c>
      <c r="D17" s="78" t="s">
        <v>505</v>
      </c>
      <c r="E17" s="79" t="s">
        <v>1507</v>
      </c>
      <c r="F17" s="347"/>
      <c r="G17" s="79" t="s">
        <v>1794</v>
      </c>
      <c r="H17" s="79" t="s">
        <v>918</v>
      </c>
      <c r="I17" s="79" t="s">
        <v>1044</v>
      </c>
      <c r="J17" s="347"/>
      <c r="K17" s="347"/>
      <c r="L17" s="347"/>
      <c r="M17" s="347"/>
      <c r="N17" s="81"/>
      <c r="O17" s="82" t="s">
        <v>81</v>
      </c>
      <c r="P17" s="67">
        <v>10030000</v>
      </c>
      <c r="Q17" s="67">
        <v>10030000</v>
      </c>
      <c r="R17" s="67">
        <v>0</v>
      </c>
      <c r="S17" s="67">
        <f t="shared" ref="S17" si="32">P17-Q17-R17</f>
        <v>0</v>
      </c>
      <c r="T17" s="265">
        <v>10030000</v>
      </c>
      <c r="U17" s="83">
        <v>0</v>
      </c>
      <c r="V17" s="69">
        <f t="shared" si="28"/>
        <v>10030000</v>
      </c>
      <c r="W17" s="70" t="s">
        <v>82</v>
      </c>
      <c r="X17" s="69">
        <v>0</v>
      </c>
      <c r="Y17" s="69">
        <v>0</v>
      </c>
      <c r="Z17" s="69">
        <v>0</v>
      </c>
      <c r="AA17" s="69">
        <v>0</v>
      </c>
      <c r="AB17" s="69">
        <v>0</v>
      </c>
      <c r="AC17" s="69">
        <v>0</v>
      </c>
      <c r="AD17" s="69">
        <v>0</v>
      </c>
      <c r="AE17" s="69">
        <f t="shared" si="0"/>
        <v>0</v>
      </c>
      <c r="AF17" s="350"/>
      <c r="AH17" s="73">
        <v>10030000</v>
      </c>
      <c r="AI17" s="74" t="s">
        <v>1156</v>
      </c>
      <c r="AJ17" s="73">
        <v>0</v>
      </c>
      <c r="AK17" s="73">
        <f t="shared" si="30"/>
        <v>0</v>
      </c>
      <c r="AL17" s="73">
        <f t="shared" si="31"/>
        <v>10030000</v>
      </c>
      <c r="AM17" s="75"/>
    </row>
    <row r="18" spans="1:39" s="58" customFormat="1" ht="16.5" hidden="1" customHeight="1" x14ac:dyDescent="0.15">
      <c r="A18" s="61"/>
      <c r="B18" s="77" t="s">
        <v>1809</v>
      </c>
      <c r="C18" s="77" t="s">
        <v>503</v>
      </c>
      <c r="D18" s="84" t="s">
        <v>505</v>
      </c>
      <c r="E18" s="85" t="s">
        <v>1507</v>
      </c>
      <c r="F18" s="348"/>
      <c r="G18" s="85" t="s">
        <v>1794</v>
      </c>
      <c r="H18" s="85" t="s">
        <v>918</v>
      </c>
      <c r="I18" s="85" t="s">
        <v>1044</v>
      </c>
      <c r="J18" s="348"/>
      <c r="K18" s="348"/>
      <c r="L18" s="348"/>
      <c r="M18" s="348"/>
      <c r="N18" s="87"/>
      <c r="O18" s="88" t="s">
        <v>83</v>
      </c>
      <c r="P18" s="67">
        <f t="shared" ref="P18:R18" si="33">P16-+P17</f>
        <v>0</v>
      </c>
      <c r="Q18" s="67">
        <f t="shared" si="33"/>
        <v>0</v>
      </c>
      <c r="R18" s="89">
        <f t="shared" si="33"/>
        <v>0</v>
      </c>
      <c r="S18" s="89"/>
      <c r="T18" s="89">
        <f t="shared" ref="T18:V18" si="34">T16-+T17</f>
        <v>0</v>
      </c>
      <c r="U18" s="90">
        <f t="shared" si="34"/>
        <v>0</v>
      </c>
      <c r="V18" s="90">
        <f t="shared" si="34"/>
        <v>0</v>
      </c>
      <c r="W18" s="88" t="s">
        <v>83</v>
      </c>
      <c r="X18" s="90">
        <f t="shared" ref="X18:AD18" si="35">X16-+X17</f>
        <v>0</v>
      </c>
      <c r="Y18" s="90">
        <f t="shared" si="35"/>
        <v>0</v>
      </c>
      <c r="Z18" s="90">
        <f t="shared" si="35"/>
        <v>0</v>
      </c>
      <c r="AA18" s="90">
        <f t="shared" si="35"/>
        <v>0</v>
      </c>
      <c r="AB18" s="90">
        <f t="shared" si="35"/>
        <v>0</v>
      </c>
      <c r="AC18" s="90">
        <f t="shared" si="35"/>
        <v>0</v>
      </c>
      <c r="AD18" s="90">
        <f t="shared" si="35"/>
        <v>0</v>
      </c>
      <c r="AE18" s="90">
        <f t="shared" si="0"/>
        <v>0</v>
      </c>
      <c r="AF18" s="351"/>
      <c r="AH18" s="91">
        <f t="shared" si="15"/>
        <v>0</v>
      </c>
      <c r="AI18" s="92" t="s">
        <v>1156</v>
      </c>
      <c r="AJ18" s="91">
        <f t="shared" ref="AJ18:AL18" si="36">AJ16-+AJ17</f>
        <v>0</v>
      </c>
      <c r="AK18" s="91">
        <f t="shared" si="36"/>
        <v>0</v>
      </c>
      <c r="AL18" s="91">
        <f t="shared" si="36"/>
        <v>0</v>
      </c>
      <c r="AM18" s="60"/>
    </row>
    <row r="19" spans="1:39" s="58" customFormat="1" ht="16.5" hidden="1" customHeight="1" x14ac:dyDescent="0.15">
      <c r="A19" s="61" t="s">
        <v>1508</v>
      </c>
      <c r="B19" t="s">
        <v>1809</v>
      </c>
      <c r="C19" t="s">
        <v>503</v>
      </c>
      <c r="D19" s="62" t="s">
        <v>505</v>
      </c>
      <c r="E19" s="63" t="s">
        <v>1508</v>
      </c>
      <c r="F19" s="346" t="s">
        <v>1294</v>
      </c>
      <c r="G19" s="63" t="s">
        <v>497</v>
      </c>
      <c r="H19" s="63" t="s">
        <v>918</v>
      </c>
      <c r="I19" s="63" t="s">
        <v>1002</v>
      </c>
      <c r="J19" s="346" t="s">
        <v>1725</v>
      </c>
      <c r="K19" s="346" t="s">
        <v>1722</v>
      </c>
      <c r="L19" s="346" t="s">
        <v>1723</v>
      </c>
      <c r="M19" s="346" t="s">
        <v>1714</v>
      </c>
      <c r="N19" s="65" t="s">
        <v>1712</v>
      </c>
      <c r="O19" s="66" t="s">
        <v>78</v>
      </c>
      <c r="P19" s="67">
        <v>5831154</v>
      </c>
      <c r="Q19" s="67">
        <v>5831154</v>
      </c>
      <c r="R19" s="67">
        <f t="shared" ref="R19" si="37">P19-Q19</f>
        <v>0</v>
      </c>
      <c r="S19" s="67">
        <v>0</v>
      </c>
      <c r="T19" s="67">
        <v>5831154</v>
      </c>
      <c r="U19" s="68">
        <v>0</v>
      </c>
      <c r="V19" s="69">
        <f t="shared" ref="V19:V20" si="38">P19-U19</f>
        <v>5831154</v>
      </c>
      <c r="W19" s="70" t="s">
        <v>79</v>
      </c>
      <c r="X19" s="69">
        <f t="shared" ref="X19" si="39">X20</f>
        <v>0</v>
      </c>
      <c r="Y19" s="71"/>
      <c r="Z19" s="71"/>
      <c r="AA19" s="71"/>
      <c r="AB19" s="71"/>
      <c r="AC19" s="71"/>
      <c r="AD19" s="72"/>
      <c r="AE19" s="69">
        <f t="shared" si="0"/>
        <v>0</v>
      </c>
      <c r="AF19" s="349">
        <v>0</v>
      </c>
      <c r="AH19" s="73">
        <v>4137870</v>
      </c>
      <c r="AI19" s="74" t="s">
        <v>847</v>
      </c>
      <c r="AJ19" s="73">
        <v>189830002</v>
      </c>
      <c r="AK19" s="73">
        <f t="shared" ref="AK19:AK20" si="40">AL19-+AH19</f>
        <v>1693284</v>
      </c>
      <c r="AL19" s="73">
        <f t="shared" ref="AL19:AL20" si="41">Q19+R19</f>
        <v>5831154</v>
      </c>
      <c r="AM19" s="75"/>
    </row>
    <row r="20" spans="1:39" s="58" customFormat="1" ht="16.5" hidden="1" customHeight="1" x14ac:dyDescent="0.15">
      <c r="A20" s="61"/>
      <c r="B20" s="77" t="s">
        <v>1809</v>
      </c>
      <c r="C20" s="77" t="s">
        <v>503</v>
      </c>
      <c r="D20" s="78" t="s">
        <v>505</v>
      </c>
      <c r="E20" s="79" t="s">
        <v>1508</v>
      </c>
      <c r="F20" s="347"/>
      <c r="G20" s="79" t="s">
        <v>497</v>
      </c>
      <c r="H20" s="79" t="s">
        <v>918</v>
      </c>
      <c r="I20" s="79" t="s">
        <v>1002</v>
      </c>
      <c r="J20" s="347"/>
      <c r="K20" s="347"/>
      <c r="L20" s="347"/>
      <c r="M20" s="347"/>
      <c r="N20" s="81"/>
      <c r="O20" s="82" t="s">
        <v>81</v>
      </c>
      <c r="P20" s="67">
        <v>5831154</v>
      </c>
      <c r="Q20" s="67">
        <v>5831154</v>
      </c>
      <c r="R20" s="67">
        <v>0</v>
      </c>
      <c r="S20" s="67">
        <f t="shared" ref="S20" si="42">P20-Q20-R20</f>
        <v>0</v>
      </c>
      <c r="T20" s="67">
        <v>5831154</v>
      </c>
      <c r="U20" s="83">
        <v>0</v>
      </c>
      <c r="V20" s="69">
        <f t="shared" si="38"/>
        <v>5831154</v>
      </c>
      <c r="W20" s="70" t="s">
        <v>82</v>
      </c>
      <c r="X20" s="69">
        <v>0</v>
      </c>
      <c r="Y20" s="69">
        <v>0</v>
      </c>
      <c r="Z20" s="69">
        <v>0</v>
      </c>
      <c r="AA20" s="69">
        <v>0</v>
      </c>
      <c r="AB20" s="69">
        <v>0</v>
      </c>
      <c r="AC20" s="69">
        <v>0</v>
      </c>
      <c r="AD20" s="69">
        <v>0</v>
      </c>
      <c r="AE20" s="69">
        <f t="shared" si="0"/>
        <v>0</v>
      </c>
      <c r="AF20" s="350"/>
      <c r="AH20" s="73">
        <v>4137870</v>
      </c>
      <c r="AI20" s="74" t="s">
        <v>847</v>
      </c>
      <c r="AJ20" s="73">
        <v>189830002</v>
      </c>
      <c r="AK20" s="73">
        <f t="shared" si="40"/>
        <v>1693284</v>
      </c>
      <c r="AL20" s="73">
        <f t="shared" si="41"/>
        <v>5831154</v>
      </c>
      <c r="AM20" s="75"/>
    </row>
    <row r="21" spans="1:39" s="58" customFormat="1" ht="16.5" hidden="1" customHeight="1" x14ac:dyDescent="0.15">
      <c r="A21" s="61"/>
      <c r="B21" s="77" t="s">
        <v>1809</v>
      </c>
      <c r="C21" s="77" t="s">
        <v>503</v>
      </c>
      <c r="D21" s="84" t="s">
        <v>505</v>
      </c>
      <c r="E21" s="85" t="s">
        <v>1508</v>
      </c>
      <c r="F21" s="348"/>
      <c r="G21" s="85" t="s">
        <v>497</v>
      </c>
      <c r="H21" s="85" t="s">
        <v>918</v>
      </c>
      <c r="I21" s="85" t="s">
        <v>1002</v>
      </c>
      <c r="J21" s="348"/>
      <c r="K21" s="348"/>
      <c r="L21" s="348"/>
      <c r="M21" s="348"/>
      <c r="N21" s="87"/>
      <c r="O21" s="88" t="s">
        <v>83</v>
      </c>
      <c r="P21" s="67">
        <f t="shared" ref="P21:R21" si="43">P19-+P20</f>
        <v>0</v>
      </c>
      <c r="Q21" s="67">
        <f t="shared" si="43"/>
        <v>0</v>
      </c>
      <c r="R21" s="89">
        <f t="shared" si="43"/>
        <v>0</v>
      </c>
      <c r="S21" s="89"/>
      <c r="T21" s="89">
        <f t="shared" ref="T21:V21" si="44">T19-+T20</f>
        <v>0</v>
      </c>
      <c r="U21" s="90">
        <f t="shared" si="44"/>
        <v>0</v>
      </c>
      <c r="V21" s="90">
        <f t="shared" si="44"/>
        <v>0</v>
      </c>
      <c r="W21" s="88" t="s">
        <v>83</v>
      </c>
      <c r="X21" s="90">
        <f t="shared" ref="X21:AD21" si="45">X19-+X20</f>
        <v>0</v>
      </c>
      <c r="Y21" s="90">
        <f t="shared" si="45"/>
        <v>0</v>
      </c>
      <c r="Z21" s="90">
        <f t="shared" si="45"/>
        <v>0</v>
      </c>
      <c r="AA21" s="90">
        <f t="shared" si="45"/>
        <v>0</v>
      </c>
      <c r="AB21" s="90">
        <f t="shared" si="45"/>
        <v>0</v>
      </c>
      <c r="AC21" s="90">
        <f t="shared" si="45"/>
        <v>0</v>
      </c>
      <c r="AD21" s="90">
        <f t="shared" si="45"/>
        <v>0</v>
      </c>
      <c r="AE21" s="90">
        <f t="shared" si="0"/>
        <v>0</v>
      </c>
      <c r="AF21" s="351"/>
      <c r="AH21" s="91">
        <f t="shared" si="15"/>
        <v>0</v>
      </c>
      <c r="AI21" s="92" t="s">
        <v>1156</v>
      </c>
      <c r="AJ21" s="91">
        <f t="shared" ref="AJ21:AL21" si="46">AJ19-+AJ20</f>
        <v>0</v>
      </c>
      <c r="AK21" s="91">
        <f t="shared" si="46"/>
        <v>0</v>
      </c>
      <c r="AL21" s="91">
        <f t="shared" si="46"/>
        <v>0</v>
      </c>
      <c r="AM21" s="60"/>
    </row>
    <row r="22" spans="1:39" s="58" customFormat="1" ht="16.5" hidden="1" customHeight="1" x14ac:dyDescent="0.15">
      <c r="A22" s="61" t="s">
        <v>1512</v>
      </c>
      <c r="B22" t="s">
        <v>1809</v>
      </c>
      <c r="C22" t="s">
        <v>503</v>
      </c>
      <c r="D22" s="62" t="s">
        <v>505</v>
      </c>
      <c r="E22" s="63" t="s">
        <v>1512</v>
      </c>
      <c r="F22" s="346" t="s">
        <v>1298</v>
      </c>
      <c r="G22" s="63" t="s">
        <v>502</v>
      </c>
      <c r="H22" s="63" t="s">
        <v>918</v>
      </c>
      <c r="I22" s="63" t="s">
        <v>919</v>
      </c>
      <c r="J22" s="346"/>
      <c r="K22" s="346"/>
      <c r="L22" s="346"/>
      <c r="M22" s="346" t="s">
        <v>1711</v>
      </c>
      <c r="N22" s="65" t="s">
        <v>1712</v>
      </c>
      <c r="O22" s="66" t="s">
        <v>78</v>
      </c>
      <c r="P22" s="67">
        <v>39215880</v>
      </c>
      <c r="Q22" s="67">
        <v>0</v>
      </c>
      <c r="R22" s="67">
        <f t="shared" ref="R22" si="47">P22-Q22</f>
        <v>39215880</v>
      </c>
      <c r="S22" s="67">
        <v>0</v>
      </c>
      <c r="T22" s="67">
        <v>0</v>
      </c>
      <c r="U22" s="68">
        <v>109457000</v>
      </c>
      <c r="V22" s="69">
        <f t="shared" ref="V22:V23" si="48">P22-U22</f>
        <v>-70241120</v>
      </c>
      <c r="W22" s="70" t="s">
        <v>79</v>
      </c>
      <c r="X22" s="69">
        <f t="shared" ref="X22" si="49">X23</f>
        <v>35294292</v>
      </c>
      <c r="Y22" s="71"/>
      <c r="Z22" s="71"/>
      <c r="AA22" s="71"/>
      <c r="AB22" s="71"/>
      <c r="AC22" s="71"/>
      <c r="AD22" s="72"/>
      <c r="AE22" s="69">
        <f t="shared" si="0"/>
        <v>35294292</v>
      </c>
      <c r="AF22" s="349" t="s">
        <v>1791</v>
      </c>
      <c r="AH22" s="73">
        <v>39215880</v>
      </c>
      <c r="AI22" s="74" t="s">
        <v>1156</v>
      </c>
      <c r="AJ22" s="73">
        <v>0</v>
      </c>
      <c r="AK22" s="73">
        <f t="shared" ref="AK22:AK23" si="50">AL22-+AH22</f>
        <v>0</v>
      </c>
      <c r="AL22" s="73">
        <f t="shared" ref="AL22:AL23" si="51">Q22+R22</f>
        <v>39215880</v>
      </c>
      <c r="AM22" s="75"/>
    </row>
    <row r="23" spans="1:39" s="58" customFormat="1" ht="16.5" hidden="1" customHeight="1" x14ac:dyDescent="0.15">
      <c r="A23" s="61"/>
      <c r="B23" s="77" t="s">
        <v>1809</v>
      </c>
      <c r="C23" s="77" t="s">
        <v>503</v>
      </c>
      <c r="D23" s="78" t="s">
        <v>505</v>
      </c>
      <c r="E23" s="79" t="s">
        <v>1512</v>
      </c>
      <c r="F23" s="347"/>
      <c r="G23" s="79" t="s">
        <v>502</v>
      </c>
      <c r="H23" s="79" t="s">
        <v>918</v>
      </c>
      <c r="I23" s="79" t="s">
        <v>919</v>
      </c>
      <c r="J23" s="347"/>
      <c r="K23" s="347"/>
      <c r="L23" s="347"/>
      <c r="M23" s="347"/>
      <c r="N23" s="81"/>
      <c r="O23" s="82" t="s">
        <v>81</v>
      </c>
      <c r="P23" s="67">
        <v>3921588</v>
      </c>
      <c r="Q23" s="67">
        <v>0</v>
      </c>
      <c r="R23" s="67">
        <v>3921588</v>
      </c>
      <c r="S23" s="67">
        <f t="shared" ref="S23" si="52">P23-Q23-R23</f>
        <v>0</v>
      </c>
      <c r="T23" s="67">
        <v>0</v>
      </c>
      <c r="U23" s="83">
        <v>94016100</v>
      </c>
      <c r="V23" s="69">
        <f t="shared" si="48"/>
        <v>-90094512</v>
      </c>
      <c r="W23" s="70" t="s">
        <v>82</v>
      </c>
      <c r="X23" s="69">
        <v>35294292</v>
      </c>
      <c r="Y23" s="69">
        <v>0</v>
      </c>
      <c r="Z23" s="69">
        <v>0</v>
      </c>
      <c r="AA23" s="69">
        <v>0</v>
      </c>
      <c r="AB23" s="69">
        <v>0</v>
      </c>
      <c r="AC23" s="69">
        <v>0</v>
      </c>
      <c r="AD23" s="69">
        <v>0</v>
      </c>
      <c r="AE23" s="69">
        <f t="shared" si="0"/>
        <v>35294292</v>
      </c>
      <c r="AF23" s="350"/>
      <c r="AH23" s="73">
        <v>3921588</v>
      </c>
      <c r="AI23" s="74" t="s">
        <v>1156</v>
      </c>
      <c r="AJ23" s="73">
        <v>0</v>
      </c>
      <c r="AK23" s="73">
        <f t="shared" si="50"/>
        <v>0</v>
      </c>
      <c r="AL23" s="73">
        <f t="shared" si="51"/>
        <v>3921588</v>
      </c>
      <c r="AM23" s="75"/>
    </row>
    <row r="24" spans="1:39" s="58" customFormat="1" ht="16.5" hidden="1" customHeight="1" x14ac:dyDescent="0.15">
      <c r="A24" s="61"/>
      <c r="B24" s="77" t="s">
        <v>1809</v>
      </c>
      <c r="C24" s="77" t="s">
        <v>503</v>
      </c>
      <c r="D24" s="84" t="s">
        <v>505</v>
      </c>
      <c r="E24" s="85" t="s">
        <v>1512</v>
      </c>
      <c r="F24" s="348"/>
      <c r="G24" s="85" t="s">
        <v>502</v>
      </c>
      <c r="H24" s="85" t="s">
        <v>918</v>
      </c>
      <c r="I24" s="85" t="s">
        <v>919</v>
      </c>
      <c r="J24" s="348"/>
      <c r="K24" s="348"/>
      <c r="L24" s="348"/>
      <c r="M24" s="348"/>
      <c r="N24" s="87"/>
      <c r="O24" s="88" t="s">
        <v>83</v>
      </c>
      <c r="P24" s="67">
        <f t="shared" ref="P24:R24" si="53">P22-+P23</f>
        <v>35294292</v>
      </c>
      <c r="Q24" s="67">
        <f t="shared" si="53"/>
        <v>0</v>
      </c>
      <c r="R24" s="89">
        <f t="shared" si="53"/>
        <v>35294292</v>
      </c>
      <c r="S24" s="89"/>
      <c r="T24" s="89">
        <f t="shared" ref="T24:V24" si="54">T22-+T23</f>
        <v>0</v>
      </c>
      <c r="U24" s="90">
        <f t="shared" si="54"/>
        <v>15440900</v>
      </c>
      <c r="V24" s="90">
        <f t="shared" si="54"/>
        <v>19853392</v>
      </c>
      <c r="W24" s="88" t="s">
        <v>83</v>
      </c>
      <c r="X24" s="90">
        <f t="shared" ref="X24:AD24" si="55">X22-+X23</f>
        <v>0</v>
      </c>
      <c r="Y24" s="90">
        <f t="shared" si="55"/>
        <v>0</v>
      </c>
      <c r="Z24" s="90">
        <f t="shared" si="55"/>
        <v>0</v>
      </c>
      <c r="AA24" s="90">
        <f t="shared" si="55"/>
        <v>0</v>
      </c>
      <c r="AB24" s="90">
        <f t="shared" si="55"/>
        <v>0</v>
      </c>
      <c r="AC24" s="90">
        <f t="shared" si="55"/>
        <v>0</v>
      </c>
      <c r="AD24" s="90">
        <f t="shared" si="55"/>
        <v>0</v>
      </c>
      <c r="AE24" s="90">
        <f t="shared" si="0"/>
        <v>0</v>
      </c>
      <c r="AF24" s="351"/>
      <c r="AH24" s="91">
        <f t="shared" si="15"/>
        <v>35294292</v>
      </c>
      <c r="AI24" s="92" t="s">
        <v>1156</v>
      </c>
      <c r="AJ24" s="91">
        <f t="shared" ref="AJ24:AL24" si="56">AJ22-+AJ23</f>
        <v>0</v>
      </c>
      <c r="AK24" s="91">
        <f t="shared" si="56"/>
        <v>0</v>
      </c>
      <c r="AL24" s="91">
        <f t="shared" si="56"/>
        <v>35294292</v>
      </c>
      <c r="AM24" s="60"/>
    </row>
    <row r="25" spans="1:39" s="58" customFormat="1" ht="16.5" hidden="1" customHeight="1" x14ac:dyDescent="0.15">
      <c r="A25" s="61" t="s">
        <v>1514</v>
      </c>
      <c r="B25" t="s">
        <v>1809</v>
      </c>
      <c r="C25" t="s">
        <v>503</v>
      </c>
      <c r="D25" s="62" t="s">
        <v>505</v>
      </c>
      <c r="E25" s="63" t="s">
        <v>1514</v>
      </c>
      <c r="F25" s="346" t="s">
        <v>1300</v>
      </c>
      <c r="G25" s="63" t="s">
        <v>1794</v>
      </c>
      <c r="H25" s="63" t="s">
        <v>918</v>
      </c>
      <c r="I25" s="63" t="s">
        <v>1002</v>
      </c>
      <c r="J25" s="346" t="s">
        <v>1728</v>
      </c>
      <c r="K25" s="346" t="s">
        <v>1709</v>
      </c>
      <c r="L25" s="346" t="s">
        <v>1723</v>
      </c>
      <c r="M25" s="346" t="s">
        <v>1711</v>
      </c>
      <c r="N25" s="65" t="s">
        <v>1712</v>
      </c>
      <c r="O25" s="66" t="s">
        <v>78</v>
      </c>
      <c r="P25" s="67">
        <v>31225753</v>
      </c>
      <c r="Q25" s="67">
        <v>0</v>
      </c>
      <c r="R25" s="67">
        <f t="shared" ref="R25" si="57">P25-Q25</f>
        <v>31225753</v>
      </c>
      <c r="S25" s="67">
        <v>0</v>
      </c>
      <c r="T25" s="67">
        <v>19843059</v>
      </c>
      <c r="U25" s="68">
        <v>0</v>
      </c>
      <c r="V25" s="69">
        <f t="shared" ref="V25:V26" si="58">P25-U25</f>
        <v>31225753</v>
      </c>
      <c r="W25" s="70" t="s">
        <v>79</v>
      </c>
      <c r="X25" s="69">
        <f t="shared" ref="X25" si="59">X26</f>
        <v>-489155</v>
      </c>
      <c r="Y25" s="71"/>
      <c r="Z25" s="71"/>
      <c r="AA25" s="71"/>
      <c r="AB25" s="71"/>
      <c r="AC25" s="71"/>
      <c r="AD25" s="72"/>
      <c r="AE25" s="69">
        <f t="shared" si="0"/>
        <v>-489155</v>
      </c>
      <c r="AF25" s="349">
        <v>0</v>
      </c>
      <c r="AH25" s="73">
        <v>0</v>
      </c>
      <c r="AI25" s="74" t="s">
        <v>819</v>
      </c>
      <c r="AJ25" s="73">
        <v>279477.58</v>
      </c>
      <c r="AK25" s="73">
        <f t="shared" ref="AK25:AK26" si="60">AL25-+AH25</f>
        <v>31225753</v>
      </c>
      <c r="AL25" s="73">
        <f t="shared" ref="AL25:AL26" si="61">Q25+R25</f>
        <v>31225753</v>
      </c>
      <c r="AM25" s="75"/>
    </row>
    <row r="26" spans="1:39" s="58" customFormat="1" ht="16.5" hidden="1" customHeight="1" x14ac:dyDescent="0.15">
      <c r="A26" s="61"/>
      <c r="B26" s="77" t="s">
        <v>1809</v>
      </c>
      <c r="C26" s="77" t="s">
        <v>503</v>
      </c>
      <c r="D26" s="78" t="s">
        <v>505</v>
      </c>
      <c r="E26" s="79" t="s">
        <v>1514</v>
      </c>
      <c r="F26" s="347"/>
      <c r="G26" s="79" t="s">
        <v>1794</v>
      </c>
      <c r="H26" s="79" t="s">
        <v>918</v>
      </c>
      <c r="I26" s="79" t="s">
        <v>1002</v>
      </c>
      <c r="J26" s="347"/>
      <c r="K26" s="347"/>
      <c r="L26" s="347"/>
      <c r="M26" s="347"/>
      <c r="N26" s="81"/>
      <c r="O26" s="82" t="s">
        <v>81</v>
      </c>
      <c r="P26" s="67">
        <v>31714908</v>
      </c>
      <c r="Q26" s="67">
        <v>0</v>
      </c>
      <c r="R26" s="67">
        <v>31714908</v>
      </c>
      <c r="S26" s="67">
        <f t="shared" ref="S26" si="62">P26-Q26-R26</f>
        <v>0</v>
      </c>
      <c r="T26" s="67">
        <v>7766765</v>
      </c>
      <c r="U26" s="83">
        <v>0</v>
      </c>
      <c r="V26" s="69">
        <f t="shared" si="58"/>
        <v>31714908</v>
      </c>
      <c r="W26" s="70" t="s">
        <v>82</v>
      </c>
      <c r="X26" s="69">
        <v>-489155</v>
      </c>
      <c r="Y26" s="69">
        <v>0</v>
      </c>
      <c r="Z26" s="69">
        <v>0</v>
      </c>
      <c r="AA26" s="69">
        <v>0</v>
      </c>
      <c r="AB26" s="69">
        <v>0</v>
      </c>
      <c r="AC26" s="69">
        <v>0</v>
      </c>
      <c r="AD26" s="69">
        <v>0</v>
      </c>
      <c r="AE26" s="69">
        <f t="shared" si="0"/>
        <v>-489155</v>
      </c>
      <c r="AF26" s="350"/>
      <c r="AH26" s="73">
        <v>0</v>
      </c>
      <c r="AI26" s="74" t="s">
        <v>819</v>
      </c>
      <c r="AJ26" s="73">
        <v>283866</v>
      </c>
      <c r="AK26" s="73">
        <f t="shared" si="60"/>
        <v>31714908</v>
      </c>
      <c r="AL26" s="73">
        <f t="shared" si="61"/>
        <v>31714908</v>
      </c>
      <c r="AM26" s="75"/>
    </row>
    <row r="27" spans="1:39" s="58" customFormat="1" ht="16.5" hidden="1" customHeight="1" x14ac:dyDescent="0.15">
      <c r="A27" s="61"/>
      <c r="B27" s="77" t="s">
        <v>1809</v>
      </c>
      <c r="C27" s="77" t="s">
        <v>503</v>
      </c>
      <c r="D27" s="84" t="s">
        <v>505</v>
      </c>
      <c r="E27" s="85" t="s">
        <v>1514</v>
      </c>
      <c r="F27" s="348"/>
      <c r="G27" s="85" t="s">
        <v>1794</v>
      </c>
      <c r="H27" s="85" t="s">
        <v>918</v>
      </c>
      <c r="I27" s="85" t="s">
        <v>1002</v>
      </c>
      <c r="J27" s="348"/>
      <c r="K27" s="348"/>
      <c r="L27" s="348"/>
      <c r="M27" s="348"/>
      <c r="N27" s="87"/>
      <c r="O27" s="88" t="s">
        <v>83</v>
      </c>
      <c r="P27" s="67">
        <f t="shared" ref="P27:R27" si="63">P25-+P26</f>
        <v>-489155</v>
      </c>
      <c r="Q27" s="67">
        <f t="shared" si="63"/>
        <v>0</v>
      </c>
      <c r="R27" s="89">
        <f t="shared" si="63"/>
        <v>-489155</v>
      </c>
      <c r="S27" s="89"/>
      <c r="T27" s="89">
        <f t="shared" ref="T27:V27" si="64">T25-+T26</f>
        <v>12076294</v>
      </c>
      <c r="U27" s="90">
        <f t="shared" si="64"/>
        <v>0</v>
      </c>
      <c r="V27" s="90">
        <f t="shared" si="64"/>
        <v>-489155</v>
      </c>
      <c r="W27" s="88" t="s">
        <v>83</v>
      </c>
      <c r="X27" s="90">
        <f t="shared" ref="X27:AD27" si="65">X25-+X26</f>
        <v>0</v>
      </c>
      <c r="Y27" s="90">
        <f t="shared" si="65"/>
        <v>0</v>
      </c>
      <c r="Z27" s="90">
        <f t="shared" si="65"/>
        <v>0</v>
      </c>
      <c r="AA27" s="90">
        <f t="shared" si="65"/>
        <v>0</v>
      </c>
      <c r="AB27" s="90">
        <f t="shared" si="65"/>
        <v>0</v>
      </c>
      <c r="AC27" s="90">
        <f t="shared" si="65"/>
        <v>0</v>
      </c>
      <c r="AD27" s="90">
        <f t="shared" si="65"/>
        <v>0</v>
      </c>
      <c r="AE27" s="90">
        <f t="shared" si="0"/>
        <v>0</v>
      </c>
      <c r="AF27" s="351"/>
      <c r="AH27" s="91">
        <f t="shared" si="15"/>
        <v>0</v>
      </c>
      <c r="AI27" s="92">
        <v>0</v>
      </c>
      <c r="AJ27" s="91">
        <f t="shared" ref="AJ27:AL27" si="66">AJ25-+AJ26</f>
        <v>-4388.4199999999837</v>
      </c>
      <c r="AK27" s="91">
        <f t="shared" si="66"/>
        <v>-489155</v>
      </c>
      <c r="AL27" s="91">
        <f t="shared" si="66"/>
        <v>-489155</v>
      </c>
      <c r="AM27" s="60"/>
    </row>
    <row r="28" spans="1:39" s="58" customFormat="1" ht="16.5" hidden="1" customHeight="1" x14ac:dyDescent="0.15">
      <c r="A28" s="61" t="s">
        <v>1515</v>
      </c>
      <c r="B28" t="s">
        <v>1809</v>
      </c>
      <c r="C28" t="s">
        <v>503</v>
      </c>
      <c r="D28" s="62" t="s">
        <v>505</v>
      </c>
      <c r="E28" s="63" t="s">
        <v>1515</v>
      </c>
      <c r="F28" s="346" t="s">
        <v>1301</v>
      </c>
      <c r="G28" s="63" t="s">
        <v>1794</v>
      </c>
      <c r="H28" s="63" t="s">
        <v>918</v>
      </c>
      <c r="I28" s="63" t="s">
        <v>1044</v>
      </c>
      <c r="J28" s="346"/>
      <c r="K28" s="346"/>
      <c r="L28" s="346"/>
      <c r="M28" s="346" t="s">
        <v>1711</v>
      </c>
      <c r="N28" s="65" t="s">
        <v>1720</v>
      </c>
      <c r="O28" s="66" t="s">
        <v>78</v>
      </c>
      <c r="P28" s="67">
        <v>27000173</v>
      </c>
      <c r="Q28" s="67">
        <v>0</v>
      </c>
      <c r="R28" s="67">
        <f t="shared" ref="R28" si="67">P28-Q28</f>
        <v>27000173</v>
      </c>
      <c r="S28" s="67">
        <v>0</v>
      </c>
      <c r="T28" s="67">
        <v>0</v>
      </c>
      <c r="U28" s="68">
        <v>0</v>
      </c>
      <c r="V28" s="69">
        <f t="shared" ref="V28:V29" si="68">P28-U28</f>
        <v>27000173</v>
      </c>
      <c r="W28" s="70" t="s">
        <v>79</v>
      </c>
      <c r="X28" s="69">
        <f t="shared" ref="X28" si="69">X29</f>
        <v>0</v>
      </c>
      <c r="Y28" s="71"/>
      <c r="Z28" s="71"/>
      <c r="AA28" s="71"/>
      <c r="AB28" s="71"/>
      <c r="AC28" s="71"/>
      <c r="AD28" s="72"/>
      <c r="AE28" s="69">
        <f t="shared" si="0"/>
        <v>0</v>
      </c>
      <c r="AF28" s="349">
        <v>0</v>
      </c>
      <c r="AH28" s="73">
        <v>0</v>
      </c>
      <c r="AI28" s="74" t="s">
        <v>819</v>
      </c>
      <c r="AJ28" s="73">
        <v>242960.25</v>
      </c>
      <c r="AK28" s="73">
        <f t="shared" ref="AK28:AK29" si="70">AL28-+AH28</f>
        <v>27000173</v>
      </c>
      <c r="AL28" s="73">
        <f t="shared" ref="AL28:AL29" si="71">Q28+R28</f>
        <v>27000173</v>
      </c>
      <c r="AM28" s="75"/>
    </row>
    <row r="29" spans="1:39" s="58" customFormat="1" ht="16.5" hidden="1" customHeight="1" x14ac:dyDescent="0.15">
      <c r="A29" s="61"/>
      <c r="B29" s="77" t="s">
        <v>1809</v>
      </c>
      <c r="C29" s="77" t="s">
        <v>503</v>
      </c>
      <c r="D29" s="78" t="s">
        <v>505</v>
      </c>
      <c r="E29" s="79" t="s">
        <v>1515</v>
      </c>
      <c r="F29" s="347"/>
      <c r="G29" s="79" t="s">
        <v>1794</v>
      </c>
      <c r="H29" s="79" t="s">
        <v>918</v>
      </c>
      <c r="I29" s="79" t="s">
        <v>1044</v>
      </c>
      <c r="J29" s="347"/>
      <c r="K29" s="347"/>
      <c r="L29" s="347"/>
      <c r="M29" s="347"/>
      <c r="N29" s="81"/>
      <c r="O29" s="82" t="s">
        <v>81</v>
      </c>
      <c r="P29" s="67">
        <v>27000173</v>
      </c>
      <c r="Q29" s="67">
        <v>0</v>
      </c>
      <c r="R29" s="67">
        <v>27000173</v>
      </c>
      <c r="S29" s="67">
        <f t="shared" ref="S29" si="72">P29-Q29-R29</f>
        <v>0</v>
      </c>
      <c r="T29" s="67">
        <v>0</v>
      </c>
      <c r="U29" s="83">
        <v>0</v>
      </c>
      <c r="V29" s="69">
        <f t="shared" si="68"/>
        <v>27000173</v>
      </c>
      <c r="W29" s="70" t="s">
        <v>82</v>
      </c>
      <c r="X29" s="69">
        <v>0</v>
      </c>
      <c r="Y29" s="69">
        <v>0</v>
      </c>
      <c r="Z29" s="69">
        <v>0</v>
      </c>
      <c r="AA29" s="69">
        <v>0</v>
      </c>
      <c r="AB29" s="69">
        <v>0</v>
      </c>
      <c r="AC29" s="69">
        <v>0</v>
      </c>
      <c r="AD29" s="69">
        <v>0</v>
      </c>
      <c r="AE29" s="69">
        <f t="shared" si="0"/>
        <v>0</v>
      </c>
      <c r="AF29" s="350"/>
      <c r="AH29" s="73">
        <v>0</v>
      </c>
      <c r="AI29" s="74" t="s">
        <v>819</v>
      </c>
      <c r="AJ29" s="73">
        <v>242960.25</v>
      </c>
      <c r="AK29" s="73">
        <f t="shared" si="70"/>
        <v>27000173</v>
      </c>
      <c r="AL29" s="73">
        <f t="shared" si="71"/>
        <v>27000173</v>
      </c>
      <c r="AM29" s="75"/>
    </row>
    <row r="30" spans="1:39" s="58" customFormat="1" ht="16.5" hidden="1" customHeight="1" x14ac:dyDescent="0.15">
      <c r="A30" s="61"/>
      <c r="B30" s="77" t="s">
        <v>1809</v>
      </c>
      <c r="C30" s="77" t="s">
        <v>503</v>
      </c>
      <c r="D30" s="84" t="s">
        <v>505</v>
      </c>
      <c r="E30" s="85" t="s">
        <v>1515</v>
      </c>
      <c r="F30" s="348"/>
      <c r="G30" s="85" t="s">
        <v>1794</v>
      </c>
      <c r="H30" s="85" t="s">
        <v>918</v>
      </c>
      <c r="I30" s="85" t="s">
        <v>1044</v>
      </c>
      <c r="J30" s="348"/>
      <c r="K30" s="348"/>
      <c r="L30" s="348"/>
      <c r="M30" s="348"/>
      <c r="N30" s="87"/>
      <c r="O30" s="88" t="s">
        <v>83</v>
      </c>
      <c r="P30" s="67">
        <f t="shared" ref="P30:R30" si="73">P28-+P29</f>
        <v>0</v>
      </c>
      <c r="Q30" s="67">
        <f t="shared" si="73"/>
        <v>0</v>
      </c>
      <c r="R30" s="89">
        <f t="shared" si="73"/>
        <v>0</v>
      </c>
      <c r="S30" s="89"/>
      <c r="T30" s="89">
        <f t="shared" ref="T30:V30" si="74">T28-+T29</f>
        <v>0</v>
      </c>
      <c r="U30" s="90">
        <f t="shared" si="74"/>
        <v>0</v>
      </c>
      <c r="V30" s="90">
        <f t="shared" si="74"/>
        <v>0</v>
      </c>
      <c r="W30" s="88" t="s">
        <v>83</v>
      </c>
      <c r="X30" s="90">
        <f t="shared" ref="X30:AD30" si="75">X28-+X29</f>
        <v>0</v>
      </c>
      <c r="Y30" s="90">
        <f t="shared" si="75"/>
        <v>0</v>
      </c>
      <c r="Z30" s="90">
        <f t="shared" si="75"/>
        <v>0</v>
      </c>
      <c r="AA30" s="90">
        <f t="shared" si="75"/>
        <v>0</v>
      </c>
      <c r="AB30" s="90">
        <f t="shared" si="75"/>
        <v>0</v>
      </c>
      <c r="AC30" s="90">
        <f t="shared" si="75"/>
        <v>0</v>
      </c>
      <c r="AD30" s="90">
        <f t="shared" si="75"/>
        <v>0</v>
      </c>
      <c r="AE30" s="90">
        <f t="shared" si="0"/>
        <v>0</v>
      </c>
      <c r="AF30" s="351"/>
      <c r="AH30" s="91">
        <f t="shared" si="15"/>
        <v>0</v>
      </c>
      <c r="AI30" s="92" t="s">
        <v>1156</v>
      </c>
      <c r="AJ30" s="91">
        <f t="shared" ref="AJ30:AL30" si="76">AJ28-+AJ29</f>
        <v>0</v>
      </c>
      <c r="AK30" s="91">
        <f t="shared" si="76"/>
        <v>0</v>
      </c>
      <c r="AL30" s="91">
        <f t="shared" si="76"/>
        <v>0</v>
      </c>
      <c r="AM30" s="60"/>
    </row>
    <row r="31" spans="1:39" s="58" customFormat="1" ht="16.5" hidden="1" customHeight="1" x14ac:dyDescent="0.15">
      <c r="A31" s="61" t="s">
        <v>1516</v>
      </c>
      <c r="B31" t="s">
        <v>1809</v>
      </c>
      <c r="C31" t="s">
        <v>503</v>
      </c>
      <c r="D31" s="62" t="s">
        <v>505</v>
      </c>
      <c r="E31" s="63" t="s">
        <v>1516</v>
      </c>
      <c r="F31" s="346" t="s">
        <v>1302</v>
      </c>
      <c r="G31" s="63" t="s">
        <v>1794</v>
      </c>
      <c r="H31" s="63" t="s">
        <v>918</v>
      </c>
      <c r="I31" s="63" t="s">
        <v>919</v>
      </c>
      <c r="J31" s="346"/>
      <c r="K31" s="346"/>
      <c r="L31" s="346"/>
      <c r="M31" s="346" t="s">
        <v>1711</v>
      </c>
      <c r="N31" s="65" t="s">
        <v>1712</v>
      </c>
      <c r="O31" s="66" t="s">
        <v>78</v>
      </c>
      <c r="P31" s="67">
        <v>18197016</v>
      </c>
      <c r="Q31" s="67">
        <v>0</v>
      </c>
      <c r="R31" s="67">
        <f t="shared" ref="R31" si="77">P31-Q31</f>
        <v>18197016</v>
      </c>
      <c r="S31" s="67">
        <v>0</v>
      </c>
      <c r="T31" s="67">
        <v>18197016</v>
      </c>
      <c r="U31" s="68">
        <v>0</v>
      </c>
      <c r="V31" s="69">
        <f t="shared" ref="V31:V32" si="78">P31-U31</f>
        <v>18197016</v>
      </c>
      <c r="W31" s="70" t="s">
        <v>79</v>
      </c>
      <c r="X31" s="69">
        <f t="shared" ref="X31" si="79">X32</f>
        <v>0</v>
      </c>
      <c r="Y31" s="71"/>
      <c r="Z31" s="71"/>
      <c r="AA31" s="71"/>
      <c r="AB31" s="71"/>
      <c r="AC31" s="71"/>
      <c r="AD31" s="72"/>
      <c r="AE31" s="69">
        <f t="shared" si="0"/>
        <v>0</v>
      </c>
      <c r="AF31" s="349">
        <v>0</v>
      </c>
      <c r="AH31" s="73">
        <v>18197016</v>
      </c>
      <c r="AI31" s="74" t="s">
        <v>1156</v>
      </c>
      <c r="AJ31" s="73">
        <v>0</v>
      </c>
      <c r="AK31" s="73">
        <f t="shared" ref="AK31:AK32" si="80">AL31-+AH31</f>
        <v>0</v>
      </c>
      <c r="AL31" s="73">
        <f t="shared" ref="AL31:AL32" si="81">Q31+R31</f>
        <v>18197016</v>
      </c>
      <c r="AM31" s="75"/>
    </row>
    <row r="32" spans="1:39" s="58" customFormat="1" ht="16.5" hidden="1" customHeight="1" x14ac:dyDescent="0.15">
      <c r="A32" s="61"/>
      <c r="B32" s="77" t="s">
        <v>1809</v>
      </c>
      <c r="C32" s="77" t="s">
        <v>503</v>
      </c>
      <c r="D32" s="78" t="s">
        <v>505</v>
      </c>
      <c r="E32" s="79" t="s">
        <v>1516</v>
      </c>
      <c r="F32" s="347"/>
      <c r="G32" s="79" t="s">
        <v>1794</v>
      </c>
      <c r="H32" s="79" t="s">
        <v>918</v>
      </c>
      <c r="I32" s="79" t="s">
        <v>919</v>
      </c>
      <c r="J32" s="347"/>
      <c r="K32" s="347"/>
      <c r="L32" s="347"/>
      <c r="M32" s="347"/>
      <c r="N32" s="81"/>
      <c r="O32" s="82" t="s">
        <v>81</v>
      </c>
      <c r="P32" s="67">
        <v>18197016</v>
      </c>
      <c r="Q32" s="67">
        <v>0</v>
      </c>
      <c r="R32" s="67">
        <v>18197016</v>
      </c>
      <c r="S32" s="67">
        <f t="shared" ref="S32" si="82">P32-Q32-R32</f>
        <v>0</v>
      </c>
      <c r="T32" s="67">
        <v>18197016</v>
      </c>
      <c r="U32" s="83">
        <v>0</v>
      </c>
      <c r="V32" s="69">
        <f t="shared" si="78"/>
        <v>18197016</v>
      </c>
      <c r="W32" s="70" t="s">
        <v>82</v>
      </c>
      <c r="X32" s="69">
        <v>0</v>
      </c>
      <c r="Y32" s="69">
        <v>0</v>
      </c>
      <c r="Z32" s="69">
        <v>0</v>
      </c>
      <c r="AA32" s="69">
        <v>0</v>
      </c>
      <c r="AB32" s="69">
        <v>0</v>
      </c>
      <c r="AC32" s="69">
        <v>0</v>
      </c>
      <c r="AD32" s="69">
        <v>0</v>
      </c>
      <c r="AE32" s="69">
        <f t="shared" ref="AE32:AE59" si="83">SUM(X32:AD32)</f>
        <v>0</v>
      </c>
      <c r="AF32" s="350"/>
      <c r="AH32" s="73">
        <v>18197016</v>
      </c>
      <c r="AI32" s="74" t="s">
        <v>1156</v>
      </c>
      <c r="AJ32" s="73">
        <v>0</v>
      </c>
      <c r="AK32" s="73">
        <f t="shared" si="80"/>
        <v>0</v>
      </c>
      <c r="AL32" s="73">
        <f t="shared" si="81"/>
        <v>18197016</v>
      </c>
      <c r="AM32" s="75"/>
    </row>
    <row r="33" spans="1:39" s="58" customFormat="1" ht="16.5" hidden="1" customHeight="1" x14ac:dyDescent="0.15">
      <c r="A33" s="61"/>
      <c r="B33" s="77" t="s">
        <v>1809</v>
      </c>
      <c r="C33" s="77" t="s">
        <v>503</v>
      </c>
      <c r="D33" s="84" t="s">
        <v>505</v>
      </c>
      <c r="E33" s="85" t="s">
        <v>1516</v>
      </c>
      <c r="F33" s="348"/>
      <c r="G33" s="85" t="s">
        <v>1794</v>
      </c>
      <c r="H33" s="85" t="s">
        <v>918</v>
      </c>
      <c r="I33" s="85" t="s">
        <v>919</v>
      </c>
      <c r="J33" s="348"/>
      <c r="K33" s="348"/>
      <c r="L33" s="348"/>
      <c r="M33" s="348"/>
      <c r="N33" s="87"/>
      <c r="O33" s="88" t="s">
        <v>83</v>
      </c>
      <c r="P33" s="67">
        <f t="shared" ref="P33:R33" si="84">P31-+P32</f>
        <v>0</v>
      </c>
      <c r="Q33" s="67">
        <f t="shared" si="84"/>
        <v>0</v>
      </c>
      <c r="R33" s="89">
        <f t="shared" si="84"/>
        <v>0</v>
      </c>
      <c r="S33" s="89"/>
      <c r="T33" s="89">
        <f t="shared" ref="T33:V33" si="85">T31-+T32</f>
        <v>0</v>
      </c>
      <c r="U33" s="90">
        <f t="shared" si="85"/>
        <v>0</v>
      </c>
      <c r="V33" s="90">
        <f t="shared" si="85"/>
        <v>0</v>
      </c>
      <c r="W33" s="88" t="s">
        <v>83</v>
      </c>
      <c r="X33" s="90">
        <f t="shared" ref="X33:AD33" si="86">X31-+X32</f>
        <v>0</v>
      </c>
      <c r="Y33" s="90">
        <f t="shared" si="86"/>
        <v>0</v>
      </c>
      <c r="Z33" s="90">
        <f t="shared" si="86"/>
        <v>0</v>
      </c>
      <c r="AA33" s="90">
        <f t="shared" si="86"/>
        <v>0</v>
      </c>
      <c r="AB33" s="90">
        <f t="shared" si="86"/>
        <v>0</v>
      </c>
      <c r="AC33" s="90">
        <f t="shared" si="86"/>
        <v>0</v>
      </c>
      <c r="AD33" s="90">
        <f t="shared" si="86"/>
        <v>0</v>
      </c>
      <c r="AE33" s="90">
        <f t="shared" si="83"/>
        <v>0</v>
      </c>
      <c r="AF33" s="351"/>
      <c r="AH33" s="91">
        <f t="shared" si="15"/>
        <v>0</v>
      </c>
      <c r="AI33" s="92" t="s">
        <v>1156</v>
      </c>
      <c r="AJ33" s="91">
        <f t="shared" ref="AJ33:AL33" si="87">AJ31-+AJ32</f>
        <v>0</v>
      </c>
      <c r="AK33" s="91">
        <f t="shared" si="87"/>
        <v>0</v>
      </c>
      <c r="AL33" s="91">
        <f t="shared" si="87"/>
        <v>0</v>
      </c>
      <c r="AM33" s="60"/>
    </row>
    <row r="34" spans="1:39" s="58" customFormat="1" ht="16.5" hidden="1" customHeight="1" x14ac:dyDescent="0.15">
      <c r="A34" s="61" t="s">
        <v>1517</v>
      </c>
      <c r="B34" t="s">
        <v>1809</v>
      </c>
      <c r="C34" t="s">
        <v>503</v>
      </c>
      <c r="D34" s="62" t="s">
        <v>505</v>
      </c>
      <c r="E34" s="63" t="s">
        <v>1517</v>
      </c>
      <c r="F34" s="346" t="s">
        <v>1303</v>
      </c>
      <c r="G34" s="63" t="s">
        <v>1794</v>
      </c>
      <c r="H34" s="63" t="s">
        <v>918</v>
      </c>
      <c r="I34" s="63" t="s">
        <v>919</v>
      </c>
      <c r="J34" s="346" t="s">
        <v>1729</v>
      </c>
      <c r="K34" s="346" t="s">
        <v>1709</v>
      </c>
      <c r="L34" s="346" t="s">
        <v>1723</v>
      </c>
      <c r="M34" s="346" t="s">
        <v>1711</v>
      </c>
      <c r="N34" s="65" t="s">
        <v>1720</v>
      </c>
      <c r="O34" s="66" t="s">
        <v>78</v>
      </c>
      <c r="P34" s="67">
        <v>14605785</v>
      </c>
      <c r="Q34" s="67">
        <v>0</v>
      </c>
      <c r="R34" s="67">
        <f t="shared" ref="R34" si="88">P34-Q34</f>
        <v>14605785</v>
      </c>
      <c r="S34" s="67">
        <v>0</v>
      </c>
      <c r="T34" s="67">
        <v>14605785</v>
      </c>
      <c r="U34" s="68">
        <v>7631915</v>
      </c>
      <c r="V34" s="69">
        <f t="shared" ref="V34:V35" si="89">P34-U34</f>
        <v>6973870</v>
      </c>
      <c r="W34" s="70" t="s">
        <v>79</v>
      </c>
      <c r="X34" s="69">
        <f t="shared" ref="X34" si="90">X35</f>
        <v>0</v>
      </c>
      <c r="Y34" s="71"/>
      <c r="Z34" s="71"/>
      <c r="AA34" s="71"/>
      <c r="AB34" s="71"/>
      <c r="AC34" s="71"/>
      <c r="AD34" s="72"/>
      <c r="AE34" s="69">
        <f t="shared" si="83"/>
        <v>0</v>
      </c>
      <c r="AF34" s="349">
        <v>0</v>
      </c>
      <c r="AH34" s="73">
        <v>14605785</v>
      </c>
      <c r="AI34" s="74" t="s">
        <v>1156</v>
      </c>
      <c r="AJ34" s="73">
        <v>0</v>
      </c>
      <c r="AK34" s="73">
        <f t="shared" ref="AK34:AK35" si="91">AL34-+AH34</f>
        <v>0</v>
      </c>
      <c r="AL34" s="73">
        <f t="shared" ref="AL34:AL35" si="92">Q34+R34</f>
        <v>14605785</v>
      </c>
      <c r="AM34" s="75"/>
    </row>
    <row r="35" spans="1:39" s="58" customFormat="1" ht="16.5" hidden="1" customHeight="1" x14ac:dyDescent="0.15">
      <c r="A35" s="61"/>
      <c r="B35" s="77" t="s">
        <v>1809</v>
      </c>
      <c r="C35" s="77" t="s">
        <v>503</v>
      </c>
      <c r="D35" s="78" t="s">
        <v>505</v>
      </c>
      <c r="E35" s="79" t="s">
        <v>1517</v>
      </c>
      <c r="F35" s="347"/>
      <c r="G35" s="79" t="s">
        <v>1794</v>
      </c>
      <c r="H35" s="79" t="s">
        <v>918</v>
      </c>
      <c r="I35" s="79" t="s">
        <v>919</v>
      </c>
      <c r="J35" s="347"/>
      <c r="K35" s="347"/>
      <c r="L35" s="347"/>
      <c r="M35" s="347"/>
      <c r="N35" s="81"/>
      <c r="O35" s="82" t="s">
        <v>81</v>
      </c>
      <c r="P35" s="67">
        <v>14605785</v>
      </c>
      <c r="Q35" s="67">
        <v>0</v>
      </c>
      <c r="R35" s="67">
        <v>14605785</v>
      </c>
      <c r="S35" s="67">
        <f t="shared" ref="S35" si="93">P35-Q35-R35</f>
        <v>0</v>
      </c>
      <c r="T35" s="265">
        <v>14605785</v>
      </c>
      <c r="U35" s="83">
        <v>7631915</v>
      </c>
      <c r="V35" s="69">
        <f t="shared" si="89"/>
        <v>6973870</v>
      </c>
      <c r="W35" s="70" t="s">
        <v>82</v>
      </c>
      <c r="X35" s="69">
        <v>0</v>
      </c>
      <c r="Y35" s="69">
        <v>0</v>
      </c>
      <c r="Z35" s="69">
        <v>0</v>
      </c>
      <c r="AA35" s="69">
        <v>0</v>
      </c>
      <c r="AB35" s="69">
        <v>0</v>
      </c>
      <c r="AC35" s="69">
        <v>0</v>
      </c>
      <c r="AD35" s="69">
        <v>0</v>
      </c>
      <c r="AE35" s="69">
        <f t="shared" si="83"/>
        <v>0</v>
      </c>
      <c r="AF35" s="350"/>
      <c r="AH35" s="73">
        <v>14605785</v>
      </c>
      <c r="AI35" s="74" t="s">
        <v>1156</v>
      </c>
      <c r="AJ35" s="73">
        <v>0</v>
      </c>
      <c r="AK35" s="73">
        <f t="shared" si="91"/>
        <v>0</v>
      </c>
      <c r="AL35" s="73">
        <f t="shared" si="92"/>
        <v>14605785</v>
      </c>
      <c r="AM35" s="75"/>
    </row>
    <row r="36" spans="1:39" s="58" customFormat="1" ht="16.5" hidden="1" customHeight="1" x14ac:dyDescent="0.15">
      <c r="A36" s="61"/>
      <c r="B36" s="77" t="s">
        <v>1809</v>
      </c>
      <c r="C36" s="77" t="s">
        <v>503</v>
      </c>
      <c r="D36" s="84" t="s">
        <v>505</v>
      </c>
      <c r="E36" s="85" t="s">
        <v>1517</v>
      </c>
      <c r="F36" s="348"/>
      <c r="G36" s="85" t="s">
        <v>1794</v>
      </c>
      <c r="H36" s="85" t="s">
        <v>918</v>
      </c>
      <c r="I36" s="85" t="s">
        <v>919</v>
      </c>
      <c r="J36" s="348"/>
      <c r="K36" s="348"/>
      <c r="L36" s="348"/>
      <c r="M36" s="348"/>
      <c r="N36" s="87"/>
      <c r="O36" s="88" t="s">
        <v>83</v>
      </c>
      <c r="P36" s="67">
        <f t="shared" ref="P36:R36" si="94">P34-+P35</f>
        <v>0</v>
      </c>
      <c r="Q36" s="67">
        <f t="shared" si="94"/>
        <v>0</v>
      </c>
      <c r="R36" s="89">
        <f t="shared" si="94"/>
        <v>0</v>
      </c>
      <c r="S36" s="89"/>
      <c r="T36" s="89">
        <f t="shared" ref="T36:V36" si="95">T34-+T35</f>
        <v>0</v>
      </c>
      <c r="U36" s="90">
        <f t="shared" si="95"/>
        <v>0</v>
      </c>
      <c r="V36" s="90">
        <f t="shared" si="95"/>
        <v>0</v>
      </c>
      <c r="W36" s="88" t="s">
        <v>83</v>
      </c>
      <c r="X36" s="90">
        <f t="shared" ref="X36:AD36" si="96">X34-+X35</f>
        <v>0</v>
      </c>
      <c r="Y36" s="90">
        <f t="shared" si="96"/>
        <v>0</v>
      </c>
      <c r="Z36" s="90">
        <f t="shared" si="96"/>
        <v>0</v>
      </c>
      <c r="AA36" s="90">
        <f t="shared" si="96"/>
        <v>0</v>
      </c>
      <c r="AB36" s="90">
        <f t="shared" si="96"/>
        <v>0</v>
      </c>
      <c r="AC36" s="90">
        <f t="shared" si="96"/>
        <v>0</v>
      </c>
      <c r="AD36" s="90">
        <f t="shared" si="96"/>
        <v>0</v>
      </c>
      <c r="AE36" s="90">
        <f t="shared" si="83"/>
        <v>0</v>
      </c>
      <c r="AF36" s="351"/>
      <c r="AH36" s="91">
        <f t="shared" si="15"/>
        <v>0</v>
      </c>
      <c r="AI36" s="92" t="s">
        <v>1156</v>
      </c>
      <c r="AJ36" s="91">
        <f t="shared" ref="AJ36:AL36" si="97">AJ34-+AJ35</f>
        <v>0</v>
      </c>
      <c r="AK36" s="91">
        <f t="shared" si="97"/>
        <v>0</v>
      </c>
      <c r="AL36" s="91">
        <f t="shared" si="97"/>
        <v>0</v>
      </c>
      <c r="AM36" s="60"/>
    </row>
    <row r="37" spans="1:39" s="58" customFormat="1" ht="16.5" hidden="1" customHeight="1" x14ac:dyDescent="0.15">
      <c r="A37" s="61" t="s">
        <v>1518</v>
      </c>
      <c r="B37" t="s">
        <v>1809</v>
      </c>
      <c r="C37" t="s">
        <v>503</v>
      </c>
      <c r="D37" s="62" t="s">
        <v>505</v>
      </c>
      <c r="E37" s="63" t="s">
        <v>1518</v>
      </c>
      <c r="F37" s="346" t="s">
        <v>1304</v>
      </c>
      <c r="G37" s="63" t="s">
        <v>1794</v>
      </c>
      <c r="H37" s="63" t="s">
        <v>918</v>
      </c>
      <c r="I37" s="63" t="s">
        <v>919</v>
      </c>
      <c r="J37" s="346" t="s">
        <v>1729</v>
      </c>
      <c r="K37" s="346" t="s">
        <v>1709</v>
      </c>
      <c r="L37" s="346" t="s">
        <v>1723</v>
      </c>
      <c r="M37" s="346" t="s">
        <v>1711</v>
      </c>
      <c r="N37" s="65" t="s">
        <v>1720</v>
      </c>
      <c r="O37" s="66" t="s">
        <v>78</v>
      </c>
      <c r="P37" s="67">
        <v>12933973</v>
      </c>
      <c r="Q37" s="67">
        <v>0</v>
      </c>
      <c r="R37" s="67">
        <f t="shared" ref="R37" si="98">P37-Q37</f>
        <v>12933973</v>
      </c>
      <c r="S37" s="67">
        <v>0</v>
      </c>
      <c r="T37" s="67">
        <v>12933973</v>
      </c>
      <c r="U37" s="68">
        <v>4322973</v>
      </c>
      <c r="V37" s="69">
        <f t="shared" ref="V37:V38" si="99">P37-U37</f>
        <v>8611000</v>
      </c>
      <c r="W37" s="70" t="s">
        <v>79</v>
      </c>
      <c r="X37" s="69">
        <f t="shared" ref="X37" si="100">X38</f>
        <v>0</v>
      </c>
      <c r="Y37" s="71"/>
      <c r="Z37" s="71"/>
      <c r="AA37" s="71"/>
      <c r="AB37" s="71"/>
      <c r="AC37" s="71"/>
      <c r="AD37" s="72"/>
      <c r="AE37" s="69">
        <f t="shared" si="83"/>
        <v>0</v>
      </c>
      <c r="AF37" s="349">
        <v>0</v>
      </c>
      <c r="AH37" s="73">
        <v>12933973</v>
      </c>
      <c r="AI37" s="74" t="s">
        <v>1156</v>
      </c>
      <c r="AJ37" s="73">
        <v>0</v>
      </c>
      <c r="AK37" s="73">
        <f t="shared" ref="AK37:AK38" si="101">AL37-+AH37</f>
        <v>0</v>
      </c>
      <c r="AL37" s="73">
        <f t="shared" ref="AL37:AL38" si="102">Q37+R37</f>
        <v>12933973</v>
      </c>
      <c r="AM37" s="75"/>
    </row>
    <row r="38" spans="1:39" s="58" customFormat="1" ht="16.5" hidden="1" customHeight="1" x14ac:dyDescent="0.15">
      <c r="A38" s="61"/>
      <c r="B38" s="77" t="s">
        <v>1809</v>
      </c>
      <c r="C38" s="77" t="s">
        <v>503</v>
      </c>
      <c r="D38" s="78" t="s">
        <v>505</v>
      </c>
      <c r="E38" s="79" t="s">
        <v>1518</v>
      </c>
      <c r="F38" s="347"/>
      <c r="G38" s="79" t="s">
        <v>1794</v>
      </c>
      <c r="H38" s="79" t="s">
        <v>918</v>
      </c>
      <c r="I38" s="79" t="s">
        <v>919</v>
      </c>
      <c r="J38" s="347"/>
      <c r="K38" s="347"/>
      <c r="L38" s="347"/>
      <c r="M38" s="347"/>
      <c r="N38" s="81"/>
      <c r="O38" s="82" t="s">
        <v>81</v>
      </c>
      <c r="P38" s="67">
        <v>12933973</v>
      </c>
      <c r="Q38" s="67">
        <v>0</v>
      </c>
      <c r="R38" s="67">
        <v>12933973</v>
      </c>
      <c r="S38" s="67">
        <f t="shared" ref="S38" si="103">P38-Q38-R38</f>
        <v>0</v>
      </c>
      <c r="T38" s="265">
        <v>12933973</v>
      </c>
      <c r="U38" s="83">
        <v>4322973</v>
      </c>
      <c r="V38" s="69">
        <f t="shared" si="99"/>
        <v>8611000</v>
      </c>
      <c r="W38" s="70" t="s">
        <v>82</v>
      </c>
      <c r="X38" s="69">
        <v>0</v>
      </c>
      <c r="Y38" s="69">
        <v>0</v>
      </c>
      <c r="Z38" s="69">
        <v>0</v>
      </c>
      <c r="AA38" s="69">
        <v>0</v>
      </c>
      <c r="AB38" s="69">
        <v>0</v>
      </c>
      <c r="AC38" s="69">
        <v>0</v>
      </c>
      <c r="AD38" s="69">
        <v>0</v>
      </c>
      <c r="AE38" s="69">
        <f t="shared" si="83"/>
        <v>0</v>
      </c>
      <c r="AF38" s="350"/>
      <c r="AH38" s="73">
        <v>12933973</v>
      </c>
      <c r="AI38" s="74" t="s">
        <v>1156</v>
      </c>
      <c r="AJ38" s="73">
        <v>0</v>
      </c>
      <c r="AK38" s="73">
        <f t="shared" si="101"/>
        <v>0</v>
      </c>
      <c r="AL38" s="73">
        <f t="shared" si="102"/>
        <v>12933973</v>
      </c>
      <c r="AM38" s="75"/>
    </row>
    <row r="39" spans="1:39" s="58" customFormat="1" ht="16.5" hidden="1" customHeight="1" x14ac:dyDescent="0.15">
      <c r="A39" s="61"/>
      <c r="B39" s="77" t="s">
        <v>1809</v>
      </c>
      <c r="C39" s="77" t="s">
        <v>503</v>
      </c>
      <c r="D39" s="84" t="s">
        <v>505</v>
      </c>
      <c r="E39" s="85" t="s">
        <v>1518</v>
      </c>
      <c r="F39" s="348"/>
      <c r="G39" s="85" t="s">
        <v>1794</v>
      </c>
      <c r="H39" s="85" t="s">
        <v>918</v>
      </c>
      <c r="I39" s="85" t="s">
        <v>919</v>
      </c>
      <c r="J39" s="348"/>
      <c r="K39" s="348"/>
      <c r="L39" s="348"/>
      <c r="M39" s="348"/>
      <c r="N39" s="87"/>
      <c r="O39" s="88" t="s">
        <v>83</v>
      </c>
      <c r="P39" s="67">
        <f t="shared" ref="P39:R39" si="104">P37-+P38</f>
        <v>0</v>
      </c>
      <c r="Q39" s="67">
        <f t="shared" si="104"/>
        <v>0</v>
      </c>
      <c r="R39" s="89">
        <f t="shared" si="104"/>
        <v>0</v>
      </c>
      <c r="S39" s="89"/>
      <c r="T39" s="89">
        <f t="shared" ref="T39:V39" si="105">T37-+T38</f>
        <v>0</v>
      </c>
      <c r="U39" s="90">
        <f t="shared" si="105"/>
        <v>0</v>
      </c>
      <c r="V39" s="90">
        <f t="shared" si="105"/>
        <v>0</v>
      </c>
      <c r="W39" s="88" t="s">
        <v>83</v>
      </c>
      <c r="X39" s="90">
        <f t="shared" ref="X39:AD39" si="106">X37-+X38</f>
        <v>0</v>
      </c>
      <c r="Y39" s="90">
        <f t="shared" si="106"/>
        <v>0</v>
      </c>
      <c r="Z39" s="90">
        <f t="shared" si="106"/>
        <v>0</v>
      </c>
      <c r="AA39" s="90">
        <f t="shared" si="106"/>
        <v>0</v>
      </c>
      <c r="AB39" s="90">
        <f t="shared" si="106"/>
        <v>0</v>
      </c>
      <c r="AC39" s="90">
        <f t="shared" si="106"/>
        <v>0</v>
      </c>
      <c r="AD39" s="90">
        <f t="shared" si="106"/>
        <v>0</v>
      </c>
      <c r="AE39" s="90">
        <f t="shared" si="83"/>
        <v>0</v>
      </c>
      <c r="AF39" s="351"/>
      <c r="AH39" s="91">
        <f t="shared" ref="AH39:AH60" si="107">AH37-+AH38</f>
        <v>0</v>
      </c>
      <c r="AI39" s="92" t="s">
        <v>1156</v>
      </c>
      <c r="AJ39" s="91">
        <f t="shared" ref="AJ39:AL39" si="108">AJ37-+AJ38</f>
        <v>0</v>
      </c>
      <c r="AK39" s="91">
        <f t="shared" si="108"/>
        <v>0</v>
      </c>
      <c r="AL39" s="91">
        <f t="shared" si="108"/>
        <v>0</v>
      </c>
      <c r="AM39" s="60"/>
    </row>
    <row r="40" spans="1:39" s="58" customFormat="1" ht="16.5" hidden="1" customHeight="1" x14ac:dyDescent="0.15">
      <c r="A40" s="61" t="s">
        <v>1523</v>
      </c>
      <c r="B40" t="s">
        <v>509</v>
      </c>
      <c r="C40" t="s">
        <v>508</v>
      </c>
      <c r="D40" s="62" t="s">
        <v>510</v>
      </c>
      <c r="E40" s="63" t="s">
        <v>1523</v>
      </c>
      <c r="F40" s="346" t="s">
        <v>1309</v>
      </c>
      <c r="G40" s="63" t="s">
        <v>497</v>
      </c>
      <c r="H40" s="63" t="s">
        <v>918</v>
      </c>
      <c r="I40" s="63" t="s">
        <v>956</v>
      </c>
      <c r="J40" s="346" t="s">
        <v>1733</v>
      </c>
      <c r="K40" s="346" t="s">
        <v>1709</v>
      </c>
      <c r="L40" s="346" t="s">
        <v>1731</v>
      </c>
      <c r="M40" s="346" t="s">
        <v>1716</v>
      </c>
      <c r="N40" s="65" t="s">
        <v>1734</v>
      </c>
      <c r="O40" s="66" t="s">
        <v>78</v>
      </c>
      <c r="P40" s="67">
        <v>6636739</v>
      </c>
      <c r="Q40" s="67">
        <v>6636739</v>
      </c>
      <c r="R40" s="67">
        <f t="shared" ref="R40" si="109">P40-Q40</f>
        <v>0</v>
      </c>
      <c r="S40" s="67">
        <v>0</v>
      </c>
      <c r="T40" s="67">
        <v>0</v>
      </c>
      <c r="U40" s="68">
        <v>0</v>
      </c>
      <c r="V40" s="69">
        <f t="shared" ref="V40:V41" si="110">P40-U40</f>
        <v>6636739</v>
      </c>
      <c r="W40" s="70" t="s">
        <v>79</v>
      </c>
      <c r="X40" s="69">
        <f t="shared" ref="X40" si="111">X41</f>
        <v>0</v>
      </c>
      <c r="Y40" s="71"/>
      <c r="Z40" s="71"/>
      <c r="AA40" s="71"/>
      <c r="AB40" s="71"/>
      <c r="AC40" s="71"/>
      <c r="AD40" s="72"/>
      <c r="AE40" s="69">
        <f t="shared" si="83"/>
        <v>0</v>
      </c>
      <c r="AF40" s="349">
        <v>0</v>
      </c>
      <c r="AH40" s="73">
        <v>0</v>
      </c>
      <c r="AI40" s="74" t="s">
        <v>796</v>
      </c>
      <c r="AJ40" s="73">
        <v>3500000</v>
      </c>
      <c r="AK40" s="73">
        <f t="shared" ref="AK40:AK41" si="112">AL40-+AH40</f>
        <v>6636739</v>
      </c>
      <c r="AL40" s="73">
        <f t="shared" ref="AL40:AL41" si="113">Q40+R40</f>
        <v>6636739</v>
      </c>
      <c r="AM40" s="75"/>
    </row>
    <row r="41" spans="1:39" s="58" customFormat="1" ht="16.5" hidden="1" customHeight="1" x14ac:dyDescent="0.15">
      <c r="A41" s="61"/>
      <c r="B41" s="77" t="s">
        <v>509</v>
      </c>
      <c r="C41" s="77" t="s">
        <v>508</v>
      </c>
      <c r="D41" s="78" t="s">
        <v>510</v>
      </c>
      <c r="E41" s="79" t="s">
        <v>1523</v>
      </c>
      <c r="F41" s="347"/>
      <c r="G41" s="79" t="s">
        <v>497</v>
      </c>
      <c r="H41" s="79" t="s">
        <v>918</v>
      </c>
      <c r="I41" s="79" t="s">
        <v>956</v>
      </c>
      <c r="J41" s="347"/>
      <c r="K41" s="347"/>
      <c r="L41" s="347"/>
      <c r="M41" s="347"/>
      <c r="N41" s="81"/>
      <c r="O41" s="82" t="s">
        <v>81</v>
      </c>
      <c r="P41" s="67">
        <v>6636739</v>
      </c>
      <c r="Q41" s="67">
        <v>6636739</v>
      </c>
      <c r="R41" s="67">
        <v>0</v>
      </c>
      <c r="S41" s="67">
        <f t="shared" ref="S41" si="114">P41-Q41-R41</f>
        <v>0</v>
      </c>
      <c r="T41" s="67">
        <v>0</v>
      </c>
      <c r="U41" s="83">
        <v>0</v>
      </c>
      <c r="V41" s="69">
        <f t="shared" si="110"/>
        <v>6636739</v>
      </c>
      <c r="W41" s="70" t="s">
        <v>82</v>
      </c>
      <c r="X41" s="69">
        <v>0</v>
      </c>
      <c r="Y41" s="69">
        <v>0</v>
      </c>
      <c r="Z41" s="69">
        <v>0</v>
      </c>
      <c r="AA41" s="69">
        <v>0</v>
      </c>
      <c r="AB41" s="69">
        <v>0</v>
      </c>
      <c r="AC41" s="69">
        <v>0</v>
      </c>
      <c r="AD41" s="69">
        <v>0</v>
      </c>
      <c r="AE41" s="69">
        <f t="shared" si="83"/>
        <v>0</v>
      </c>
      <c r="AF41" s="350"/>
      <c r="AH41" s="73">
        <v>0</v>
      </c>
      <c r="AI41" s="74" t="s">
        <v>796</v>
      </c>
      <c r="AJ41" s="73">
        <v>3500000</v>
      </c>
      <c r="AK41" s="73">
        <f t="shared" si="112"/>
        <v>6636739</v>
      </c>
      <c r="AL41" s="73">
        <f t="shared" si="113"/>
        <v>6636739</v>
      </c>
      <c r="AM41" s="75"/>
    </row>
    <row r="42" spans="1:39" s="58" customFormat="1" ht="16.5" hidden="1" customHeight="1" x14ac:dyDescent="0.15">
      <c r="A42" s="61"/>
      <c r="B42" s="77" t="s">
        <v>509</v>
      </c>
      <c r="C42" s="77" t="s">
        <v>508</v>
      </c>
      <c r="D42" s="84" t="s">
        <v>510</v>
      </c>
      <c r="E42" s="85" t="s">
        <v>1523</v>
      </c>
      <c r="F42" s="348"/>
      <c r="G42" s="85" t="s">
        <v>497</v>
      </c>
      <c r="H42" s="85" t="s">
        <v>918</v>
      </c>
      <c r="I42" s="85" t="s">
        <v>956</v>
      </c>
      <c r="J42" s="348"/>
      <c r="K42" s="348"/>
      <c r="L42" s="348"/>
      <c r="M42" s="348"/>
      <c r="N42" s="87"/>
      <c r="O42" s="88" t="s">
        <v>83</v>
      </c>
      <c r="P42" s="67">
        <f t="shared" ref="P42:R42" si="115">P40-+P41</f>
        <v>0</v>
      </c>
      <c r="Q42" s="67">
        <f t="shared" si="115"/>
        <v>0</v>
      </c>
      <c r="R42" s="89">
        <f t="shared" si="115"/>
        <v>0</v>
      </c>
      <c r="S42" s="89"/>
      <c r="T42" s="89">
        <f t="shared" ref="T42:V42" si="116">T40-+T41</f>
        <v>0</v>
      </c>
      <c r="U42" s="90">
        <f t="shared" si="116"/>
        <v>0</v>
      </c>
      <c r="V42" s="90">
        <f t="shared" si="116"/>
        <v>0</v>
      </c>
      <c r="W42" s="88" t="s">
        <v>83</v>
      </c>
      <c r="X42" s="90">
        <f t="shared" ref="X42:AD42" si="117">X40-+X41</f>
        <v>0</v>
      </c>
      <c r="Y42" s="90">
        <f t="shared" si="117"/>
        <v>0</v>
      </c>
      <c r="Z42" s="90">
        <f t="shared" si="117"/>
        <v>0</v>
      </c>
      <c r="AA42" s="90">
        <f t="shared" si="117"/>
        <v>0</v>
      </c>
      <c r="AB42" s="90">
        <f t="shared" si="117"/>
        <v>0</v>
      </c>
      <c r="AC42" s="90">
        <f t="shared" si="117"/>
        <v>0</v>
      </c>
      <c r="AD42" s="90">
        <f t="shared" si="117"/>
        <v>0</v>
      </c>
      <c r="AE42" s="90">
        <f t="shared" si="83"/>
        <v>0</v>
      </c>
      <c r="AF42" s="351"/>
      <c r="AH42" s="91">
        <f t="shared" si="107"/>
        <v>0</v>
      </c>
      <c r="AI42" s="92" t="s">
        <v>1156</v>
      </c>
      <c r="AJ42" s="91">
        <f t="shared" ref="AJ42:AL42" si="118">AJ40-+AJ41</f>
        <v>0</v>
      </c>
      <c r="AK42" s="91">
        <f t="shared" si="118"/>
        <v>0</v>
      </c>
      <c r="AL42" s="91">
        <f t="shared" si="118"/>
        <v>0</v>
      </c>
      <c r="AM42" s="60"/>
    </row>
    <row r="43" spans="1:39" s="58" customFormat="1" ht="16.5" hidden="1" customHeight="1" x14ac:dyDescent="0.15">
      <c r="A43" s="61" t="s">
        <v>1524</v>
      </c>
      <c r="B43" t="s">
        <v>509</v>
      </c>
      <c r="C43" t="s">
        <v>508</v>
      </c>
      <c r="D43" s="62" t="s">
        <v>510</v>
      </c>
      <c r="E43" s="63" t="s">
        <v>1524</v>
      </c>
      <c r="F43" s="346" t="s">
        <v>1310</v>
      </c>
      <c r="G43" s="63" t="s">
        <v>502</v>
      </c>
      <c r="H43" s="63" t="s">
        <v>918</v>
      </c>
      <c r="I43" s="63" t="s">
        <v>919</v>
      </c>
      <c r="J43" s="346" t="s">
        <v>1735</v>
      </c>
      <c r="K43" s="346" t="s">
        <v>1709</v>
      </c>
      <c r="L43" s="346" t="s">
        <v>1731</v>
      </c>
      <c r="M43" s="346" t="s">
        <v>1711</v>
      </c>
      <c r="N43" s="65" t="s">
        <v>1720</v>
      </c>
      <c r="O43" s="66" t="s">
        <v>78</v>
      </c>
      <c r="P43" s="67">
        <v>6533576</v>
      </c>
      <c r="Q43" s="67">
        <v>6533576</v>
      </c>
      <c r="R43" s="67">
        <f t="shared" ref="R43" si="119">P43-Q43</f>
        <v>0</v>
      </c>
      <c r="S43" s="67">
        <v>0</v>
      </c>
      <c r="T43" s="67">
        <v>5294829</v>
      </c>
      <c r="U43" s="68">
        <v>0</v>
      </c>
      <c r="V43" s="69">
        <f t="shared" ref="V43:V44" si="120">P43-U43</f>
        <v>6533576</v>
      </c>
      <c r="W43" s="70" t="s">
        <v>79</v>
      </c>
      <c r="X43" s="69">
        <f t="shared" ref="X43" si="121">X44</f>
        <v>0</v>
      </c>
      <c r="Y43" s="71"/>
      <c r="Z43" s="71"/>
      <c r="AA43" s="71"/>
      <c r="AB43" s="71"/>
      <c r="AC43" s="71"/>
      <c r="AD43" s="72"/>
      <c r="AE43" s="69">
        <f t="shared" si="83"/>
        <v>0</v>
      </c>
      <c r="AF43" s="349" t="s">
        <v>1791</v>
      </c>
      <c r="AH43" s="73">
        <v>6533576</v>
      </c>
      <c r="AI43" s="74" t="s">
        <v>1156</v>
      </c>
      <c r="AJ43" s="73">
        <v>0</v>
      </c>
      <c r="AK43" s="73">
        <f t="shared" ref="AK43:AK44" si="122">AL43-+AH43</f>
        <v>0</v>
      </c>
      <c r="AL43" s="73">
        <f t="shared" ref="AL43:AL44" si="123">Q43+R43</f>
        <v>6533576</v>
      </c>
      <c r="AM43" s="75"/>
    </row>
    <row r="44" spans="1:39" s="58" customFormat="1" ht="16.5" hidden="1" customHeight="1" x14ac:dyDescent="0.15">
      <c r="A44" s="61"/>
      <c r="B44" s="77" t="s">
        <v>509</v>
      </c>
      <c r="C44" s="77" t="s">
        <v>508</v>
      </c>
      <c r="D44" s="78" t="s">
        <v>510</v>
      </c>
      <c r="E44" s="79" t="s">
        <v>1524</v>
      </c>
      <c r="F44" s="347"/>
      <c r="G44" s="79" t="s">
        <v>502</v>
      </c>
      <c r="H44" s="79" t="s">
        <v>918</v>
      </c>
      <c r="I44" s="79" t="s">
        <v>919</v>
      </c>
      <c r="J44" s="347"/>
      <c r="K44" s="347"/>
      <c r="L44" s="347"/>
      <c r="M44" s="347"/>
      <c r="N44" s="81"/>
      <c r="O44" s="82" t="s">
        <v>81</v>
      </c>
      <c r="P44" s="67">
        <v>6533576</v>
      </c>
      <c r="Q44" s="67">
        <v>6533576</v>
      </c>
      <c r="R44" s="67">
        <v>0</v>
      </c>
      <c r="S44" s="67">
        <f t="shared" ref="S44" si="124">P44-Q44-R44</f>
        <v>0</v>
      </c>
      <c r="T44" s="265">
        <v>5294829</v>
      </c>
      <c r="U44" s="83">
        <v>0</v>
      </c>
      <c r="V44" s="69">
        <f t="shared" si="120"/>
        <v>6533576</v>
      </c>
      <c r="W44" s="70" t="s">
        <v>82</v>
      </c>
      <c r="X44" s="69">
        <v>0</v>
      </c>
      <c r="Y44" s="69">
        <v>0</v>
      </c>
      <c r="Z44" s="69">
        <v>0</v>
      </c>
      <c r="AA44" s="69">
        <v>0</v>
      </c>
      <c r="AB44" s="69">
        <v>0</v>
      </c>
      <c r="AC44" s="69">
        <v>0</v>
      </c>
      <c r="AD44" s="69">
        <v>0</v>
      </c>
      <c r="AE44" s="69">
        <f t="shared" si="83"/>
        <v>0</v>
      </c>
      <c r="AF44" s="350"/>
      <c r="AH44" s="73">
        <v>6533576</v>
      </c>
      <c r="AI44" s="74" t="s">
        <v>1156</v>
      </c>
      <c r="AJ44" s="73">
        <v>0</v>
      </c>
      <c r="AK44" s="73">
        <f t="shared" si="122"/>
        <v>0</v>
      </c>
      <c r="AL44" s="73">
        <f t="shared" si="123"/>
        <v>6533576</v>
      </c>
      <c r="AM44" s="75"/>
    </row>
    <row r="45" spans="1:39" s="58" customFormat="1" ht="16.5" hidden="1" customHeight="1" x14ac:dyDescent="0.15">
      <c r="A45" s="61"/>
      <c r="B45" s="77" t="s">
        <v>509</v>
      </c>
      <c r="C45" s="77" t="s">
        <v>508</v>
      </c>
      <c r="D45" s="84" t="s">
        <v>510</v>
      </c>
      <c r="E45" s="85" t="s">
        <v>1524</v>
      </c>
      <c r="F45" s="348"/>
      <c r="G45" s="85" t="s">
        <v>502</v>
      </c>
      <c r="H45" s="85" t="s">
        <v>918</v>
      </c>
      <c r="I45" s="85" t="s">
        <v>919</v>
      </c>
      <c r="J45" s="348"/>
      <c r="K45" s="348"/>
      <c r="L45" s="348"/>
      <c r="M45" s="348"/>
      <c r="N45" s="87"/>
      <c r="O45" s="88" t="s">
        <v>83</v>
      </c>
      <c r="P45" s="67">
        <f t="shared" ref="P45:R45" si="125">P43-+P44</f>
        <v>0</v>
      </c>
      <c r="Q45" s="67">
        <f t="shared" si="125"/>
        <v>0</v>
      </c>
      <c r="R45" s="89">
        <f t="shared" si="125"/>
        <v>0</v>
      </c>
      <c r="S45" s="89"/>
      <c r="T45" s="89">
        <f t="shared" ref="T45:V45" si="126">T43-+T44</f>
        <v>0</v>
      </c>
      <c r="U45" s="90">
        <f t="shared" si="126"/>
        <v>0</v>
      </c>
      <c r="V45" s="90">
        <f t="shared" si="126"/>
        <v>0</v>
      </c>
      <c r="W45" s="88" t="s">
        <v>83</v>
      </c>
      <c r="X45" s="90">
        <f t="shared" ref="X45:AD45" si="127">X43-+X44</f>
        <v>0</v>
      </c>
      <c r="Y45" s="90">
        <f t="shared" si="127"/>
        <v>0</v>
      </c>
      <c r="Z45" s="90">
        <f t="shared" si="127"/>
        <v>0</v>
      </c>
      <c r="AA45" s="90">
        <f t="shared" si="127"/>
        <v>0</v>
      </c>
      <c r="AB45" s="90">
        <f t="shared" si="127"/>
        <v>0</v>
      </c>
      <c r="AC45" s="90">
        <f t="shared" si="127"/>
        <v>0</v>
      </c>
      <c r="AD45" s="90">
        <f t="shared" si="127"/>
        <v>0</v>
      </c>
      <c r="AE45" s="90">
        <f t="shared" si="83"/>
        <v>0</v>
      </c>
      <c r="AF45" s="351"/>
      <c r="AH45" s="91">
        <f t="shared" si="107"/>
        <v>0</v>
      </c>
      <c r="AI45" s="92" t="s">
        <v>1156</v>
      </c>
      <c r="AJ45" s="91">
        <f t="shared" ref="AJ45:AL45" si="128">AJ43-+AJ44</f>
        <v>0</v>
      </c>
      <c r="AK45" s="91">
        <f t="shared" si="128"/>
        <v>0</v>
      </c>
      <c r="AL45" s="91">
        <f t="shared" si="128"/>
        <v>0</v>
      </c>
      <c r="AM45" s="60"/>
    </row>
    <row r="46" spans="1:39" s="58" customFormat="1" ht="16.5" hidden="1" customHeight="1" x14ac:dyDescent="0.15">
      <c r="A46" s="61" t="s">
        <v>1525</v>
      </c>
      <c r="B46" t="s">
        <v>509</v>
      </c>
      <c r="C46" t="s">
        <v>508</v>
      </c>
      <c r="D46" s="62" t="s">
        <v>510</v>
      </c>
      <c r="E46" s="63" t="s">
        <v>1525</v>
      </c>
      <c r="F46" s="346" t="s">
        <v>1311</v>
      </c>
      <c r="G46" s="63" t="s">
        <v>497</v>
      </c>
      <c r="H46" s="63" t="s">
        <v>918</v>
      </c>
      <c r="I46" s="63" t="s">
        <v>956</v>
      </c>
      <c r="J46" s="346" t="s">
        <v>1733</v>
      </c>
      <c r="K46" s="346" t="s">
        <v>1709</v>
      </c>
      <c r="L46" s="346" t="s">
        <v>1731</v>
      </c>
      <c r="M46" s="346" t="s">
        <v>1716</v>
      </c>
      <c r="N46" s="65" t="s">
        <v>1736</v>
      </c>
      <c r="O46" s="66" t="s">
        <v>78</v>
      </c>
      <c r="P46" s="67">
        <v>5494010</v>
      </c>
      <c r="Q46" s="67">
        <v>5494010</v>
      </c>
      <c r="R46" s="67">
        <f t="shared" ref="R46" si="129">P46-Q46</f>
        <v>0</v>
      </c>
      <c r="S46" s="67">
        <v>0</v>
      </c>
      <c r="T46" s="67">
        <v>0</v>
      </c>
      <c r="U46" s="68">
        <v>0</v>
      </c>
      <c r="V46" s="69">
        <f t="shared" ref="V46:V47" si="130">P46-U46</f>
        <v>5494010</v>
      </c>
      <c r="W46" s="70" t="s">
        <v>79</v>
      </c>
      <c r="X46" s="69">
        <f t="shared" ref="X46" si="131">X47</f>
        <v>0</v>
      </c>
      <c r="Y46" s="71"/>
      <c r="Z46" s="71"/>
      <c r="AA46" s="71"/>
      <c r="AB46" s="71"/>
      <c r="AC46" s="71"/>
      <c r="AD46" s="72"/>
      <c r="AE46" s="69">
        <f t="shared" si="83"/>
        <v>0</v>
      </c>
      <c r="AF46" s="349">
        <v>0</v>
      </c>
      <c r="AH46" s="73">
        <v>4925306</v>
      </c>
      <c r="AI46" s="74" t="s">
        <v>796</v>
      </c>
      <c r="AJ46" s="73">
        <v>385000</v>
      </c>
      <c r="AK46" s="73">
        <f t="shared" ref="AK46:AK47" si="132">AL46-+AH46</f>
        <v>568704</v>
      </c>
      <c r="AL46" s="73">
        <f t="shared" ref="AL46:AL47" si="133">Q46+R46</f>
        <v>5494010</v>
      </c>
      <c r="AM46" s="75"/>
    </row>
    <row r="47" spans="1:39" s="58" customFormat="1" ht="16.5" hidden="1" customHeight="1" x14ac:dyDescent="0.15">
      <c r="A47" s="61"/>
      <c r="B47" s="77" t="s">
        <v>509</v>
      </c>
      <c r="C47" s="77" t="s">
        <v>508</v>
      </c>
      <c r="D47" s="78" t="s">
        <v>510</v>
      </c>
      <c r="E47" s="79" t="s">
        <v>1525</v>
      </c>
      <c r="F47" s="347"/>
      <c r="G47" s="79" t="s">
        <v>497</v>
      </c>
      <c r="H47" s="79" t="s">
        <v>918</v>
      </c>
      <c r="I47" s="79" t="s">
        <v>956</v>
      </c>
      <c r="J47" s="347"/>
      <c r="K47" s="347"/>
      <c r="L47" s="347"/>
      <c r="M47" s="347"/>
      <c r="N47" s="81"/>
      <c r="O47" s="82" t="s">
        <v>81</v>
      </c>
      <c r="P47" s="67">
        <v>5494010</v>
      </c>
      <c r="Q47" s="67">
        <v>5494010</v>
      </c>
      <c r="R47" s="67">
        <v>0</v>
      </c>
      <c r="S47" s="67">
        <f t="shared" ref="S47" si="134">P47-Q47-R47</f>
        <v>0</v>
      </c>
      <c r="T47" s="67">
        <v>0</v>
      </c>
      <c r="U47" s="83">
        <v>0</v>
      </c>
      <c r="V47" s="69">
        <f t="shared" si="130"/>
        <v>5494010</v>
      </c>
      <c r="W47" s="70" t="s">
        <v>82</v>
      </c>
      <c r="X47" s="69">
        <v>0</v>
      </c>
      <c r="Y47" s="69">
        <v>0</v>
      </c>
      <c r="Z47" s="69">
        <v>0</v>
      </c>
      <c r="AA47" s="69">
        <v>0</v>
      </c>
      <c r="AB47" s="69">
        <v>0</v>
      </c>
      <c r="AC47" s="69">
        <v>0</v>
      </c>
      <c r="AD47" s="69">
        <v>0</v>
      </c>
      <c r="AE47" s="69">
        <f t="shared" si="83"/>
        <v>0</v>
      </c>
      <c r="AF47" s="350"/>
      <c r="AH47" s="73">
        <v>4925306</v>
      </c>
      <c r="AI47" s="74" t="s">
        <v>796</v>
      </c>
      <c r="AJ47" s="73">
        <v>385000</v>
      </c>
      <c r="AK47" s="73">
        <f t="shared" si="132"/>
        <v>568704</v>
      </c>
      <c r="AL47" s="73">
        <f t="shared" si="133"/>
        <v>5494010</v>
      </c>
      <c r="AM47" s="75"/>
    </row>
    <row r="48" spans="1:39" s="58" customFormat="1" ht="16.5" hidden="1" customHeight="1" x14ac:dyDescent="0.15">
      <c r="A48" s="61"/>
      <c r="B48" s="77" t="s">
        <v>509</v>
      </c>
      <c r="C48" s="77" t="s">
        <v>508</v>
      </c>
      <c r="D48" s="84" t="s">
        <v>510</v>
      </c>
      <c r="E48" s="85" t="s">
        <v>1525</v>
      </c>
      <c r="F48" s="348"/>
      <c r="G48" s="85" t="s">
        <v>497</v>
      </c>
      <c r="H48" s="85" t="s">
        <v>918</v>
      </c>
      <c r="I48" s="85" t="s">
        <v>956</v>
      </c>
      <c r="J48" s="348"/>
      <c r="K48" s="348"/>
      <c r="L48" s="348"/>
      <c r="M48" s="348"/>
      <c r="N48" s="87"/>
      <c r="O48" s="88" t="s">
        <v>83</v>
      </c>
      <c r="P48" s="67">
        <f t="shared" ref="P48:R48" si="135">P46-+P47</f>
        <v>0</v>
      </c>
      <c r="Q48" s="67">
        <f t="shared" si="135"/>
        <v>0</v>
      </c>
      <c r="R48" s="89">
        <f t="shared" si="135"/>
        <v>0</v>
      </c>
      <c r="S48" s="89"/>
      <c r="T48" s="89">
        <f t="shared" ref="T48:V48" si="136">T46-+T47</f>
        <v>0</v>
      </c>
      <c r="U48" s="90">
        <f t="shared" si="136"/>
        <v>0</v>
      </c>
      <c r="V48" s="90">
        <f t="shared" si="136"/>
        <v>0</v>
      </c>
      <c r="W48" s="88" t="s">
        <v>83</v>
      </c>
      <c r="X48" s="90">
        <f t="shared" ref="X48:AD48" si="137">X46-+X47</f>
        <v>0</v>
      </c>
      <c r="Y48" s="90">
        <f t="shared" si="137"/>
        <v>0</v>
      </c>
      <c r="Z48" s="90">
        <f t="shared" si="137"/>
        <v>0</v>
      </c>
      <c r="AA48" s="90">
        <f t="shared" si="137"/>
        <v>0</v>
      </c>
      <c r="AB48" s="90">
        <f t="shared" si="137"/>
        <v>0</v>
      </c>
      <c r="AC48" s="90">
        <f t="shared" si="137"/>
        <v>0</v>
      </c>
      <c r="AD48" s="90">
        <f t="shared" si="137"/>
        <v>0</v>
      </c>
      <c r="AE48" s="90">
        <f t="shared" si="83"/>
        <v>0</v>
      </c>
      <c r="AF48" s="351"/>
      <c r="AH48" s="91">
        <f t="shared" si="107"/>
        <v>0</v>
      </c>
      <c r="AI48" s="92" t="s">
        <v>1156</v>
      </c>
      <c r="AJ48" s="91">
        <f t="shared" ref="AJ48:AL48" si="138">AJ46-+AJ47</f>
        <v>0</v>
      </c>
      <c r="AK48" s="91">
        <f t="shared" si="138"/>
        <v>0</v>
      </c>
      <c r="AL48" s="91">
        <f t="shared" si="138"/>
        <v>0</v>
      </c>
      <c r="AM48" s="60"/>
    </row>
    <row r="49" spans="1:39" s="58" customFormat="1" ht="16.5" hidden="1" customHeight="1" x14ac:dyDescent="0.15">
      <c r="A49" s="61" t="s">
        <v>1527</v>
      </c>
      <c r="B49" t="s">
        <v>509</v>
      </c>
      <c r="C49" t="s">
        <v>508</v>
      </c>
      <c r="D49" s="62" t="s">
        <v>510</v>
      </c>
      <c r="E49" s="63" t="s">
        <v>1527</v>
      </c>
      <c r="F49" s="346" t="s">
        <v>1313</v>
      </c>
      <c r="G49" s="63" t="s">
        <v>1794</v>
      </c>
      <c r="H49" s="63" t="s">
        <v>918</v>
      </c>
      <c r="I49" s="63" t="s">
        <v>919</v>
      </c>
      <c r="J49" s="346" t="s">
        <v>1737</v>
      </c>
      <c r="K49" s="346" t="s">
        <v>1709</v>
      </c>
      <c r="L49" s="346" t="s">
        <v>1731</v>
      </c>
      <c r="M49" s="346" t="s">
        <v>1714</v>
      </c>
      <c r="N49" s="65" t="s">
        <v>1712</v>
      </c>
      <c r="O49" s="66" t="s">
        <v>78</v>
      </c>
      <c r="P49" s="67">
        <v>1607944</v>
      </c>
      <c r="Q49" s="67">
        <v>1607944</v>
      </c>
      <c r="R49" s="67">
        <f t="shared" ref="R49" si="139">P49-Q49</f>
        <v>0</v>
      </c>
      <c r="S49" s="67">
        <v>0</v>
      </c>
      <c r="T49" s="67">
        <v>1607944</v>
      </c>
      <c r="U49" s="68">
        <v>0</v>
      </c>
      <c r="V49" s="69">
        <f t="shared" ref="V49:V50" si="140">P49-U49</f>
        <v>1607944</v>
      </c>
      <c r="W49" s="70" t="s">
        <v>79</v>
      </c>
      <c r="X49" s="69">
        <f t="shared" ref="X49" si="141">X50</f>
        <v>0</v>
      </c>
      <c r="Y49" s="71"/>
      <c r="Z49" s="71"/>
      <c r="AA49" s="71"/>
      <c r="AB49" s="71"/>
      <c r="AC49" s="71"/>
      <c r="AD49" s="72"/>
      <c r="AE49" s="69">
        <f t="shared" si="83"/>
        <v>0</v>
      </c>
      <c r="AF49" s="349">
        <v>0</v>
      </c>
      <c r="AH49" s="73">
        <v>0</v>
      </c>
      <c r="AI49" s="74" t="s">
        <v>819</v>
      </c>
      <c r="AJ49" s="73">
        <v>12972</v>
      </c>
      <c r="AK49" s="73">
        <f t="shared" ref="AK49:AK50" si="142">AL49-+AH49</f>
        <v>1607944</v>
      </c>
      <c r="AL49" s="73">
        <f t="shared" ref="AL49:AL50" si="143">Q49+R49</f>
        <v>1607944</v>
      </c>
      <c r="AM49" s="75"/>
    </row>
    <row r="50" spans="1:39" s="58" customFormat="1" ht="16.5" hidden="1" customHeight="1" x14ac:dyDescent="0.15">
      <c r="A50" s="61"/>
      <c r="B50" s="77" t="s">
        <v>509</v>
      </c>
      <c r="C50" s="77" t="s">
        <v>508</v>
      </c>
      <c r="D50" s="78" t="s">
        <v>510</v>
      </c>
      <c r="E50" s="79" t="s">
        <v>1527</v>
      </c>
      <c r="F50" s="347"/>
      <c r="G50" s="79" t="s">
        <v>1794</v>
      </c>
      <c r="H50" s="79" t="s">
        <v>918</v>
      </c>
      <c r="I50" s="79" t="s">
        <v>919</v>
      </c>
      <c r="J50" s="347"/>
      <c r="K50" s="347"/>
      <c r="L50" s="347"/>
      <c r="M50" s="347"/>
      <c r="N50" s="81"/>
      <c r="O50" s="82" t="s">
        <v>81</v>
      </c>
      <c r="P50" s="67">
        <v>1607944</v>
      </c>
      <c r="Q50" s="67">
        <v>1607944</v>
      </c>
      <c r="R50" s="67">
        <v>0</v>
      </c>
      <c r="S50" s="67">
        <f t="shared" ref="S50" si="144">P50-Q50-R50</f>
        <v>0</v>
      </c>
      <c r="T50" s="67">
        <v>1607944</v>
      </c>
      <c r="U50" s="83">
        <v>0</v>
      </c>
      <c r="V50" s="69">
        <f t="shared" si="140"/>
        <v>1607944</v>
      </c>
      <c r="W50" s="70" t="s">
        <v>82</v>
      </c>
      <c r="X50" s="69">
        <v>0</v>
      </c>
      <c r="Y50" s="69">
        <v>0</v>
      </c>
      <c r="Z50" s="69">
        <v>0</v>
      </c>
      <c r="AA50" s="69">
        <v>0</v>
      </c>
      <c r="AB50" s="69">
        <v>0</v>
      </c>
      <c r="AC50" s="69">
        <v>0</v>
      </c>
      <c r="AD50" s="69">
        <v>0</v>
      </c>
      <c r="AE50" s="69">
        <f t="shared" si="83"/>
        <v>0</v>
      </c>
      <c r="AF50" s="350"/>
      <c r="AH50" s="73">
        <v>0</v>
      </c>
      <c r="AI50" s="74" t="s">
        <v>819</v>
      </c>
      <c r="AJ50" s="73">
        <v>12972</v>
      </c>
      <c r="AK50" s="73">
        <f t="shared" si="142"/>
        <v>1607944</v>
      </c>
      <c r="AL50" s="73">
        <f t="shared" si="143"/>
        <v>1607944</v>
      </c>
      <c r="AM50" s="75"/>
    </row>
    <row r="51" spans="1:39" s="58" customFormat="1" ht="16.5" hidden="1" customHeight="1" x14ac:dyDescent="0.15">
      <c r="A51" s="61"/>
      <c r="B51" s="77" t="s">
        <v>509</v>
      </c>
      <c r="C51" s="77" t="s">
        <v>508</v>
      </c>
      <c r="D51" s="84" t="s">
        <v>510</v>
      </c>
      <c r="E51" s="85" t="s">
        <v>1527</v>
      </c>
      <c r="F51" s="348"/>
      <c r="G51" s="85" t="s">
        <v>1794</v>
      </c>
      <c r="H51" s="85" t="s">
        <v>918</v>
      </c>
      <c r="I51" s="85" t="s">
        <v>919</v>
      </c>
      <c r="J51" s="348"/>
      <c r="K51" s="348"/>
      <c r="L51" s="348"/>
      <c r="M51" s="348"/>
      <c r="N51" s="87"/>
      <c r="O51" s="88" t="s">
        <v>83</v>
      </c>
      <c r="P51" s="67">
        <f t="shared" ref="P51:R51" si="145">P49-+P50</f>
        <v>0</v>
      </c>
      <c r="Q51" s="67">
        <f t="shared" si="145"/>
        <v>0</v>
      </c>
      <c r="R51" s="89">
        <f t="shared" si="145"/>
        <v>0</v>
      </c>
      <c r="S51" s="89"/>
      <c r="T51" s="89">
        <f t="shared" ref="T51:V51" si="146">T49-+T50</f>
        <v>0</v>
      </c>
      <c r="U51" s="90">
        <f t="shared" si="146"/>
        <v>0</v>
      </c>
      <c r="V51" s="90">
        <f t="shared" si="146"/>
        <v>0</v>
      </c>
      <c r="W51" s="88" t="s">
        <v>83</v>
      </c>
      <c r="X51" s="90">
        <f t="shared" ref="X51:AD51" si="147">X49-+X50</f>
        <v>0</v>
      </c>
      <c r="Y51" s="90">
        <f t="shared" si="147"/>
        <v>0</v>
      </c>
      <c r="Z51" s="90">
        <f t="shared" si="147"/>
        <v>0</v>
      </c>
      <c r="AA51" s="90">
        <f t="shared" si="147"/>
        <v>0</v>
      </c>
      <c r="AB51" s="90">
        <f t="shared" si="147"/>
        <v>0</v>
      </c>
      <c r="AC51" s="90">
        <f t="shared" si="147"/>
        <v>0</v>
      </c>
      <c r="AD51" s="90">
        <f t="shared" si="147"/>
        <v>0</v>
      </c>
      <c r="AE51" s="90">
        <f t="shared" si="83"/>
        <v>0</v>
      </c>
      <c r="AF51" s="351"/>
      <c r="AH51" s="91">
        <f t="shared" si="107"/>
        <v>0</v>
      </c>
      <c r="AI51" s="92" t="s">
        <v>1156</v>
      </c>
      <c r="AJ51" s="91">
        <f t="shared" ref="AJ51:AL51" si="148">AJ49-+AJ50</f>
        <v>0</v>
      </c>
      <c r="AK51" s="91">
        <f t="shared" si="148"/>
        <v>0</v>
      </c>
      <c r="AL51" s="91">
        <f t="shared" si="148"/>
        <v>0</v>
      </c>
      <c r="AM51" s="60"/>
    </row>
    <row r="52" spans="1:39" s="58" customFormat="1" ht="16.5" hidden="1" customHeight="1" x14ac:dyDescent="0.15">
      <c r="A52" s="61" t="s">
        <v>1533</v>
      </c>
      <c r="B52" t="s">
        <v>509</v>
      </c>
      <c r="C52" t="s">
        <v>508</v>
      </c>
      <c r="D52" s="62" t="s">
        <v>510</v>
      </c>
      <c r="E52" s="63" t="s">
        <v>1533</v>
      </c>
      <c r="F52" s="358" t="s">
        <v>1850</v>
      </c>
      <c r="G52" s="63" t="s">
        <v>502</v>
      </c>
      <c r="H52" s="63" t="s">
        <v>918</v>
      </c>
      <c r="I52" s="63" t="s">
        <v>1002</v>
      </c>
      <c r="J52" s="362" t="s">
        <v>1847</v>
      </c>
      <c r="K52" s="346"/>
      <c r="L52" s="346"/>
      <c r="M52" s="346" t="s">
        <v>1711</v>
      </c>
      <c r="N52" s="65" t="s">
        <v>1712</v>
      </c>
      <c r="O52" s="66" t="s">
        <v>78</v>
      </c>
      <c r="P52" s="67">
        <v>32582797</v>
      </c>
      <c r="Q52" s="67">
        <v>0</v>
      </c>
      <c r="R52" s="67">
        <f t="shared" ref="R52" si="149">P52-Q52</f>
        <v>32582797</v>
      </c>
      <c r="S52" s="67">
        <v>0</v>
      </c>
      <c r="T52" s="67">
        <v>0</v>
      </c>
      <c r="U52" s="68">
        <v>3242550</v>
      </c>
      <c r="V52" s="69">
        <f t="shared" ref="V52:V53" si="150">P52-U52</f>
        <v>29340247</v>
      </c>
      <c r="W52" s="70" t="s">
        <v>79</v>
      </c>
      <c r="X52" s="69">
        <f t="shared" ref="X52" si="151">X53</f>
        <v>0</v>
      </c>
      <c r="Y52" s="71"/>
      <c r="Z52" s="71"/>
      <c r="AA52" s="71"/>
      <c r="AB52" s="71"/>
      <c r="AC52" s="71"/>
      <c r="AD52" s="72"/>
      <c r="AE52" s="69">
        <f t="shared" si="83"/>
        <v>0</v>
      </c>
      <c r="AF52" s="349" t="s">
        <v>1791</v>
      </c>
      <c r="AH52" s="73">
        <v>32582797</v>
      </c>
      <c r="AI52" s="74" t="s">
        <v>1156</v>
      </c>
      <c r="AJ52" s="73">
        <v>0</v>
      </c>
      <c r="AK52" s="73">
        <f t="shared" ref="AK52:AK53" si="152">AL52-+AH52</f>
        <v>0</v>
      </c>
      <c r="AL52" s="73">
        <f t="shared" ref="AL52:AL53" si="153">Q52+R52</f>
        <v>32582797</v>
      </c>
      <c r="AM52" s="75"/>
    </row>
    <row r="53" spans="1:39" s="58" customFormat="1" ht="16.5" hidden="1" customHeight="1" x14ac:dyDescent="0.15">
      <c r="A53" s="61"/>
      <c r="B53" s="77" t="s">
        <v>509</v>
      </c>
      <c r="C53" s="77" t="s">
        <v>508</v>
      </c>
      <c r="D53" s="78" t="s">
        <v>510</v>
      </c>
      <c r="E53" s="79" t="s">
        <v>1533</v>
      </c>
      <c r="F53" s="347"/>
      <c r="G53" s="79" t="s">
        <v>502</v>
      </c>
      <c r="H53" s="79" t="s">
        <v>918</v>
      </c>
      <c r="I53" s="79" t="s">
        <v>1002</v>
      </c>
      <c r="J53" s="360"/>
      <c r="K53" s="347"/>
      <c r="L53" s="347"/>
      <c r="M53" s="347"/>
      <c r="N53" s="81"/>
      <c r="O53" s="82" t="s">
        <v>81</v>
      </c>
      <c r="P53" s="67">
        <v>32582797</v>
      </c>
      <c r="Q53" s="67">
        <v>0</v>
      </c>
      <c r="R53" s="67">
        <v>32582797</v>
      </c>
      <c r="S53" s="67">
        <f t="shared" ref="S53" si="154">P53-Q53-R53</f>
        <v>0</v>
      </c>
      <c r="T53" s="67">
        <v>0</v>
      </c>
      <c r="U53" s="83">
        <v>3242550</v>
      </c>
      <c r="V53" s="69">
        <f t="shared" si="150"/>
        <v>29340247</v>
      </c>
      <c r="W53" s="70" t="s">
        <v>82</v>
      </c>
      <c r="X53" s="69">
        <v>0</v>
      </c>
      <c r="Y53" s="69">
        <v>0</v>
      </c>
      <c r="Z53" s="69">
        <v>0</v>
      </c>
      <c r="AA53" s="69">
        <v>0</v>
      </c>
      <c r="AB53" s="69">
        <v>0</v>
      </c>
      <c r="AC53" s="69">
        <v>0</v>
      </c>
      <c r="AD53" s="69">
        <v>0</v>
      </c>
      <c r="AE53" s="69">
        <f t="shared" si="83"/>
        <v>0</v>
      </c>
      <c r="AF53" s="350"/>
      <c r="AH53" s="73">
        <v>32582797</v>
      </c>
      <c r="AI53" s="74" t="s">
        <v>1156</v>
      </c>
      <c r="AJ53" s="73">
        <v>0</v>
      </c>
      <c r="AK53" s="73">
        <f t="shared" si="152"/>
        <v>0</v>
      </c>
      <c r="AL53" s="73">
        <f t="shared" si="153"/>
        <v>32582797</v>
      </c>
      <c r="AM53" s="75"/>
    </row>
    <row r="54" spans="1:39" s="58" customFormat="1" ht="16.5" hidden="1" customHeight="1" x14ac:dyDescent="0.15">
      <c r="A54" s="61"/>
      <c r="B54" s="77" t="s">
        <v>509</v>
      </c>
      <c r="C54" s="77" t="s">
        <v>508</v>
      </c>
      <c r="D54" s="84" t="s">
        <v>510</v>
      </c>
      <c r="E54" s="85" t="s">
        <v>1533</v>
      </c>
      <c r="F54" s="348"/>
      <c r="G54" s="85" t="s">
        <v>502</v>
      </c>
      <c r="H54" s="85" t="s">
        <v>918</v>
      </c>
      <c r="I54" s="85" t="s">
        <v>1002</v>
      </c>
      <c r="J54" s="361"/>
      <c r="K54" s="348"/>
      <c r="L54" s="348"/>
      <c r="M54" s="348"/>
      <c r="N54" s="87"/>
      <c r="O54" s="88" t="s">
        <v>83</v>
      </c>
      <c r="P54" s="67">
        <f t="shared" ref="P54:R54" si="155">P52-+P53</f>
        <v>0</v>
      </c>
      <c r="Q54" s="67">
        <f t="shared" si="155"/>
        <v>0</v>
      </c>
      <c r="R54" s="89">
        <f t="shared" si="155"/>
        <v>0</v>
      </c>
      <c r="S54" s="89"/>
      <c r="T54" s="89">
        <f t="shared" ref="T54:V54" si="156">T52-+T53</f>
        <v>0</v>
      </c>
      <c r="U54" s="90">
        <f t="shared" si="156"/>
        <v>0</v>
      </c>
      <c r="V54" s="90">
        <f t="shared" si="156"/>
        <v>0</v>
      </c>
      <c r="W54" s="88" t="s">
        <v>83</v>
      </c>
      <c r="X54" s="90">
        <f t="shared" ref="X54:AD54" si="157">X52-+X53</f>
        <v>0</v>
      </c>
      <c r="Y54" s="90">
        <f t="shared" si="157"/>
        <v>0</v>
      </c>
      <c r="Z54" s="90">
        <f t="shared" si="157"/>
        <v>0</v>
      </c>
      <c r="AA54" s="90">
        <f t="shared" si="157"/>
        <v>0</v>
      </c>
      <c r="AB54" s="90">
        <f t="shared" si="157"/>
        <v>0</v>
      </c>
      <c r="AC54" s="90">
        <f t="shared" si="157"/>
        <v>0</v>
      </c>
      <c r="AD54" s="90">
        <f t="shared" si="157"/>
        <v>0</v>
      </c>
      <c r="AE54" s="90">
        <f t="shared" si="83"/>
        <v>0</v>
      </c>
      <c r="AF54" s="351"/>
      <c r="AH54" s="91">
        <f t="shared" si="107"/>
        <v>0</v>
      </c>
      <c r="AI54" s="92" t="s">
        <v>1156</v>
      </c>
      <c r="AJ54" s="91">
        <f t="shared" ref="AJ54:AL54" si="158">AJ52-+AJ53</f>
        <v>0</v>
      </c>
      <c r="AK54" s="91">
        <f t="shared" si="158"/>
        <v>0</v>
      </c>
      <c r="AL54" s="91">
        <f t="shared" si="158"/>
        <v>0</v>
      </c>
      <c r="AM54" s="60"/>
    </row>
    <row r="55" spans="1:39" s="58" customFormat="1" ht="16.5" hidden="1" customHeight="1" x14ac:dyDescent="0.15">
      <c r="A55" s="61" t="s">
        <v>1535</v>
      </c>
      <c r="B55" t="s">
        <v>509</v>
      </c>
      <c r="C55" t="s">
        <v>508</v>
      </c>
      <c r="D55" s="62" t="s">
        <v>510</v>
      </c>
      <c r="E55" s="63" t="s">
        <v>1535</v>
      </c>
      <c r="F55" s="358" t="s">
        <v>1851</v>
      </c>
      <c r="G55" s="63" t="s">
        <v>502</v>
      </c>
      <c r="H55" s="63" t="s">
        <v>918</v>
      </c>
      <c r="I55" s="63" t="s">
        <v>1002</v>
      </c>
      <c r="J55" s="359" t="s">
        <v>1836</v>
      </c>
      <c r="K55" s="359" t="s">
        <v>1837</v>
      </c>
      <c r="L55" s="359" t="s">
        <v>1838</v>
      </c>
      <c r="M55" s="346" t="s">
        <v>1716</v>
      </c>
      <c r="N55" s="65" t="s">
        <v>1720</v>
      </c>
      <c r="O55" s="66" t="s">
        <v>78</v>
      </c>
      <c r="P55" s="67">
        <v>13154358</v>
      </c>
      <c r="Q55" s="67">
        <v>0</v>
      </c>
      <c r="R55" s="67">
        <f t="shared" ref="R55" si="159">P55-Q55</f>
        <v>13154358</v>
      </c>
      <c r="S55" s="67">
        <v>0</v>
      </c>
      <c r="T55" s="67">
        <v>0</v>
      </c>
      <c r="U55" s="68">
        <v>935804</v>
      </c>
      <c r="V55" s="69">
        <f t="shared" ref="V55:V56" si="160">P55-U55</f>
        <v>12218554</v>
      </c>
      <c r="W55" s="70" t="s">
        <v>79</v>
      </c>
      <c r="X55" s="69">
        <f t="shared" ref="X55" si="161">X56</f>
        <v>0</v>
      </c>
      <c r="Y55" s="71"/>
      <c r="Z55" s="71"/>
      <c r="AA55" s="71"/>
      <c r="AB55" s="71"/>
      <c r="AC55" s="71"/>
      <c r="AD55" s="72"/>
      <c r="AE55" s="69">
        <f t="shared" si="83"/>
        <v>0</v>
      </c>
      <c r="AF55" s="349" t="s">
        <v>1791</v>
      </c>
      <c r="AH55" s="73">
        <v>13154358</v>
      </c>
      <c r="AI55" s="74" t="s">
        <v>1156</v>
      </c>
      <c r="AJ55" s="73">
        <v>0</v>
      </c>
      <c r="AK55" s="73">
        <f t="shared" ref="AK55:AK56" si="162">AL55-+AH55</f>
        <v>0</v>
      </c>
      <c r="AL55" s="73">
        <f t="shared" ref="AL55:AL56" si="163">Q55+R55</f>
        <v>13154358</v>
      </c>
      <c r="AM55" s="75"/>
    </row>
    <row r="56" spans="1:39" s="58" customFormat="1" ht="16.5" hidden="1" customHeight="1" x14ac:dyDescent="0.15">
      <c r="A56" s="61"/>
      <c r="B56" s="77" t="s">
        <v>509</v>
      </c>
      <c r="C56" s="77" t="s">
        <v>508</v>
      </c>
      <c r="D56" s="78" t="s">
        <v>510</v>
      </c>
      <c r="E56" s="79" t="s">
        <v>1535</v>
      </c>
      <c r="F56" s="347"/>
      <c r="G56" s="79" t="s">
        <v>502</v>
      </c>
      <c r="H56" s="79" t="s">
        <v>918</v>
      </c>
      <c r="I56" s="79" t="s">
        <v>1002</v>
      </c>
      <c r="J56" s="360"/>
      <c r="K56" s="360"/>
      <c r="L56" s="360"/>
      <c r="M56" s="347"/>
      <c r="N56" s="81"/>
      <c r="O56" s="82" t="s">
        <v>81</v>
      </c>
      <c r="P56" s="67">
        <v>13154358</v>
      </c>
      <c r="Q56" s="67">
        <v>0</v>
      </c>
      <c r="R56" s="67">
        <v>13154358</v>
      </c>
      <c r="S56" s="67">
        <f t="shared" ref="S56" si="164">P56-Q56-R56</f>
        <v>0</v>
      </c>
      <c r="T56" s="67">
        <v>0</v>
      </c>
      <c r="U56" s="83">
        <v>935804</v>
      </c>
      <c r="V56" s="69">
        <f t="shared" si="160"/>
        <v>12218554</v>
      </c>
      <c r="W56" s="70" t="s">
        <v>82</v>
      </c>
      <c r="X56" s="69">
        <v>0</v>
      </c>
      <c r="Y56" s="69">
        <v>0</v>
      </c>
      <c r="Z56" s="69">
        <v>0</v>
      </c>
      <c r="AA56" s="69">
        <v>0</v>
      </c>
      <c r="AB56" s="69">
        <v>0</v>
      </c>
      <c r="AC56" s="69">
        <v>0</v>
      </c>
      <c r="AD56" s="69">
        <v>0</v>
      </c>
      <c r="AE56" s="69">
        <f t="shared" si="83"/>
        <v>0</v>
      </c>
      <c r="AF56" s="350"/>
      <c r="AH56" s="73">
        <v>13154358</v>
      </c>
      <c r="AI56" s="74" t="s">
        <v>1156</v>
      </c>
      <c r="AJ56" s="73">
        <v>0</v>
      </c>
      <c r="AK56" s="73">
        <f t="shared" si="162"/>
        <v>0</v>
      </c>
      <c r="AL56" s="73">
        <f t="shared" si="163"/>
        <v>13154358</v>
      </c>
      <c r="AM56" s="75"/>
    </row>
    <row r="57" spans="1:39" s="58" customFormat="1" ht="16.5" hidden="1" customHeight="1" x14ac:dyDescent="0.15">
      <c r="A57" s="61"/>
      <c r="B57" s="77" t="s">
        <v>509</v>
      </c>
      <c r="C57" s="77" t="s">
        <v>508</v>
      </c>
      <c r="D57" s="84" t="s">
        <v>510</v>
      </c>
      <c r="E57" s="85" t="s">
        <v>1535</v>
      </c>
      <c r="F57" s="348"/>
      <c r="G57" s="85" t="s">
        <v>502</v>
      </c>
      <c r="H57" s="85" t="s">
        <v>918</v>
      </c>
      <c r="I57" s="85" t="s">
        <v>1002</v>
      </c>
      <c r="J57" s="361"/>
      <c r="K57" s="361"/>
      <c r="L57" s="361"/>
      <c r="M57" s="348"/>
      <c r="N57" s="87"/>
      <c r="O57" s="88" t="s">
        <v>83</v>
      </c>
      <c r="P57" s="67">
        <f t="shared" ref="P57:R57" si="165">P55-+P56</f>
        <v>0</v>
      </c>
      <c r="Q57" s="67">
        <f t="shared" si="165"/>
        <v>0</v>
      </c>
      <c r="R57" s="89">
        <f t="shared" si="165"/>
        <v>0</v>
      </c>
      <c r="S57" s="89"/>
      <c r="T57" s="89">
        <f t="shared" ref="T57:V57" si="166">T55-+T56</f>
        <v>0</v>
      </c>
      <c r="U57" s="90">
        <f t="shared" si="166"/>
        <v>0</v>
      </c>
      <c r="V57" s="90">
        <f t="shared" si="166"/>
        <v>0</v>
      </c>
      <c r="W57" s="88" t="s">
        <v>83</v>
      </c>
      <c r="X57" s="90">
        <f t="shared" ref="X57:AD57" si="167">X55-+X56</f>
        <v>0</v>
      </c>
      <c r="Y57" s="90">
        <f t="shared" si="167"/>
        <v>0</v>
      </c>
      <c r="Z57" s="90">
        <f t="shared" si="167"/>
        <v>0</v>
      </c>
      <c r="AA57" s="90">
        <f t="shared" si="167"/>
        <v>0</v>
      </c>
      <c r="AB57" s="90">
        <f t="shared" si="167"/>
        <v>0</v>
      </c>
      <c r="AC57" s="90">
        <f t="shared" si="167"/>
        <v>0</v>
      </c>
      <c r="AD57" s="90">
        <f t="shared" si="167"/>
        <v>0</v>
      </c>
      <c r="AE57" s="90">
        <f t="shared" si="83"/>
        <v>0</v>
      </c>
      <c r="AF57" s="351"/>
      <c r="AH57" s="91">
        <f t="shared" si="107"/>
        <v>0</v>
      </c>
      <c r="AI57" s="92" t="s">
        <v>1156</v>
      </c>
      <c r="AJ57" s="91">
        <f t="shared" ref="AJ57:AL57" si="168">AJ55-+AJ56</f>
        <v>0</v>
      </c>
      <c r="AK57" s="91">
        <f t="shared" si="168"/>
        <v>0</v>
      </c>
      <c r="AL57" s="91">
        <f t="shared" si="168"/>
        <v>0</v>
      </c>
      <c r="AM57" s="60"/>
    </row>
    <row r="58" spans="1:39" s="58" customFormat="1" ht="16.5" hidden="1" customHeight="1" x14ac:dyDescent="0.15">
      <c r="A58" s="61" t="s">
        <v>1537</v>
      </c>
      <c r="B58" t="s">
        <v>509</v>
      </c>
      <c r="C58" t="s">
        <v>508</v>
      </c>
      <c r="D58" s="62" t="s">
        <v>510</v>
      </c>
      <c r="E58" s="63" t="s">
        <v>1537</v>
      </c>
      <c r="F58" s="346" t="s">
        <v>1323</v>
      </c>
      <c r="G58" s="63" t="s">
        <v>497</v>
      </c>
      <c r="H58" s="63" t="s">
        <v>918</v>
      </c>
      <c r="I58" s="63" t="s">
        <v>1002</v>
      </c>
      <c r="J58" s="346" t="s">
        <v>1738</v>
      </c>
      <c r="K58" s="346" t="s">
        <v>1709</v>
      </c>
      <c r="L58" s="346" t="s">
        <v>1731</v>
      </c>
      <c r="M58" s="346" t="s">
        <v>1714</v>
      </c>
      <c r="N58" s="65" t="s">
        <v>1712</v>
      </c>
      <c r="O58" s="66" t="s">
        <v>78</v>
      </c>
      <c r="P58" s="67">
        <v>8674474</v>
      </c>
      <c r="Q58" s="67">
        <v>0</v>
      </c>
      <c r="R58" s="67">
        <f t="shared" ref="R58" si="169">P58-Q58</f>
        <v>8674474</v>
      </c>
      <c r="S58" s="67">
        <v>0</v>
      </c>
      <c r="T58" s="67">
        <v>2397844</v>
      </c>
      <c r="U58" s="68">
        <v>0</v>
      </c>
      <c r="V58" s="69">
        <f t="shared" ref="V58:V59" si="170">P58-U58</f>
        <v>8674474</v>
      </c>
      <c r="W58" s="70" t="s">
        <v>79</v>
      </c>
      <c r="X58" s="69">
        <f t="shared" ref="X58" si="171">X59</f>
        <v>6276630</v>
      </c>
      <c r="Y58" s="71"/>
      <c r="Z58" s="71"/>
      <c r="AA58" s="71"/>
      <c r="AB58" s="71"/>
      <c r="AC58" s="71"/>
      <c r="AD58" s="72"/>
      <c r="AE58" s="69">
        <f t="shared" si="83"/>
        <v>6276630</v>
      </c>
      <c r="AF58" s="349">
        <v>0</v>
      </c>
      <c r="AH58" s="73">
        <v>0</v>
      </c>
      <c r="AI58" s="74" t="s">
        <v>1792</v>
      </c>
      <c r="AJ58" s="73">
        <v>254938</v>
      </c>
      <c r="AK58" s="73">
        <f t="shared" ref="AK58:AK59" si="172">AL58-+AH58</f>
        <v>8674474</v>
      </c>
      <c r="AL58" s="73">
        <f t="shared" ref="AL58:AL59" si="173">Q58+R58</f>
        <v>8674474</v>
      </c>
      <c r="AM58" s="75" t="s">
        <v>85</v>
      </c>
    </row>
    <row r="59" spans="1:39" s="58" customFormat="1" ht="16.5" hidden="1" customHeight="1" x14ac:dyDescent="0.15">
      <c r="A59" s="61"/>
      <c r="B59" s="77" t="s">
        <v>509</v>
      </c>
      <c r="C59" s="77" t="s">
        <v>508</v>
      </c>
      <c r="D59" s="78" t="s">
        <v>510</v>
      </c>
      <c r="E59" s="79" t="s">
        <v>1537</v>
      </c>
      <c r="F59" s="347"/>
      <c r="G59" s="79" t="s">
        <v>497</v>
      </c>
      <c r="H59" s="79" t="s">
        <v>918</v>
      </c>
      <c r="I59" s="79" t="s">
        <v>1002</v>
      </c>
      <c r="J59" s="347"/>
      <c r="K59" s="347"/>
      <c r="L59" s="347"/>
      <c r="M59" s="347"/>
      <c r="N59" s="81"/>
      <c r="O59" s="82" t="s">
        <v>81</v>
      </c>
      <c r="P59" s="67">
        <v>2397844</v>
      </c>
      <c r="Q59" s="67">
        <v>0</v>
      </c>
      <c r="R59" s="67">
        <v>2397844</v>
      </c>
      <c r="S59" s="67">
        <f t="shared" ref="S59" si="174">P59-Q59-R59</f>
        <v>0</v>
      </c>
      <c r="T59" s="67">
        <v>2397844</v>
      </c>
      <c r="U59" s="83">
        <v>0</v>
      </c>
      <c r="V59" s="69">
        <f t="shared" si="170"/>
        <v>2397844</v>
      </c>
      <c r="W59" s="70" t="s">
        <v>82</v>
      </c>
      <c r="X59" s="69">
        <v>6276630</v>
      </c>
      <c r="Y59" s="69">
        <v>0</v>
      </c>
      <c r="Z59" s="69">
        <v>0</v>
      </c>
      <c r="AA59" s="69">
        <v>0</v>
      </c>
      <c r="AB59" s="69">
        <v>0</v>
      </c>
      <c r="AC59" s="69">
        <v>0</v>
      </c>
      <c r="AD59" s="69">
        <v>0</v>
      </c>
      <c r="AE59" s="69">
        <f t="shared" si="83"/>
        <v>6276630</v>
      </c>
      <c r="AF59" s="350"/>
      <c r="AH59" s="73">
        <v>0</v>
      </c>
      <c r="AI59" s="74" t="s">
        <v>1792</v>
      </c>
      <c r="AJ59" s="73">
        <v>70340</v>
      </c>
      <c r="AK59" s="73">
        <f t="shared" si="172"/>
        <v>2397844</v>
      </c>
      <c r="AL59" s="73">
        <f t="shared" si="173"/>
        <v>2397844</v>
      </c>
      <c r="AM59" s="75" t="s">
        <v>86</v>
      </c>
    </row>
    <row r="60" spans="1:39" s="58" customFormat="1" ht="16.5" hidden="1" customHeight="1" x14ac:dyDescent="0.15">
      <c r="A60" s="61"/>
      <c r="B60" s="77" t="s">
        <v>509</v>
      </c>
      <c r="C60" s="77" t="s">
        <v>508</v>
      </c>
      <c r="D60" s="84" t="s">
        <v>510</v>
      </c>
      <c r="E60" s="85" t="s">
        <v>1537</v>
      </c>
      <c r="F60" s="348"/>
      <c r="G60" s="85" t="s">
        <v>497</v>
      </c>
      <c r="H60" s="85" t="s">
        <v>918</v>
      </c>
      <c r="I60" s="85" t="s">
        <v>1002</v>
      </c>
      <c r="J60" s="348"/>
      <c r="K60" s="348"/>
      <c r="L60" s="348"/>
      <c r="M60" s="348"/>
      <c r="N60" s="87"/>
      <c r="O60" s="88" t="s">
        <v>83</v>
      </c>
      <c r="P60" s="67">
        <f t="shared" ref="P60:R60" si="175">P58-+P59</f>
        <v>6276630</v>
      </c>
      <c r="Q60" s="67">
        <f t="shared" si="175"/>
        <v>0</v>
      </c>
      <c r="R60" s="89">
        <f t="shared" si="175"/>
        <v>6276630</v>
      </c>
      <c r="S60" s="89"/>
      <c r="T60" s="89">
        <f t="shared" ref="T60:V60" si="176">T58-+T59</f>
        <v>0</v>
      </c>
      <c r="U60" s="90">
        <f t="shared" si="176"/>
        <v>0</v>
      </c>
      <c r="V60" s="90">
        <f t="shared" si="176"/>
        <v>6276630</v>
      </c>
      <c r="W60" s="88" t="s">
        <v>83</v>
      </c>
      <c r="X60" s="90">
        <f t="shared" ref="X60:AD60" si="177">X58-+X59</f>
        <v>0</v>
      </c>
      <c r="Y60" s="90">
        <f t="shared" si="177"/>
        <v>0</v>
      </c>
      <c r="Z60" s="90">
        <f t="shared" si="177"/>
        <v>0</v>
      </c>
      <c r="AA60" s="90">
        <f t="shared" si="177"/>
        <v>0</v>
      </c>
      <c r="AB60" s="90">
        <f t="shared" si="177"/>
        <v>0</v>
      </c>
      <c r="AC60" s="90">
        <f t="shared" si="177"/>
        <v>0</v>
      </c>
      <c r="AD60" s="90">
        <f t="shared" si="177"/>
        <v>0</v>
      </c>
      <c r="AE60" s="90">
        <f t="shared" ref="AE60:AE81" si="178">SUM(X60:AD60)</f>
        <v>0</v>
      </c>
      <c r="AF60" s="351"/>
      <c r="AH60" s="91">
        <f t="shared" si="107"/>
        <v>0</v>
      </c>
      <c r="AI60" s="92">
        <v>0</v>
      </c>
      <c r="AJ60" s="91">
        <f t="shared" ref="AJ60:AL60" si="179">AJ58-+AJ59</f>
        <v>184598</v>
      </c>
      <c r="AK60" s="91">
        <f t="shared" si="179"/>
        <v>6276630</v>
      </c>
      <c r="AL60" s="91">
        <f t="shared" si="179"/>
        <v>6276630</v>
      </c>
      <c r="AM60" s="60"/>
    </row>
    <row r="61" spans="1:39" s="58" customFormat="1" ht="16.5" hidden="1" customHeight="1" x14ac:dyDescent="0.15">
      <c r="A61" s="61" t="s">
        <v>1542</v>
      </c>
      <c r="B61" t="s">
        <v>514</v>
      </c>
      <c r="C61" t="s">
        <v>513</v>
      </c>
      <c r="D61" s="62" t="s">
        <v>515</v>
      </c>
      <c r="E61" s="63" t="s">
        <v>1542</v>
      </c>
      <c r="F61" s="346" t="s">
        <v>1328</v>
      </c>
      <c r="G61" s="63" t="s">
        <v>502</v>
      </c>
      <c r="H61" s="63" t="s">
        <v>918</v>
      </c>
      <c r="I61" s="63" t="s">
        <v>956</v>
      </c>
      <c r="J61" s="346"/>
      <c r="K61" s="346"/>
      <c r="L61" s="346"/>
      <c r="M61" s="346" t="s">
        <v>1719</v>
      </c>
      <c r="N61" s="65" t="s">
        <v>1720</v>
      </c>
      <c r="O61" s="66" t="s">
        <v>78</v>
      </c>
      <c r="P61" s="67">
        <v>18790920</v>
      </c>
      <c r="Q61" s="67">
        <v>0</v>
      </c>
      <c r="R61" s="67">
        <f t="shared" ref="R61" si="180">P61-Q61</f>
        <v>18790920</v>
      </c>
      <c r="S61" s="67">
        <v>0</v>
      </c>
      <c r="T61" s="67">
        <v>18790920</v>
      </c>
      <c r="U61" s="68">
        <v>12097920</v>
      </c>
      <c r="V61" s="69">
        <f t="shared" ref="V61:V62" si="181">P61-U61</f>
        <v>6693000</v>
      </c>
      <c r="W61" s="70" t="s">
        <v>79</v>
      </c>
      <c r="X61" s="69">
        <f t="shared" ref="X61" si="182">X62</f>
        <v>0</v>
      </c>
      <c r="Y61" s="71"/>
      <c r="Z61" s="71"/>
      <c r="AA61" s="71"/>
      <c r="AB61" s="71"/>
      <c r="AC61" s="71"/>
      <c r="AD61" s="72"/>
      <c r="AE61" s="69">
        <f t="shared" si="178"/>
        <v>0</v>
      </c>
      <c r="AF61" s="349">
        <v>0</v>
      </c>
      <c r="AH61" s="73">
        <v>18790920</v>
      </c>
      <c r="AI61" s="74" t="s">
        <v>1156</v>
      </c>
      <c r="AJ61" s="73">
        <v>0</v>
      </c>
      <c r="AK61" s="73">
        <f t="shared" ref="AK61:AK62" si="183">AL61-+AH61</f>
        <v>0</v>
      </c>
      <c r="AL61" s="73">
        <f t="shared" ref="AL61:AL62" si="184">Q61+R61</f>
        <v>18790920</v>
      </c>
      <c r="AM61" s="75"/>
    </row>
    <row r="62" spans="1:39" s="58" customFormat="1" ht="16.5" hidden="1" customHeight="1" x14ac:dyDescent="0.15">
      <c r="A62" s="61"/>
      <c r="B62" s="77" t="s">
        <v>514</v>
      </c>
      <c r="C62" s="77" t="s">
        <v>513</v>
      </c>
      <c r="D62" s="78" t="s">
        <v>515</v>
      </c>
      <c r="E62" s="79" t="s">
        <v>1542</v>
      </c>
      <c r="F62" s="347"/>
      <c r="G62" s="79" t="s">
        <v>502</v>
      </c>
      <c r="H62" s="79" t="s">
        <v>918</v>
      </c>
      <c r="I62" s="79" t="s">
        <v>956</v>
      </c>
      <c r="J62" s="347"/>
      <c r="K62" s="347"/>
      <c r="L62" s="347"/>
      <c r="M62" s="347"/>
      <c r="N62" s="81"/>
      <c r="O62" s="82" t="s">
        <v>81</v>
      </c>
      <c r="P62" s="67">
        <v>18790920</v>
      </c>
      <c r="Q62" s="67">
        <v>0</v>
      </c>
      <c r="R62" s="67">
        <v>18790920</v>
      </c>
      <c r="S62" s="67">
        <f t="shared" ref="S62" si="185">P62-Q62-R62</f>
        <v>0</v>
      </c>
      <c r="T62" s="265">
        <v>18790920</v>
      </c>
      <c r="U62" s="83">
        <v>12097920</v>
      </c>
      <c r="V62" s="69">
        <f t="shared" si="181"/>
        <v>6693000</v>
      </c>
      <c r="W62" s="70" t="s">
        <v>82</v>
      </c>
      <c r="X62" s="69">
        <v>0</v>
      </c>
      <c r="Y62" s="69">
        <v>0</v>
      </c>
      <c r="Z62" s="69">
        <v>0</v>
      </c>
      <c r="AA62" s="69">
        <v>0</v>
      </c>
      <c r="AB62" s="69">
        <v>0</v>
      </c>
      <c r="AC62" s="69">
        <v>0</v>
      </c>
      <c r="AD62" s="69">
        <v>0</v>
      </c>
      <c r="AE62" s="69">
        <f t="shared" si="178"/>
        <v>0</v>
      </c>
      <c r="AF62" s="350"/>
      <c r="AH62" s="73">
        <v>18790920</v>
      </c>
      <c r="AI62" s="74" t="s">
        <v>1156</v>
      </c>
      <c r="AJ62" s="73">
        <v>0</v>
      </c>
      <c r="AK62" s="73">
        <f t="shared" si="183"/>
        <v>0</v>
      </c>
      <c r="AL62" s="73">
        <f t="shared" si="184"/>
        <v>18790920</v>
      </c>
      <c r="AM62" s="75"/>
    </row>
    <row r="63" spans="1:39" s="58" customFormat="1" ht="16.5" hidden="1" customHeight="1" x14ac:dyDescent="0.15">
      <c r="A63" s="61"/>
      <c r="B63" s="77" t="s">
        <v>514</v>
      </c>
      <c r="C63" s="77" t="s">
        <v>513</v>
      </c>
      <c r="D63" s="84" t="s">
        <v>515</v>
      </c>
      <c r="E63" s="85" t="s">
        <v>1542</v>
      </c>
      <c r="F63" s="348"/>
      <c r="G63" s="85" t="s">
        <v>502</v>
      </c>
      <c r="H63" s="85" t="s">
        <v>918</v>
      </c>
      <c r="I63" s="85" t="s">
        <v>956</v>
      </c>
      <c r="J63" s="348"/>
      <c r="K63" s="348"/>
      <c r="L63" s="348"/>
      <c r="M63" s="348"/>
      <c r="N63" s="87"/>
      <c r="O63" s="88" t="s">
        <v>83</v>
      </c>
      <c r="P63" s="67">
        <f t="shared" ref="P63:R63" si="186">P61-+P62</f>
        <v>0</v>
      </c>
      <c r="Q63" s="67">
        <f t="shared" si="186"/>
        <v>0</v>
      </c>
      <c r="R63" s="89">
        <f t="shared" si="186"/>
        <v>0</v>
      </c>
      <c r="S63" s="89"/>
      <c r="T63" s="89">
        <f t="shared" ref="T63:V63" si="187">T61-+T62</f>
        <v>0</v>
      </c>
      <c r="U63" s="90">
        <f t="shared" si="187"/>
        <v>0</v>
      </c>
      <c r="V63" s="90">
        <f t="shared" si="187"/>
        <v>0</v>
      </c>
      <c r="W63" s="88" t="s">
        <v>83</v>
      </c>
      <c r="X63" s="90">
        <f t="shared" ref="X63:AD63" si="188">X61-+X62</f>
        <v>0</v>
      </c>
      <c r="Y63" s="90">
        <f t="shared" si="188"/>
        <v>0</v>
      </c>
      <c r="Z63" s="90">
        <f t="shared" si="188"/>
        <v>0</v>
      </c>
      <c r="AA63" s="90">
        <f t="shared" si="188"/>
        <v>0</v>
      </c>
      <c r="AB63" s="90">
        <f t="shared" si="188"/>
        <v>0</v>
      </c>
      <c r="AC63" s="90">
        <f t="shared" si="188"/>
        <v>0</v>
      </c>
      <c r="AD63" s="90">
        <f t="shared" si="188"/>
        <v>0</v>
      </c>
      <c r="AE63" s="90">
        <f t="shared" si="178"/>
        <v>0</v>
      </c>
      <c r="AF63" s="351"/>
      <c r="AH63" s="91">
        <f t="shared" ref="AH63:AH87" si="189">AH61-+AH62</f>
        <v>0</v>
      </c>
      <c r="AI63" s="92" t="s">
        <v>1156</v>
      </c>
      <c r="AJ63" s="91">
        <f t="shared" ref="AJ63:AL63" si="190">AJ61-+AJ62</f>
        <v>0</v>
      </c>
      <c r="AK63" s="91">
        <f t="shared" si="190"/>
        <v>0</v>
      </c>
      <c r="AL63" s="91">
        <f t="shared" si="190"/>
        <v>0</v>
      </c>
      <c r="AM63" s="60"/>
    </row>
    <row r="64" spans="1:39" s="58" customFormat="1" ht="16.5" hidden="1" customHeight="1" x14ac:dyDescent="0.15">
      <c r="A64" s="61" t="s">
        <v>1543</v>
      </c>
      <c r="B64" t="s">
        <v>514</v>
      </c>
      <c r="C64" t="s">
        <v>513</v>
      </c>
      <c r="D64" s="62" t="s">
        <v>515</v>
      </c>
      <c r="E64" s="63" t="s">
        <v>1543</v>
      </c>
      <c r="F64" s="346" t="s">
        <v>1329</v>
      </c>
      <c r="G64" s="63" t="s">
        <v>497</v>
      </c>
      <c r="H64" s="63" t="s">
        <v>918</v>
      </c>
      <c r="I64" s="63" t="s">
        <v>1044</v>
      </c>
      <c r="J64" s="346" t="s">
        <v>1742</v>
      </c>
      <c r="K64" s="346" t="s">
        <v>1722</v>
      </c>
      <c r="L64" s="346" t="s">
        <v>1740</v>
      </c>
      <c r="M64" s="346" t="s">
        <v>1711</v>
      </c>
      <c r="N64" s="65" t="s">
        <v>1712</v>
      </c>
      <c r="O64" s="66" t="s">
        <v>78</v>
      </c>
      <c r="P64" s="67">
        <v>9338429</v>
      </c>
      <c r="Q64" s="67">
        <v>0</v>
      </c>
      <c r="R64" s="67">
        <f t="shared" ref="R64" si="191">P64-Q64</f>
        <v>9338429</v>
      </c>
      <c r="S64" s="67">
        <v>0</v>
      </c>
      <c r="T64" s="67">
        <v>4592483</v>
      </c>
      <c r="U64" s="68">
        <v>8704184</v>
      </c>
      <c r="V64" s="69">
        <f t="shared" ref="V64:V65" si="192">P64-U64</f>
        <v>634245</v>
      </c>
      <c r="W64" s="70" t="s">
        <v>79</v>
      </c>
      <c r="X64" s="69">
        <f t="shared" ref="X64" si="193">X65</f>
        <v>-1664</v>
      </c>
      <c r="Y64" s="71"/>
      <c r="Z64" s="71"/>
      <c r="AA64" s="71"/>
      <c r="AB64" s="71"/>
      <c r="AC64" s="71"/>
      <c r="AD64" s="72"/>
      <c r="AE64" s="69">
        <f t="shared" si="178"/>
        <v>-1664</v>
      </c>
      <c r="AF64" s="349">
        <v>0</v>
      </c>
      <c r="AH64" s="73">
        <v>6178000</v>
      </c>
      <c r="AI64" s="74" t="s">
        <v>819</v>
      </c>
      <c r="AJ64" s="73">
        <v>28395</v>
      </c>
      <c r="AK64" s="73">
        <f t="shared" ref="AK64:AK65" si="194">AL64-+AH64</f>
        <v>3160429</v>
      </c>
      <c r="AL64" s="73">
        <f t="shared" ref="AL64:AL65" si="195">Q64+R64</f>
        <v>9338429</v>
      </c>
      <c r="AM64" s="75"/>
    </row>
    <row r="65" spans="1:39" s="58" customFormat="1" ht="16.5" hidden="1" customHeight="1" x14ac:dyDescent="0.15">
      <c r="A65" s="61"/>
      <c r="B65" s="77" t="s">
        <v>514</v>
      </c>
      <c r="C65" s="77" t="s">
        <v>513</v>
      </c>
      <c r="D65" s="78" t="s">
        <v>515</v>
      </c>
      <c r="E65" s="79" t="s">
        <v>1543</v>
      </c>
      <c r="F65" s="347"/>
      <c r="G65" s="79" t="s">
        <v>497</v>
      </c>
      <c r="H65" s="79" t="s">
        <v>918</v>
      </c>
      <c r="I65" s="79" t="s">
        <v>1044</v>
      </c>
      <c r="J65" s="347"/>
      <c r="K65" s="347"/>
      <c r="L65" s="347"/>
      <c r="M65" s="347"/>
      <c r="N65" s="81"/>
      <c r="O65" s="82" t="s">
        <v>81</v>
      </c>
      <c r="P65" s="67">
        <v>9340093</v>
      </c>
      <c r="Q65" s="67">
        <v>0</v>
      </c>
      <c r="R65" s="67">
        <v>9340093</v>
      </c>
      <c r="S65" s="67">
        <f t="shared" ref="S65" si="196">P65-Q65-R65</f>
        <v>0</v>
      </c>
      <c r="T65" s="67">
        <v>0</v>
      </c>
      <c r="U65" s="83">
        <v>8704184</v>
      </c>
      <c r="V65" s="69">
        <f t="shared" si="192"/>
        <v>635909</v>
      </c>
      <c r="W65" s="70" t="s">
        <v>82</v>
      </c>
      <c r="X65" s="69">
        <v>-1664</v>
      </c>
      <c r="Y65" s="69">
        <v>0</v>
      </c>
      <c r="Z65" s="69">
        <v>0</v>
      </c>
      <c r="AA65" s="69">
        <v>0</v>
      </c>
      <c r="AB65" s="69">
        <v>0</v>
      </c>
      <c r="AC65" s="69">
        <v>0</v>
      </c>
      <c r="AD65" s="69">
        <v>0</v>
      </c>
      <c r="AE65" s="69">
        <f t="shared" si="178"/>
        <v>-1664</v>
      </c>
      <c r="AF65" s="350"/>
      <c r="AH65" s="73">
        <v>6193000</v>
      </c>
      <c r="AI65" s="74" t="s">
        <v>819</v>
      </c>
      <c r="AJ65" s="73">
        <v>28275</v>
      </c>
      <c r="AK65" s="73">
        <f t="shared" si="194"/>
        <v>3147093</v>
      </c>
      <c r="AL65" s="73">
        <f t="shared" si="195"/>
        <v>9340093</v>
      </c>
      <c r="AM65" s="75"/>
    </row>
    <row r="66" spans="1:39" s="58" customFormat="1" ht="16.5" hidden="1" customHeight="1" x14ac:dyDescent="0.15">
      <c r="A66" s="61"/>
      <c r="B66" s="77" t="s">
        <v>514</v>
      </c>
      <c r="C66" s="77" t="s">
        <v>513</v>
      </c>
      <c r="D66" s="84" t="s">
        <v>515</v>
      </c>
      <c r="E66" s="85" t="s">
        <v>1543</v>
      </c>
      <c r="F66" s="348"/>
      <c r="G66" s="85" t="s">
        <v>497</v>
      </c>
      <c r="H66" s="85" t="s">
        <v>918</v>
      </c>
      <c r="I66" s="85" t="s">
        <v>1044</v>
      </c>
      <c r="J66" s="348"/>
      <c r="K66" s="348"/>
      <c r="L66" s="348"/>
      <c r="M66" s="348"/>
      <c r="N66" s="87"/>
      <c r="O66" s="88" t="s">
        <v>83</v>
      </c>
      <c r="P66" s="67">
        <f t="shared" ref="P66:R66" si="197">P64-+P65</f>
        <v>-1664</v>
      </c>
      <c r="Q66" s="67">
        <f t="shared" si="197"/>
        <v>0</v>
      </c>
      <c r="R66" s="89">
        <f t="shared" si="197"/>
        <v>-1664</v>
      </c>
      <c r="S66" s="89"/>
      <c r="T66" s="89">
        <f t="shared" ref="T66:V66" si="198">T64-+T65</f>
        <v>4592483</v>
      </c>
      <c r="U66" s="90">
        <f t="shared" si="198"/>
        <v>0</v>
      </c>
      <c r="V66" s="90">
        <f t="shared" si="198"/>
        <v>-1664</v>
      </c>
      <c r="W66" s="88" t="s">
        <v>83</v>
      </c>
      <c r="X66" s="90">
        <f t="shared" ref="X66:AD66" si="199">X64-+X65</f>
        <v>0</v>
      </c>
      <c r="Y66" s="90">
        <f t="shared" si="199"/>
        <v>0</v>
      </c>
      <c r="Z66" s="90">
        <f t="shared" si="199"/>
        <v>0</v>
      </c>
      <c r="AA66" s="90">
        <f t="shared" si="199"/>
        <v>0</v>
      </c>
      <c r="AB66" s="90">
        <f t="shared" si="199"/>
        <v>0</v>
      </c>
      <c r="AC66" s="90">
        <f t="shared" si="199"/>
        <v>0</v>
      </c>
      <c r="AD66" s="90">
        <f t="shared" si="199"/>
        <v>0</v>
      </c>
      <c r="AE66" s="90">
        <f t="shared" si="178"/>
        <v>0</v>
      </c>
      <c r="AF66" s="351"/>
      <c r="AH66" s="91">
        <f t="shared" si="189"/>
        <v>-15000</v>
      </c>
      <c r="AI66" s="92">
        <v>6193000</v>
      </c>
      <c r="AJ66" s="91">
        <f t="shared" ref="AJ66:AL66" si="200">AJ64-+AJ65</f>
        <v>120</v>
      </c>
      <c r="AK66" s="91">
        <f t="shared" si="200"/>
        <v>13336</v>
      </c>
      <c r="AL66" s="91">
        <f t="shared" si="200"/>
        <v>-1664</v>
      </c>
      <c r="AM66" s="60"/>
    </row>
    <row r="67" spans="1:39" s="58" customFormat="1" ht="16.5" hidden="1" customHeight="1" x14ac:dyDescent="0.15">
      <c r="A67" s="61" t="s">
        <v>1548</v>
      </c>
      <c r="B67" t="s">
        <v>523</v>
      </c>
      <c r="C67" t="s">
        <v>522</v>
      </c>
      <c r="D67" s="62" t="s">
        <v>524</v>
      </c>
      <c r="E67" s="63" t="s">
        <v>1548</v>
      </c>
      <c r="F67" s="346" t="s">
        <v>1334</v>
      </c>
      <c r="G67" s="63" t="s">
        <v>1796</v>
      </c>
      <c r="H67" s="63" t="s">
        <v>918</v>
      </c>
      <c r="I67" s="63" t="s">
        <v>956</v>
      </c>
      <c r="J67" s="346" t="s">
        <v>1743</v>
      </c>
      <c r="K67" s="346" t="s">
        <v>1722</v>
      </c>
      <c r="L67" s="346" t="s">
        <v>1740</v>
      </c>
      <c r="M67" s="346" t="s">
        <v>1716</v>
      </c>
      <c r="N67" s="65" t="s">
        <v>1712</v>
      </c>
      <c r="O67" s="66" t="s">
        <v>78</v>
      </c>
      <c r="P67" s="67">
        <v>27398689</v>
      </c>
      <c r="Q67" s="67">
        <v>12534624</v>
      </c>
      <c r="R67" s="67">
        <f t="shared" ref="R67" si="201">P67-Q67</f>
        <v>14864065</v>
      </c>
      <c r="S67" s="67">
        <v>0</v>
      </c>
      <c r="T67" s="67">
        <v>22648529</v>
      </c>
      <c r="U67" s="68">
        <v>11682781</v>
      </c>
      <c r="V67" s="69">
        <f t="shared" ref="V67:V68" si="202">P67-U67</f>
        <v>15715908</v>
      </c>
      <c r="W67" s="70" t="s">
        <v>79</v>
      </c>
      <c r="X67" s="69">
        <f t="shared" ref="X67" si="203">X68</f>
        <v>0</v>
      </c>
      <c r="Y67" s="71"/>
      <c r="Z67" s="71"/>
      <c r="AA67" s="71"/>
      <c r="AB67" s="71"/>
      <c r="AC67" s="71"/>
      <c r="AD67" s="72"/>
      <c r="AE67" s="69">
        <f t="shared" si="178"/>
        <v>0</v>
      </c>
      <c r="AF67" s="349">
        <v>0</v>
      </c>
      <c r="AH67" s="73">
        <v>0</v>
      </c>
      <c r="AI67" s="74" t="s">
        <v>819</v>
      </c>
      <c r="AJ67" s="73">
        <v>233209</v>
      </c>
      <c r="AK67" s="73">
        <f t="shared" ref="AK67:AK68" si="204">AL67-+AH67</f>
        <v>27398689</v>
      </c>
      <c r="AL67" s="73">
        <f t="shared" ref="AL67:AL68" si="205">Q67+R67</f>
        <v>27398689</v>
      </c>
      <c r="AM67" s="75"/>
    </row>
    <row r="68" spans="1:39" s="58" customFormat="1" ht="16.5" hidden="1" customHeight="1" x14ac:dyDescent="0.15">
      <c r="A68" s="61"/>
      <c r="B68" s="77" t="s">
        <v>523</v>
      </c>
      <c r="C68" s="77" t="s">
        <v>522</v>
      </c>
      <c r="D68" s="78" t="s">
        <v>524</v>
      </c>
      <c r="E68" s="79" t="s">
        <v>1548</v>
      </c>
      <c r="F68" s="347"/>
      <c r="G68" s="79" t="s">
        <v>1796</v>
      </c>
      <c r="H68" s="79" t="s">
        <v>918</v>
      </c>
      <c r="I68" s="79" t="s">
        <v>956</v>
      </c>
      <c r="J68" s="347"/>
      <c r="K68" s="347"/>
      <c r="L68" s="347"/>
      <c r="M68" s="347"/>
      <c r="N68" s="81"/>
      <c r="O68" s="82" t="s">
        <v>81</v>
      </c>
      <c r="P68" s="67">
        <v>27398689</v>
      </c>
      <c r="Q68" s="67">
        <v>12534624</v>
      </c>
      <c r="R68" s="67">
        <v>14864065</v>
      </c>
      <c r="S68" s="67">
        <f t="shared" ref="S68" si="206">P68-Q68-R68</f>
        <v>0</v>
      </c>
      <c r="T68" s="67">
        <v>22648529</v>
      </c>
      <c r="U68" s="83">
        <v>11682781</v>
      </c>
      <c r="V68" s="69">
        <f t="shared" si="202"/>
        <v>15715908</v>
      </c>
      <c r="W68" s="70" t="s">
        <v>82</v>
      </c>
      <c r="X68" s="69">
        <v>0</v>
      </c>
      <c r="Y68" s="69">
        <v>0</v>
      </c>
      <c r="Z68" s="69">
        <v>0</v>
      </c>
      <c r="AA68" s="69">
        <v>0</v>
      </c>
      <c r="AB68" s="69">
        <v>0</v>
      </c>
      <c r="AC68" s="69">
        <v>0</v>
      </c>
      <c r="AD68" s="69">
        <v>0</v>
      </c>
      <c r="AE68" s="69">
        <f t="shared" si="178"/>
        <v>0</v>
      </c>
      <c r="AF68" s="350"/>
      <c r="AH68" s="73">
        <v>0</v>
      </c>
      <c r="AI68" s="74" t="s">
        <v>819</v>
      </c>
      <c r="AJ68" s="73">
        <v>233209</v>
      </c>
      <c r="AK68" s="73">
        <f t="shared" si="204"/>
        <v>27398689</v>
      </c>
      <c r="AL68" s="73">
        <f t="shared" si="205"/>
        <v>27398689</v>
      </c>
      <c r="AM68" s="75"/>
    </row>
    <row r="69" spans="1:39" s="58" customFormat="1" ht="16.5" hidden="1" customHeight="1" x14ac:dyDescent="0.15">
      <c r="A69" s="61"/>
      <c r="B69" s="77" t="s">
        <v>523</v>
      </c>
      <c r="C69" s="77" t="s">
        <v>522</v>
      </c>
      <c r="D69" s="84" t="s">
        <v>524</v>
      </c>
      <c r="E69" s="85" t="s">
        <v>1548</v>
      </c>
      <c r="F69" s="348"/>
      <c r="G69" s="85" t="s">
        <v>1796</v>
      </c>
      <c r="H69" s="85" t="s">
        <v>918</v>
      </c>
      <c r="I69" s="85" t="s">
        <v>956</v>
      </c>
      <c r="J69" s="348"/>
      <c r="K69" s="348"/>
      <c r="L69" s="348"/>
      <c r="M69" s="348"/>
      <c r="N69" s="87"/>
      <c r="O69" s="88" t="s">
        <v>83</v>
      </c>
      <c r="P69" s="67">
        <f t="shared" ref="P69:R69" si="207">P67-+P68</f>
        <v>0</v>
      </c>
      <c r="Q69" s="67">
        <f t="shared" si="207"/>
        <v>0</v>
      </c>
      <c r="R69" s="89">
        <f t="shared" si="207"/>
        <v>0</v>
      </c>
      <c r="S69" s="89"/>
      <c r="T69" s="89">
        <f t="shared" ref="T69:V69" si="208">T67-+T68</f>
        <v>0</v>
      </c>
      <c r="U69" s="90">
        <f t="shared" si="208"/>
        <v>0</v>
      </c>
      <c r="V69" s="90">
        <f t="shared" si="208"/>
        <v>0</v>
      </c>
      <c r="W69" s="88" t="s">
        <v>83</v>
      </c>
      <c r="X69" s="90">
        <f t="shared" ref="X69:AD69" si="209">X67-+X68</f>
        <v>0</v>
      </c>
      <c r="Y69" s="90">
        <f t="shared" si="209"/>
        <v>0</v>
      </c>
      <c r="Z69" s="90">
        <f t="shared" si="209"/>
        <v>0</v>
      </c>
      <c r="AA69" s="90">
        <f t="shared" si="209"/>
        <v>0</v>
      </c>
      <c r="AB69" s="90">
        <f t="shared" si="209"/>
        <v>0</v>
      </c>
      <c r="AC69" s="90">
        <f t="shared" si="209"/>
        <v>0</v>
      </c>
      <c r="AD69" s="90">
        <f t="shared" si="209"/>
        <v>0</v>
      </c>
      <c r="AE69" s="90">
        <f t="shared" si="178"/>
        <v>0</v>
      </c>
      <c r="AF69" s="351"/>
      <c r="AH69" s="91">
        <f t="shared" si="189"/>
        <v>0</v>
      </c>
      <c r="AI69" s="92" t="s">
        <v>1156</v>
      </c>
      <c r="AJ69" s="91">
        <f t="shared" ref="AJ69:AL69" si="210">AJ67-+AJ68</f>
        <v>0</v>
      </c>
      <c r="AK69" s="91">
        <f t="shared" si="210"/>
        <v>0</v>
      </c>
      <c r="AL69" s="91">
        <f t="shared" si="210"/>
        <v>0</v>
      </c>
      <c r="AM69" s="60"/>
    </row>
    <row r="70" spans="1:39" s="58" customFormat="1" ht="16.5" hidden="1" customHeight="1" x14ac:dyDescent="0.15">
      <c r="A70" s="61" t="s">
        <v>1550</v>
      </c>
      <c r="B70" t="s">
        <v>523</v>
      </c>
      <c r="C70" t="s">
        <v>522</v>
      </c>
      <c r="D70" s="62" t="s">
        <v>524</v>
      </c>
      <c r="E70" s="63" t="s">
        <v>1550</v>
      </c>
      <c r="F70" s="346" t="s">
        <v>1336</v>
      </c>
      <c r="G70" s="63" t="s">
        <v>497</v>
      </c>
      <c r="H70" s="63" t="s">
        <v>918</v>
      </c>
      <c r="I70" s="63" t="s">
        <v>1044</v>
      </c>
      <c r="J70" s="346" t="s">
        <v>1745</v>
      </c>
      <c r="K70" s="346" t="s">
        <v>1722</v>
      </c>
      <c r="L70" s="346" t="s">
        <v>1740</v>
      </c>
      <c r="M70" s="346" t="s">
        <v>1711</v>
      </c>
      <c r="N70" s="65" t="s">
        <v>1712</v>
      </c>
      <c r="O70" s="66" t="s">
        <v>78</v>
      </c>
      <c r="P70" s="67">
        <v>22328771</v>
      </c>
      <c r="Q70" s="67">
        <v>0</v>
      </c>
      <c r="R70" s="67">
        <f t="shared" ref="R70" si="211">P70-Q70</f>
        <v>22328771</v>
      </c>
      <c r="S70" s="67">
        <v>0</v>
      </c>
      <c r="T70" s="67">
        <v>22328771</v>
      </c>
      <c r="U70" s="68">
        <v>2271734</v>
      </c>
      <c r="V70" s="69">
        <f t="shared" ref="V70:V71" si="212">P70-U70</f>
        <v>20057037</v>
      </c>
      <c r="W70" s="70" t="s">
        <v>79</v>
      </c>
      <c r="X70" s="69">
        <f t="shared" ref="X70" si="213">X71</f>
        <v>0</v>
      </c>
      <c r="Y70" s="71"/>
      <c r="Z70" s="71"/>
      <c r="AA70" s="71"/>
      <c r="AB70" s="71"/>
      <c r="AC70" s="71"/>
      <c r="AD70" s="72"/>
      <c r="AE70" s="69">
        <f t="shared" si="178"/>
        <v>0</v>
      </c>
      <c r="AF70" s="349">
        <v>0</v>
      </c>
      <c r="AH70" s="73">
        <v>21936100</v>
      </c>
      <c r="AI70" s="74" t="s">
        <v>819</v>
      </c>
      <c r="AJ70" s="73">
        <v>3533.44</v>
      </c>
      <c r="AK70" s="73">
        <f t="shared" ref="AK70:AK71" si="214">AL70-+AH70</f>
        <v>392671</v>
      </c>
      <c r="AL70" s="73">
        <f t="shared" ref="AL70:AL71" si="215">Q70+R70</f>
        <v>22328771</v>
      </c>
      <c r="AM70" s="75"/>
    </row>
    <row r="71" spans="1:39" s="58" customFormat="1" ht="16.5" hidden="1" customHeight="1" x14ac:dyDescent="0.15">
      <c r="A71" s="61"/>
      <c r="B71" s="77" t="s">
        <v>523</v>
      </c>
      <c r="C71" s="77" t="s">
        <v>522</v>
      </c>
      <c r="D71" s="78" t="s">
        <v>524</v>
      </c>
      <c r="E71" s="79" t="s">
        <v>1550</v>
      </c>
      <c r="F71" s="347"/>
      <c r="G71" s="79" t="s">
        <v>497</v>
      </c>
      <c r="H71" s="79" t="s">
        <v>918</v>
      </c>
      <c r="I71" s="79" t="s">
        <v>1044</v>
      </c>
      <c r="J71" s="347"/>
      <c r="K71" s="347"/>
      <c r="L71" s="347"/>
      <c r="M71" s="347"/>
      <c r="N71" s="81"/>
      <c r="O71" s="82" t="s">
        <v>81</v>
      </c>
      <c r="P71" s="67">
        <v>22328771</v>
      </c>
      <c r="Q71" s="67">
        <v>0</v>
      </c>
      <c r="R71" s="67">
        <v>22328771</v>
      </c>
      <c r="S71" s="67">
        <f t="shared" ref="S71" si="216">P71-Q71-R71</f>
        <v>0</v>
      </c>
      <c r="T71" s="67">
        <v>22328771</v>
      </c>
      <c r="U71" s="83">
        <v>2271734</v>
      </c>
      <c r="V71" s="69">
        <f t="shared" si="212"/>
        <v>20057037</v>
      </c>
      <c r="W71" s="70" t="s">
        <v>82</v>
      </c>
      <c r="X71" s="69">
        <v>0</v>
      </c>
      <c r="Y71" s="69">
        <v>0</v>
      </c>
      <c r="Z71" s="69">
        <v>0</v>
      </c>
      <c r="AA71" s="69">
        <v>0</v>
      </c>
      <c r="AB71" s="69">
        <v>0</v>
      </c>
      <c r="AC71" s="69">
        <v>0</v>
      </c>
      <c r="AD71" s="69">
        <v>0</v>
      </c>
      <c r="AE71" s="69">
        <f t="shared" si="178"/>
        <v>0</v>
      </c>
      <c r="AF71" s="350"/>
      <c r="AH71" s="73">
        <v>21936100</v>
      </c>
      <c r="AI71" s="74" t="s">
        <v>819</v>
      </c>
      <c r="AJ71" s="73">
        <v>3533.44</v>
      </c>
      <c r="AK71" s="73">
        <f t="shared" si="214"/>
        <v>392671</v>
      </c>
      <c r="AL71" s="73">
        <f t="shared" si="215"/>
        <v>22328771</v>
      </c>
      <c r="AM71" s="75"/>
    </row>
    <row r="72" spans="1:39" s="58" customFormat="1" ht="16.5" hidden="1" customHeight="1" x14ac:dyDescent="0.15">
      <c r="A72" s="61"/>
      <c r="B72" s="77" t="s">
        <v>523</v>
      </c>
      <c r="C72" s="77" t="s">
        <v>522</v>
      </c>
      <c r="D72" s="84" t="s">
        <v>524</v>
      </c>
      <c r="E72" s="85" t="s">
        <v>1550</v>
      </c>
      <c r="F72" s="348"/>
      <c r="G72" s="85" t="s">
        <v>497</v>
      </c>
      <c r="H72" s="85" t="s">
        <v>918</v>
      </c>
      <c r="I72" s="85" t="s">
        <v>1044</v>
      </c>
      <c r="J72" s="348"/>
      <c r="K72" s="348"/>
      <c r="L72" s="348"/>
      <c r="M72" s="348"/>
      <c r="N72" s="87"/>
      <c r="O72" s="88" t="s">
        <v>83</v>
      </c>
      <c r="P72" s="67">
        <f t="shared" ref="P72:R72" si="217">P70-+P71</f>
        <v>0</v>
      </c>
      <c r="Q72" s="67">
        <f t="shared" si="217"/>
        <v>0</v>
      </c>
      <c r="R72" s="89">
        <f t="shared" si="217"/>
        <v>0</v>
      </c>
      <c r="S72" s="89"/>
      <c r="T72" s="89">
        <f t="shared" ref="T72:V72" si="218">T70-+T71</f>
        <v>0</v>
      </c>
      <c r="U72" s="90">
        <f t="shared" si="218"/>
        <v>0</v>
      </c>
      <c r="V72" s="90">
        <f t="shared" si="218"/>
        <v>0</v>
      </c>
      <c r="W72" s="88" t="s">
        <v>83</v>
      </c>
      <c r="X72" s="90">
        <f t="shared" ref="X72:AD72" si="219">X70-+X71</f>
        <v>0</v>
      </c>
      <c r="Y72" s="90">
        <f t="shared" si="219"/>
        <v>0</v>
      </c>
      <c r="Z72" s="90">
        <f t="shared" si="219"/>
        <v>0</v>
      </c>
      <c r="AA72" s="90">
        <f t="shared" si="219"/>
        <v>0</v>
      </c>
      <c r="AB72" s="90">
        <f t="shared" si="219"/>
        <v>0</v>
      </c>
      <c r="AC72" s="90">
        <f t="shared" si="219"/>
        <v>0</v>
      </c>
      <c r="AD72" s="90">
        <f t="shared" si="219"/>
        <v>0</v>
      </c>
      <c r="AE72" s="90">
        <f t="shared" si="178"/>
        <v>0</v>
      </c>
      <c r="AF72" s="351"/>
      <c r="AH72" s="91">
        <f t="shared" si="189"/>
        <v>0</v>
      </c>
      <c r="AI72" s="92" t="s">
        <v>1156</v>
      </c>
      <c r="AJ72" s="91">
        <f t="shared" ref="AJ72:AL72" si="220">AJ70-+AJ71</f>
        <v>0</v>
      </c>
      <c r="AK72" s="91">
        <f t="shared" si="220"/>
        <v>0</v>
      </c>
      <c r="AL72" s="91">
        <f t="shared" si="220"/>
        <v>0</v>
      </c>
      <c r="AM72" s="60"/>
    </row>
    <row r="73" spans="1:39" s="58" customFormat="1" ht="16.5" hidden="1" customHeight="1" x14ac:dyDescent="0.15">
      <c r="A73" s="61" t="s">
        <v>1554</v>
      </c>
      <c r="B73" t="s">
        <v>528</v>
      </c>
      <c r="C73" t="s">
        <v>527</v>
      </c>
      <c r="D73" s="62" t="s">
        <v>529</v>
      </c>
      <c r="E73" s="63" t="s">
        <v>1554</v>
      </c>
      <c r="F73" s="346" t="s">
        <v>1340</v>
      </c>
      <c r="G73" s="63" t="s">
        <v>497</v>
      </c>
      <c r="H73" s="63" t="s">
        <v>918</v>
      </c>
      <c r="I73" s="63" t="s">
        <v>1044</v>
      </c>
      <c r="J73" s="346" t="s">
        <v>1747</v>
      </c>
      <c r="K73" s="346" t="s">
        <v>1709</v>
      </c>
      <c r="L73" s="346" t="s">
        <v>1731</v>
      </c>
      <c r="M73" s="346" t="s">
        <v>1711</v>
      </c>
      <c r="N73" s="65" t="s">
        <v>1712</v>
      </c>
      <c r="O73" s="66" t="s">
        <v>78</v>
      </c>
      <c r="P73" s="67">
        <v>21329170</v>
      </c>
      <c r="Q73" s="67">
        <v>21329170</v>
      </c>
      <c r="R73" s="67">
        <f t="shared" ref="R73" si="221">P73-Q73</f>
        <v>0</v>
      </c>
      <c r="S73" s="67">
        <v>0</v>
      </c>
      <c r="T73" s="67">
        <v>12779190</v>
      </c>
      <c r="U73" s="68">
        <v>0</v>
      </c>
      <c r="V73" s="69">
        <f t="shared" ref="V73:V74" si="222">P73-U73</f>
        <v>21329170</v>
      </c>
      <c r="W73" s="70" t="s">
        <v>79</v>
      </c>
      <c r="X73" s="69">
        <f t="shared" ref="X73" si="223">X74</f>
        <v>0</v>
      </c>
      <c r="Y73" s="71"/>
      <c r="Z73" s="71"/>
      <c r="AA73" s="71"/>
      <c r="AB73" s="71"/>
      <c r="AC73" s="71"/>
      <c r="AD73" s="72"/>
      <c r="AE73" s="69">
        <f t="shared" si="178"/>
        <v>0</v>
      </c>
      <c r="AF73" s="349">
        <v>0</v>
      </c>
      <c r="AH73" s="73">
        <v>21329170</v>
      </c>
      <c r="AI73" s="74" t="s">
        <v>1156</v>
      </c>
      <c r="AJ73" s="73">
        <v>0</v>
      </c>
      <c r="AK73" s="73">
        <f t="shared" ref="AK73:AK74" si="224">AL73-+AH73</f>
        <v>0</v>
      </c>
      <c r="AL73" s="73">
        <f t="shared" ref="AL73:AL74" si="225">Q73+R73</f>
        <v>21329170</v>
      </c>
      <c r="AM73" s="75"/>
    </row>
    <row r="74" spans="1:39" s="58" customFormat="1" ht="16.5" hidden="1" customHeight="1" x14ac:dyDescent="0.15">
      <c r="A74" s="61"/>
      <c r="B74" s="77" t="s">
        <v>528</v>
      </c>
      <c r="C74" s="77" t="s">
        <v>527</v>
      </c>
      <c r="D74" s="78" t="s">
        <v>529</v>
      </c>
      <c r="E74" s="79" t="s">
        <v>1554</v>
      </c>
      <c r="F74" s="347"/>
      <c r="G74" s="79" t="s">
        <v>497</v>
      </c>
      <c r="H74" s="79" t="s">
        <v>918</v>
      </c>
      <c r="I74" s="79" t="s">
        <v>1044</v>
      </c>
      <c r="J74" s="347"/>
      <c r="K74" s="347"/>
      <c r="L74" s="347"/>
      <c r="M74" s="347"/>
      <c r="N74" s="81"/>
      <c r="O74" s="82" t="s">
        <v>81</v>
      </c>
      <c r="P74" s="67">
        <v>21329170</v>
      </c>
      <c r="Q74" s="67">
        <v>21329170</v>
      </c>
      <c r="R74" s="67">
        <v>0</v>
      </c>
      <c r="S74" s="67">
        <f t="shared" ref="S74" si="226">P74-Q74-R74</f>
        <v>0</v>
      </c>
      <c r="T74" s="67">
        <v>12779190</v>
      </c>
      <c r="U74" s="83">
        <v>0</v>
      </c>
      <c r="V74" s="69">
        <f t="shared" si="222"/>
        <v>21329170</v>
      </c>
      <c r="W74" s="70" t="s">
        <v>82</v>
      </c>
      <c r="X74" s="69">
        <v>0</v>
      </c>
      <c r="Y74" s="69">
        <v>0</v>
      </c>
      <c r="Z74" s="69">
        <v>0</v>
      </c>
      <c r="AA74" s="69">
        <v>0</v>
      </c>
      <c r="AB74" s="69">
        <v>0</v>
      </c>
      <c r="AC74" s="69">
        <v>0</v>
      </c>
      <c r="AD74" s="69">
        <v>0</v>
      </c>
      <c r="AE74" s="69">
        <f t="shared" si="178"/>
        <v>0</v>
      </c>
      <c r="AF74" s="350"/>
      <c r="AH74" s="73">
        <v>21329170</v>
      </c>
      <c r="AI74" s="74" t="s">
        <v>1156</v>
      </c>
      <c r="AJ74" s="73">
        <v>0</v>
      </c>
      <c r="AK74" s="73">
        <f t="shared" si="224"/>
        <v>0</v>
      </c>
      <c r="AL74" s="73">
        <f t="shared" si="225"/>
        <v>21329170</v>
      </c>
      <c r="AM74" s="75"/>
    </row>
    <row r="75" spans="1:39" s="58" customFormat="1" ht="16.5" hidden="1" customHeight="1" x14ac:dyDescent="0.15">
      <c r="A75" s="61"/>
      <c r="B75" s="77" t="s">
        <v>528</v>
      </c>
      <c r="C75" s="77" t="s">
        <v>527</v>
      </c>
      <c r="D75" s="84" t="s">
        <v>529</v>
      </c>
      <c r="E75" s="85" t="s">
        <v>1554</v>
      </c>
      <c r="F75" s="348"/>
      <c r="G75" s="85" t="s">
        <v>497</v>
      </c>
      <c r="H75" s="85" t="s">
        <v>918</v>
      </c>
      <c r="I75" s="85" t="s">
        <v>1044</v>
      </c>
      <c r="J75" s="348"/>
      <c r="K75" s="348"/>
      <c r="L75" s="348"/>
      <c r="M75" s="348"/>
      <c r="N75" s="87"/>
      <c r="O75" s="88" t="s">
        <v>83</v>
      </c>
      <c r="P75" s="67">
        <f t="shared" ref="P75:R75" si="227">P73-+P74</f>
        <v>0</v>
      </c>
      <c r="Q75" s="67">
        <f t="shared" si="227"/>
        <v>0</v>
      </c>
      <c r="R75" s="89">
        <f t="shared" si="227"/>
        <v>0</v>
      </c>
      <c r="S75" s="89"/>
      <c r="T75" s="89">
        <f t="shared" ref="T75:V75" si="228">T73-+T74</f>
        <v>0</v>
      </c>
      <c r="U75" s="90">
        <f t="shared" si="228"/>
        <v>0</v>
      </c>
      <c r="V75" s="90">
        <f t="shared" si="228"/>
        <v>0</v>
      </c>
      <c r="W75" s="88" t="s">
        <v>83</v>
      </c>
      <c r="X75" s="90">
        <f t="shared" ref="X75:AD75" si="229">X73-+X74</f>
        <v>0</v>
      </c>
      <c r="Y75" s="90">
        <f t="shared" si="229"/>
        <v>0</v>
      </c>
      <c r="Z75" s="90">
        <f t="shared" si="229"/>
        <v>0</v>
      </c>
      <c r="AA75" s="90">
        <f t="shared" si="229"/>
        <v>0</v>
      </c>
      <c r="AB75" s="90">
        <f t="shared" si="229"/>
        <v>0</v>
      </c>
      <c r="AC75" s="90">
        <f t="shared" si="229"/>
        <v>0</v>
      </c>
      <c r="AD75" s="90">
        <f t="shared" si="229"/>
        <v>0</v>
      </c>
      <c r="AE75" s="90">
        <f t="shared" si="178"/>
        <v>0</v>
      </c>
      <c r="AF75" s="351"/>
      <c r="AH75" s="91">
        <f t="shared" si="189"/>
        <v>0</v>
      </c>
      <c r="AI75" s="92" t="s">
        <v>1156</v>
      </c>
      <c r="AJ75" s="91">
        <f t="shared" ref="AJ75:AL75" si="230">AJ73-+AJ74</f>
        <v>0</v>
      </c>
      <c r="AK75" s="91">
        <f t="shared" si="230"/>
        <v>0</v>
      </c>
      <c r="AL75" s="91">
        <f t="shared" si="230"/>
        <v>0</v>
      </c>
      <c r="AM75" s="60"/>
    </row>
    <row r="76" spans="1:39" s="58" customFormat="1" ht="16.5" hidden="1" customHeight="1" x14ac:dyDescent="0.15">
      <c r="A76" s="61" t="s">
        <v>1557</v>
      </c>
      <c r="B76" t="s">
        <v>532</v>
      </c>
      <c r="C76" t="s">
        <v>531</v>
      </c>
      <c r="D76" s="62" t="s">
        <v>533</v>
      </c>
      <c r="E76" s="63" t="s">
        <v>1557</v>
      </c>
      <c r="F76" s="358" t="s">
        <v>1852</v>
      </c>
      <c r="G76" s="63" t="s">
        <v>497</v>
      </c>
      <c r="H76" s="63" t="s">
        <v>918</v>
      </c>
      <c r="I76" s="63" t="s">
        <v>1002</v>
      </c>
      <c r="J76" s="362" t="s">
        <v>1853</v>
      </c>
      <c r="K76" s="346"/>
      <c r="L76" s="346"/>
      <c r="M76" s="346" t="s">
        <v>1716</v>
      </c>
      <c r="N76" s="65" t="s">
        <v>1712</v>
      </c>
      <c r="O76" s="66" t="s">
        <v>78</v>
      </c>
      <c r="P76" s="67">
        <v>105501340</v>
      </c>
      <c r="Q76" s="67">
        <v>38674532</v>
      </c>
      <c r="R76" s="67">
        <f t="shared" ref="R76" si="231">P76-Q76</f>
        <v>66826808</v>
      </c>
      <c r="S76" s="67">
        <v>0</v>
      </c>
      <c r="T76" s="67">
        <v>105501340</v>
      </c>
      <c r="U76" s="68">
        <v>0</v>
      </c>
      <c r="V76" s="69">
        <f t="shared" ref="V76:V77" si="232">P76-U76</f>
        <v>105501340</v>
      </c>
      <c r="W76" s="70" t="s">
        <v>79</v>
      </c>
      <c r="X76" s="69">
        <f t="shared" ref="X76" si="233">X77</f>
        <v>0</v>
      </c>
      <c r="Y76" s="71"/>
      <c r="Z76" s="71"/>
      <c r="AA76" s="71"/>
      <c r="AB76" s="71"/>
      <c r="AC76" s="71"/>
      <c r="AD76" s="72"/>
      <c r="AE76" s="69">
        <f t="shared" si="178"/>
        <v>0</v>
      </c>
      <c r="AF76" s="349">
        <v>0</v>
      </c>
      <c r="AH76" s="73">
        <v>46451000</v>
      </c>
      <c r="AI76" s="74" t="s">
        <v>819</v>
      </c>
      <c r="AJ76" s="73">
        <v>500128.58999999997</v>
      </c>
      <c r="AK76" s="73">
        <f t="shared" ref="AK76:AK77" si="234">AL76-+AH76</f>
        <v>59050340</v>
      </c>
      <c r="AL76" s="73">
        <f t="shared" ref="AL76:AL77" si="235">Q76+R76</f>
        <v>105501340</v>
      </c>
      <c r="AM76" s="75"/>
    </row>
    <row r="77" spans="1:39" s="58" customFormat="1" ht="16.5" hidden="1" customHeight="1" x14ac:dyDescent="0.15">
      <c r="A77" s="61"/>
      <c r="B77" s="77" t="s">
        <v>532</v>
      </c>
      <c r="C77" s="77" t="s">
        <v>531</v>
      </c>
      <c r="D77" s="78" t="s">
        <v>533</v>
      </c>
      <c r="E77" s="79" t="s">
        <v>1557</v>
      </c>
      <c r="F77" s="347"/>
      <c r="G77" s="79" t="s">
        <v>497</v>
      </c>
      <c r="H77" s="79" t="s">
        <v>918</v>
      </c>
      <c r="I77" s="79" t="s">
        <v>1002</v>
      </c>
      <c r="J77" s="360"/>
      <c r="K77" s="347"/>
      <c r="L77" s="347"/>
      <c r="M77" s="347"/>
      <c r="N77" s="81"/>
      <c r="O77" s="82" t="s">
        <v>81</v>
      </c>
      <c r="P77" s="67">
        <v>105501340</v>
      </c>
      <c r="Q77" s="67">
        <v>38674532</v>
      </c>
      <c r="R77" s="67">
        <v>66826808</v>
      </c>
      <c r="S77" s="67">
        <f t="shared" ref="S77" si="236">P77-Q77-R77</f>
        <v>0</v>
      </c>
      <c r="T77" s="67">
        <v>105501340</v>
      </c>
      <c r="U77" s="83">
        <v>0</v>
      </c>
      <c r="V77" s="69">
        <f t="shared" si="232"/>
        <v>105501340</v>
      </c>
      <c r="W77" s="70" t="s">
        <v>82</v>
      </c>
      <c r="X77" s="69">
        <v>0</v>
      </c>
      <c r="Y77" s="69">
        <v>0</v>
      </c>
      <c r="Z77" s="69">
        <v>0</v>
      </c>
      <c r="AA77" s="69">
        <v>0</v>
      </c>
      <c r="AB77" s="69">
        <v>0</v>
      </c>
      <c r="AC77" s="69">
        <v>0</v>
      </c>
      <c r="AD77" s="69">
        <v>0</v>
      </c>
      <c r="AE77" s="69">
        <f t="shared" si="178"/>
        <v>0</v>
      </c>
      <c r="AF77" s="350"/>
      <c r="AH77" s="73">
        <v>46451000</v>
      </c>
      <c r="AI77" s="74" t="s">
        <v>819</v>
      </c>
      <c r="AJ77" s="73">
        <v>500128.58999999997</v>
      </c>
      <c r="AK77" s="73">
        <f t="shared" si="234"/>
        <v>59050340</v>
      </c>
      <c r="AL77" s="73">
        <f t="shared" si="235"/>
        <v>105501340</v>
      </c>
      <c r="AM77" s="75"/>
    </row>
    <row r="78" spans="1:39" s="58" customFormat="1" ht="16.5" hidden="1" customHeight="1" x14ac:dyDescent="0.15">
      <c r="A78" s="61"/>
      <c r="B78" s="77" t="s">
        <v>532</v>
      </c>
      <c r="C78" s="77" t="s">
        <v>531</v>
      </c>
      <c r="D78" s="84" t="s">
        <v>533</v>
      </c>
      <c r="E78" s="85" t="s">
        <v>1557</v>
      </c>
      <c r="F78" s="348"/>
      <c r="G78" s="85" t="s">
        <v>497</v>
      </c>
      <c r="H78" s="85" t="s">
        <v>918</v>
      </c>
      <c r="I78" s="85" t="s">
        <v>1002</v>
      </c>
      <c r="J78" s="361"/>
      <c r="K78" s="348"/>
      <c r="L78" s="348"/>
      <c r="M78" s="348"/>
      <c r="N78" s="87"/>
      <c r="O78" s="88" t="s">
        <v>83</v>
      </c>
      <c r="P78" s="67">
        <f t="shared" ref="P78:R78" si="237">P76-+P77</f>
        <v>0</v>
      </c>
      <c r="Q78" s="67">
        <f t="shared" si="237"/>
        <v>0</v>
      </c>
      <c r="R78" s="89">
        <f t="shared" si="237"/>
        <v>0</v>
      </c>
      <c r="S78" s="89"/>
      <c r="T78" s="89">
        <f t="shared" ref="T78:V78" si="238">T76-+T77</f>
        <v>0</v>
      </c>
      <c r="U78" s="90">
        <f t="shared" si="238"/>
        <v>0</v>
      </c>
      <c r="V78" s="90">
        <f t="shared" si="238"/>
        <v>0</v>
      </c>
      <c r="W78" s="88" t="s">
        <v>83</v>
      </c>
      <c r="X78" s="90">
        <f t="shared" ref="X78:AD78" si="239">X76-+X77</f>
        <v>0</v>
      </c>
      <c r="Y78" s="90">
        <f t="shared" si="239"/>
        <v>0</v>
      </c>
      <c r="Z78" s="90">
        <f t="shared" si="239"/>
        <v>0</v>
      </c>
      <c r="AA78" s="90">
        <f t="shared" si="239"/>
        <v>0</v>
      </c>
      <c r="AB78" s="90">
        <f t="shared" si="239"/>
        <v>0</v>
      </c>
      <c r="AC78" s="90">
        <f t="shared" si="239"/>
        <v>0</v>
      </c>
      <c r="AD78" s="90">
        <f t="shared" si="239"/>
        <v>0</v>
      </c>
      <c r="AE78" s="90">
        <f t="shared" si="178"/>
        <v>0</v>
      </c>
      <c r="AF78" s="351"/>
      <c r="AH78" s="91">
        <f t="shared" si="189"/>
        <v>0</v>
      </c>
      <c r="AI78" s="92" t="s">
        <v>1156</v>
      </c>
      <c r="AJ78" s="91">
        <f t="shared" ref="AJ78:AL78" si="240">AJ76-+AJ77</f>
        <v>0</v>
      </c>
      <c r="AK78" s="91">
        <f t="shared" si="240"/>
        <v>0</v>
      </c>
      <c r="AL78" s="91">
        <f t="shared" si="240"/>
        <v>0</v>
      </c>
      <c r="AM78" s="60"/>
    </row>
    <row r="79" spans="1:39" s="58" customFormat="1" ht="16.5" hidden="1" customHeight="1" x14ac:dyDescent="0.15">
      <c r="A79" s="61" t="s">
        <v>1558</v>
      </c>
      <c r="B79" t="s">
        <v>532</v>
      </c>
      <c r="C79" t="s">
        <v>531</v>
      </c>
      <c r="D79" s="62" t="s">
        <v>533</v>
      </c>
      <c r="E79" s="63" t="s">
        <v>1558</v>
      </c>
      <c r="F79" s="346" t="s">
        <v>1344</v>
      </c>
      <c r="G79" s="63" t="s">
        <v>497</v>
      </c>
      <c r="H79" s="63" t="s">
        <v>918</v>
      </c>
      <c r="I79" s="63" t="s">
        <v>1044</v>
      </c>
      <c r="J79" s="346" t="s">
        <v>1749</v>
      </c>
      <c r="K79" s="346" t="s">
        <v>1722</v>
      </c>
      <c r="L79" s="346" t="s">
        <v>1750</v>
      </c>
      <c r="M79" s="346" t="s">
        <v>1711</v>
      </c>
      <c r="N79" s="65" t="s">
        <v>1712</v>
      </c>
      <c r="O79" s="66" t="s">
        <v>78</v>
      </c>
      <c r="P79" s="67">
        <v>151460249</v>
      </c>
      <c r="Q79" s="67">
        <v>27229913</v>
      </c>
      <c r="R79" s="67">
        <f t="shared" ref="R79" si="241">P79-Q79</f>
        <v>124230336</v>
      </c>
      <c r="S79" s="67">
        <v>0</v>
      </c>
      <c r="T79" s="67">
        <v>151460249</v>
      </c>
      <c r="U79" s="68">
        <v>0</v>
      </c>
      <c r="V79" s="69">
        <f t="shared" ref="V79:V80" si="242">P79-U79</f>
        <v>151460249</v>
      </c>
      <c r="W79" s="70" t="s">
        <v>79</v>
      </c>
      <c r="X79" s="69">
        <f t="shared" ref="X79" si="243">X80</f>
        <v>0</v>
      </c>
      <c r="Y79" s="71"/>
      <c r="Z79" s="71"/>
      <c r="AA79" s="71"/>
      <c r="AB79" s="71"/>
      <c r="AC79" s="71"/>
      <c r="AD79" s="72"/>
      <c r="AE79" s="69">
        <f t="shared" si="178"/>
        <v>0</v>
      </c>
      <c r="AF79" s="349">
        <v>0</v>
      </c>
      <c r="AH79" s="73">
        <v>75115230</v>
      </c>
      <c r="AI79" s="74" t="s">
        <v>819</v>
      </c>
      <c r="AJ79" s="73">
        <v>668267.5</v>
      </c>
      <c r="AK79" s="73">
        <f t="shared" ref="AK79:AK80" si="244">AL79-+AH79</f>
        <v>76345019</v>
      </c>
      <c r="AL79" s="73">
        <f t="shared" ref="AL79:AL80" si="245">Q79+R79</f>
        <v>151460249</v>
      </c>
      <c r="AM79" s="75"/>
    </row>
    <row r="80" spans="1:39" s="58" customFormat="1" ht="16.5" hidden="1" customHeight="1" x14ac:dyDescent="0.15">
      <c r="A80" s="61"/>
      <c r="B80" s="77" t="s">
        <v>532</v>
      </c>
      <c r="C80" s="77" t="s">
        <v>531</v>
      </c>
      <c r="D80" s="78" t="s">
        <v>533</v>
      </c>
      <c r="E80" s="79" t="s">
        <v>1558</v>
      </c>
      <c r="F80" s="347"/>
      <c r="G80" s="79" t="s">
        <v>497</v>
      </c>
      <c r="H80" s="79" t="s">
        <v>918</v>
      </c>
      <c r="I80" s="79" t="s">
        <v>1044</v>
      </c>
      <c r="J80" s="347"/>
      <c r="K80" s="347"/>
      <c r="L80" s="347"/>
      <c r="M80" s="347"/>
      <c r="N80" s="81"/>
      <c r="O80" s="82" t="s">
        <v>81</v>
      </c>
      <c r="P80" s="67">
        <v>151460249</v>
      </c>
      <c r="Q80" s="67">
        <v>27229913</v>
      </c>
      <c r="R80" s="67">
        <v>124230336</v>
      </c>
      <c r="S80" s="67">
        <f t="shared" ref="S80" si="246">P80-Q80-R80</f>
        <v>0</v>
      </c>
      <c r="T80" s="67">
        <v>151460249</v>
      </c>
      <c r="U80" s="83">
        <v>0</v>
      </c>
      <c r="V80" s="69">
        <f t="shared" si="242"/>
        <v>151460249</v>
      </c>
      <c r="W80" s="70" t="s">
        <v>82</v>
      </c>
      <c r="X80" s="69">
        <v>0</v>
      </c>
      <c r="Y80" s="69">
        <v>0</v>
      </c>
      <c r="Z80" s="69">
        <v>0</v>
      </c>
      <c r="AA80" s="69">
        <v>0</v>
      </c>
      <c r="AB80" s="69">
        <v>0</v>
      </c>
      <c r="AC80" s="69">
        <v>0</v>
      </c>
      <c r="AD80" s="69">
        <v>0</v>
      </c>
      <c r="AE80" s="69">
        <f t="shared" si="178"/>
        <v>0</v>
      </c>
      <c r="AF80" s="350"/>
      <c r="AH80" s="73">
        <v>75115230</v>
      </c>
      <c r="AI80" s="74" t="s">
        <v>819</v>
      </c>
      <c r="AJ80" s="73">
        <v>668267.5</v>
      </c>
      <c r="AK80" s="73">
        <f t="shared" si="244"/>
        <v>76345019</v>
      </c>
      <c r="AL80" s="73">
        <f t="shared" si="245"/>
        <v>151460249</v>
      </c>
      <c r="AM80" s="75"/>
    </row>
    <row r="81" spans="1:39" s="58" customFormat="1" ht="16.5" hidden="1" customHeight="1" x14ac:dyDescent="0.15">
      <c r="A81" s="61"/>
      <c r="B81" s="77" t="s">
        <v>532</v>
      </c>
      <c r="C81" s="77" t="s">
        <v>531</v>
      </c>
      <c r="D81" s="84" t="s">
        <v>533</v>
      </c>
      <c r="E81" s="85" t="s">
        <v>1558</v>
      </c>
      <c r="F81" s="348"/>
      <c r="G81" s="85" t="s">
        <v>497</v>
      </c>
      <c r="H81" s="85" t="s">
        <v>918</v>
      </c>
      <c r="I81" s="85" t="s">
        <v>1044</v>
      </c>
      <c r="J81" s="348"/>
      <c r="K81" s="348"/>
      <c r="L81" s="348"/>
      <c r="M81" s="348"/>
      <c r="N81" s="87"/>
      <c r="O81" s="88" t="s">
        <v>83</v>
      </c>
      <c r="P81" s="67">
        <f t="shared" ref="P81:R81" si="247">P79-+P80</f>
        <v>0</v>
      </c>
      <c r="Q81" s="67">
        <f t="shared" si="247"/>
        <v>0</v>
      </c>
      <c r="R81" s="89">
        <f t="shared" si="247"/>
        <v>0</v>
      </c>
      <c r="S81" s="89"/>
      <c r="T81" s="89">
        <f t="shared" ref="T81:V81" si="248">T79-+T80</f>
        <v>0</v>
      </c>
      <c r="U81" s="90">
        <f t="shared" si="248"/>
        <v>0</v>
      </c>
      <c r="V81" s="90">
        <f t="shared" si="248"/>
        <v>0</v>
      </c>
      <c r="W81" s="88" t="s">
        <v>83</v>
      </c>
      <c r="X81" s="90">
        <f t="shared" ref="X81:AD81" si="249">X79-+X80</f>
        <v>0</v>
      </c>
      <c r="Y81" s="90">
        <f t="shared" si="249"/>
        <v>0</v>
      </c>
      <c r="Z81" s="90">
        <f t="shared" si="249"/>
        <v>0</v>
      </c>
      <c r="AA81" s="90">
        <f t="shared" si="249"/>
        <v>0</v>
      </c>
      <c r="AB81" s="90">
        <f t="shared" si="249"/>
        <v>0</v>
      </c>
      <c r="AC81" s="90">
        <f t="shared" si="249"/>
        <v>0</v>
      </c>
      <c r="AD81" s="90">
        <f t="shared" si="249"/>
        <v>0</v>
      </c>
      <c r="AE81" s="90">
        <f t="shared" si="178"/>
        <v>0</v>
      </c>
      <c r="AF81" s="351"/>
      <c r="AH81" s="91">
        <f t="shared" si="189"/>
        <v>0</v>
      </c>
      <c r="AI81" s="92" t="s">
        <v>1156</v>
      </c>
      <c r="AJ81" s="91">
        <f t="shared" ref="AJ81:AL81" si="250">AJ79-+AJ80</f>
        <v>0</v>
      </c>
      <c r="AK81" s="91">
        <f t="shared" si="250"/>
        <v>0</v>
      </c>
      <c r="AL81" s="91">
        <f t="shared" si="250"/>
        <v>0</v>
      </c>
      <c r="AM81" s="60"/>
    </row>
    <row r="82" spans="1:39" s="58" customFormat="1" ht="16.5" hidden="1" customHeight="1" x14ac:dyDescent="0.15">
      <c r="A82" s="61" t="s">
        <v>1559</v>
      </c>
      <c r="B82" t="s">
        <v>532</v>
      </c>
      <c r="C82" t="s">
        <v>531</v>
      </c>
      <c r="D82" s="62" t="s">
        <v>533</v>
      </c>
      <c r="E82" s="63" t="s">
        <v>1559</v>
      </c>
      <c r="F82" s="346" t="s">
        <v>1345</v>
      </c>
      <c r="G82" s="63" t="s">
        <v>502</v>
      </c>
      <c r="H82" s="63" t="s">
        <v>918</v>
      </c>
      <c r="I82" s="63" t="s">
        <v>1002</v>
      </c>
      <c r="J82" s="346" t="s">
        <v>1710</v>
      </c>
      <c r="K82" s="346" t="s">
        <v>1722</v>
      </c>
      <c r="L82" s="346" t="s">
        <v>1750</v>
      </c>
      <c r="M82" s="346" t="s">
        <v>1711</v>
      </c>
      <c r="N82" s="65" t="s">
        <v>1751</v>
      </c>
      <c r="O82" s="66" t="s">
        <v>78</v>
      </c>
      <c r="P82" s="67">
        <v>7784640</v>
      </c>
      <c r="Q82" s="67">
        <v>7784640</v>
      </c>
      <c r="R82" s="67">
        <f t="shared" ref="R82" si="251">P82-Q82</f>
        <v>0</v>
      </c>
      <c r="S82" s="67">
        <v>0</v>
      </c>
      <c r="T82" s="67">
        <v>7784640</v>
      </c>
      <c r="U82" s="68">
        <v>3354622</v>
      </c>
      <c r="V82" s="69">
        <f t="shared" ref="V82:V83" si="252">P82-U82</f>
        <v>4430018</v>
      </c>
      <c r="W82" s="70" t="s">
        <v>79</v>
      </c>
      <c r="X82" s="69">
        <f t="shared" ref="X82" si="253">X83</f>
        <v>0</v>
      </c>
      <c r="Y82" s="71"/>
      <c r="Z82" s="71"/>
      <c r="AA82" s="71"/>
      <c r="AB82" s="71"/>
      <c r="AC82" s="71"/>
      <c r="AD82" s="72"/>
      <c r="AE82" s="69">
        <f t="shared" ref="AE82:AE106" si="254">SUM(X82:AD82)</f>
        <v>0</v>
      </c>
      <c r="AF82" s="349">
        <v>0</v>
      </c>
      <c r="AH82" s="73">
        <v>7784640</v>
      </c>
      <c r="AI82" s="74" t="s">
        <v>1156</v>
      </c>
      <c r="AJ82" s="73">
        <v>0</v>
      </c>
      <c r="AK82" s="73">
        <f t="shared" ref="AK82:AK83" si="255">AL82-+AH82</f>
        <v>0</v>
      </c>
      <c r="AL82" s="73">
        <f t="shared" ref="AL82:AL83" si="256">Q82+R82</f>
        <v>7784640</v>
      </c>
      <c r="AM82" s="75"/>
    </row>
    <row r="83" spans="1:39" s="58" customFormat="1" ht="16.5" hidden="1" customHeight="1" x14ac:dyDescent="0.15">
      <c r="A83" s="61"/>
      <c r="B83" s="77" t="s">
        <v>532</v>
      </c>
      <c r="C83" s="77" t="s">
        <v>531</v>
      </c>
      <c r="D83" s="78" t="s">
        <v>533</v>
      </c>
      <c r="E83" s="79" t="s">
        <v>1559</v>
      </c>
      <c r="F83" s="347"/>
      <c r="G83" s="79" t="s">
        <v>502</v>
      </c>
      <c r="H83" s="79" t="s">
        <v>918</v>
      </c>
      <c r="I83" s="79" t="s">
        <v>1002</v>
      </c>
      <c r="J83" s="347"/>
      <c r="K83" s="347"/>
      <c r="L83" s="347"/>
      <c r="M83" s="347"/>
      <c r="N83" s="81"/>
      <c r="O83" s="82" t="s">
        <v>81</v>
      </c>
      <c r="P83" s="67">
        <v>7784640</v>
      </c>
      <c r="Q83" s="67">
        <v>7784640</v>
      </c>
      <c r="R83" s="67">
        <v>0</v>
      </c>
      <c r="S83" s="67">
        <f t="shared" ref="S83" si="257">P83-Q83-R83</f>
        <v>0</v>
      </c>
      <c r="T83" s="265">
        <v>7784640</v>
      </c>
      <c r="U83" s="83">
        <v>3354622</v>
      </c>
      <c r="V83" s="69">
        <f t="shared" si="252"/>
        <v>4430018</v>
      </c>
      <c r="W83" s="70" t="s">
        <v>82</v>
      </c>
      <c r="X83" s="69">
        <v>0</v>
      </c>
      <c r="Y83" s="69">
        <v>0</v>
      </c>
      <c r="Z83" s="69">
        <v>0</v>
      </c>
      <c r="AA83" s="69">
        <v>0</v>
      </c>
      <c r="AB83" s="69">
        <v>0</v>
      </c>
      <c r="AC83" s="69">
        <v>0</v>
      </c>
      <c r="AD83" s="69">
        <v>0</v>
      </c>
      <c r="AE83" s="69">
        <f t="shared" si="254"/>
        <v>0</v>
      </c>
      <c r="AF83" s="350"/>
      <c r="AH83" s="73">
        <v>7784640</v>
      </c>
      <c r="AI83" s="74" t="s">
        <v>1156</v>
      </c>
      <c r="AJ83" s="73">
        <v>0</v>
      </c>
      <c r="AK83" s="73">
        <f t="shared" si="255"/>
        <v>0</v>
      </c>
      <c r="AL83" s="73">
        <f t="shared" si="256"/>
        <v>7784640</v>
      </c>
      <c r="AM83" s="75"/>
    </row>
    <row r="84" spans="1:39" s="58" customFormat="1" ht="16.5" hidden="1" customHeight="1" x14ac:dyDescent="0.15">
      <c r="A84" s="61"/>
      <c r="B84" s="77" t="s">
        <v>532</v>
      </c>
      <c r="C84" s="77" t="s">
        <v>531</v>
      </c>
      <c r="D84" s="84" t="s">
        <v>533</v>
      </c>
      <c r="E84" s="85" t="s">
        <v>1559</v>
      </c>
      <c r="F84" s="348"/>
      <c r="G84" s="85" t="s">
        <v>502</v>
      </c>
      <c r="H84" s="85" t="s">
        <v>918</v>
      </c>
      <c r="I84" s="85" t="s">
        <v>1002</v>
      </c>
      <c r="J84" s="348"/>
      <c r="K84" s="348"/>
      <c r="L84" s="348"/>
      <c r="M84" s="348"/>
      <c r="N84" s="87"/>
      <c r="O84" s="88" t="s">
        <v>83</v>
      </c>
      <c r="P84" s="67">
        <f t="shared" ref="P84:R84" si="258">P82-+P83</f>
        <v>0</v>
      </c>
      <c r="Q84" s="67">
        <f t="shared" si="258"/>
        <v>0</v>
      </c>
      <c r="R84" s="89">
        <f t="shared" si="258"/>
        <v>0</v>
      </c>
      <c r="S84" s="89"/>
      <c r="T84" s="89">
        <f t="shared" ref="T84:V84" si="259">T82-+T83</f>
        <v>0</v>
      </c>
      <c r="U84" s="90">
        <f t="shared" si="259"/>
        <v>0</v>
      </c>
      <c r="V84" s="90">
        <f t="shared" si="259"/>
        <v>0</v>
      </c>
      <c r="W84" s="88" t="s">
        <v>83</v>
      </c>
      <c r="X84" s="90">
        <f t="shared" ref="X84:AD84" si="260">X82-+X83</f>
        <v>0</v>
      </c>
      <c r="Y84" s="90">
        <f t="shared" si="260"/>
        <v>0</v>
      </c>
      <c r="Z84" s="90">
        <f t="shared" si="260"/>
        <v>0</v>
      </c>
      <c r="AA84" s="90">
        <f t="shared" si="260"/>
        <v>0</v>
      </c>
      <c r="AB84" s="90">
        <f t="shared" si="260"/>
        <v>0</v>
      </c>
      <c r="AC84" s="90">
        <f t="shared" si="260"/>
        <v>0</v>
      </c>
      <c r="AD84" s="90">
        <f t="shared" si="260"/>
        <v>0</v>
      </c>
      <c r="AE84" s="90">
        <f t="shared" si="254"/>
        <v>0</v>
      </c>
      <c r="AF84" s="351"/>
      <c r="AH84" s="91">
        <f t="shared" si="189"/>
        <v>0</v>
      </c>
      <c r="AI84" s="92" t="s">
        <v>1156</v>
      </c>
      <c r="AJ84" s="91">
        <f t="shared" ref="AJ84:AL84" si="261">AJ82-+AJ83</f>
        <v>0</v>
      </c>
      <c r="AK84" s="91">
        <f t="shared" si="261"/>
        <v>0</v>
      </c>
      <c r="AL84" s="91">
        <f t="shared" si="261"/>
        <v>0</v>
      </c>
      <c r="AM84" s="60"/>
    </row>
    <row r="85" spans="1:39" s="58" customFormat="1" ht="16.5" hidden="1" customHeight="1" x14ac:dyDescent="0.15">
      <c r="A85" s="61" t="s">
        <v>1561</v>
      </c>
      <c r="B85" t="s">
        <v>532</v>
      </c>
      <c r="C85" t="s">
        <v>531</v>
      </c>
      <c r="D85" s="62" t="s">
        <v>533</v>
      </c>
      <c r="E85" s="63" t="s">
        <v>1561</v>
      </c>
      <c r="F85" s="346" t="s">
        <v>1347</v>
      </c>
      <c r="G85" s="63" t="s">
        <v>502</v>
      </c>
      <c r="H85" s="63" t="s">
        <v>918</v>
      </c>
      <c r="I85" s="63" t="s">
        <v>919</v>
      </c>
      <c r="J85" s="346"/>
      <c r="K85" s="346"/>
      <c r="L85" s="346"/>
      <c r="M85" s="346" t="s">
        <v>1711</v>
      </c>
      <c r="N85" s="65" t="s">
        <v>1720</v>
      </c>
      <c r="O85" s="66" t="s">
        <v>78</v>
      </c>
      <c r="P85" s="67">
        <v>40378284</v>
      </c>
      <c r="Q85" s="67">
        <v>3342924</v>
      </c>
      <c r="R85" s="67">
        <f t="shared" ref="R85" si="262">P85-Q85</f>
        <v>37035360</v>
      </c>
      <c r="S85" s="67">
        <v>0</v>
      </c>
      <c r="T85" s="67">
        <v>37035360</v>
      </c>
      <c r="U85" s="68">
        <v>15451300</v>
      </c>
      <c r="V85" s="69">
        <f t="shared" ref="V85:V86" si="263">P85-U85</f>
        <v>24926984</v>
      </c>
      <c r="W85" s="70" t="s">
        <v>79</v>
      </c>
      <c r="X85" s="69">
        <f t="shared" ref="X85" si="264">X86</f>
        <v>0</v>
      </c>
      <c r="Y85" s="71"/>
      <c r="Z85" s="71"/>
      <c r="AA85" s="71"/>
      <c r="AB85" s="71"/>
      <c r="AC85" s="71"/>
      <c r="AD85" s="72"/>
      <c r="AE85" s="69">
        <f t="shared" si="254"/>
        <v>0</v>
      </c>
      <c r="AF85" s="349" t="s">
        <v>1791</v>
      </c>
      <c r="AH85" s="73">
        <v>40378284</v>
      </c>
      <c r="AI85" s="74" t="s">
        <v>1156</v>
      </c>
      <c r="AJ85" s="73">
        <v>0</v>
      </c>
      <c r="AK85" s="73">
        <f t="shared" ref="AK85:AK86" si="265">AL85-+AH85</f>
        <v>0</v>
      </c>
      <c r="AL85" s="73">
        <f t="shared" ref="AL85:AL86" si="266">Q85+R85</f>
        <v>40378284</v>
      </c>
      <c r="AM85" s="75"/>
    </row>
    <row r="86" spans="1:39" s="58" customFormat="1" ht="16.5" hidden="1" customHeight="1" x14ac:dyDescent="0.15">
      <c r="A86" s="61"/>
      <c r="B86" s="77" t="s">
        <v>532</v>
      </c>
      <c r="C86" s="77" t="s">
        <v>531</v>
      </c>
      <c r="D86" s="78" t="s">
        <v>533</v>
      </c>
      <c r="E86" s="79" t="s">
        <v>1561</v>
      </c>
      <c r="F86" s="347"/>
      <c r="G86" s="79" t="s">
        <v>502</v>
      </c>
      <c r="H86" s="79" t="s">
        <v>918</v>
      </c>
      <c r="I86" s="79" t="s">
        <v>919</v>
      </c>
      <c r="J86" s="347"/>
      <c r="K86" s="347"/>
      <c r="L86" s="347"/>
      <c r="M86" s="347"/>
      <c r="N86" s="81"/>
      <c r="O86" s="82" t="s">
        <v>81</v>
      </c>
      <c r="P86" s="67">
        <v>40378284</v>
      </c>
      <c r="Q86" s="67">
        <v>3342924</v>
      </c>
      <c r="R86" s="67">
        <v>37035360</v>
      </c>
      <c r="S86" s="67">
        <f t="shared" ref="S86" si="267">P86-Q86-R86</f>
        <v>0</v>
      </c>
      <c r="T86" s="265">
        <v>37035360</v>
      </c>
      <c r="U86" s="83">
        <v>15451300</v>
      </c>
      <c r="V86" s="69">
        <f t="shared" si="263"/>
        <v>24926984</v>
      </c>
      <c r="W86" s="70" t="s">
        <v>82</v>
      </c>
      <c r="X86" s="69">
        <v>0</v>
      </c>
      <c r="Y86" s="69">
        <v>0</v>
      </c>
      <c r="Z86" s="69">
        <v>0</v>
      </c>
      <c r="AA86" s="69">
        <v>0</v>
      </c>
      <c r="AB86" s="69">
        <v>0</v>
      </c>
      <c r="AC86" s="69">
        <v>0</v>
      </c>
      <c r="AD86" s="69">
        <v>0</v>
      </c>
      <c r="AE86" s="69">
        <f t="shared" si="254"/>
        <v>0</v>
      </c>
      <c r="AF86" s="350"/>
      <c r="AH86" s="73">
        <v>40378284</v>
      </c>
      <c r="AI86" s="74" t="s">
        <v>1156</v>
      </c>
      <c r="AJ86" s="73">
        <v>0</v>
      </c>
      <c r="AK86" s="73">
        <f t="shared" si="265"/>
        <v>0</v>
      </c>
      <c r="AL86" s="73">
        <f t="shared" si="266"/>
        <v>40378284</v>
      </c>
      <c r="AM86" s="75"/>
    </row>
    <row r="87" spans="1:39" s="58" customFormat="1" ht="16.5" hidden="1" customHeight="1" x14ac:dyDescent="0.15">
      <c r="A87" s="61"/>
      <c r="B87" s="77" t="s">
        <v>532</v>
      </c>
      <c r="C87" s="77" t="s">
        <v>531</v>
      </c>
      <c r="D87" s="84" t="s">
        <v>533</v>
      </c>
      <c r="E87" s="85" t="s">
        <v>1561</v>
      </c>
      <c r="F87" s="348"/>
      <c r="G87" s="85" t="s">
        <v>502</v>
      </c>
      <c r="H87" s="85" t="s">
        <v>918</v>
      </c>
      <c r="I87" s="85" t="s">
        <v>919</v>
      </c>
      <c r="J87" s="348"/>
      <c r="K87" s="348"/>
      <c r="L87" s="348"/>
      <c r="M87" s="348"/>
      <c r="N87" s="87"/>
      <c r="O87" s="88" t="s">
        <v>83</v>
      </c>
      <c r="P87" s="67">
        <f t="shared" ref="P87:R87" si="268">P85-+P86</f>
        <v>0</v>
      </c>
      <c r="Q87" s="67">
        <f t="shared" si="268"/>
        <v>0</v>
      </c>
      <c r="R87" s="89">
        <f t="shared" si="268"/>
        <v>0</v>
      </c>
      <c r="S87" s="89"/>
      <c r="T87" s="89">
        <f t="shared" ref="T87:V87" si="269">T85-+T86</f>
        <v>0</v>
      </c>
      <c r="U87" s="90">
        <f t="shared" si="269"/>
        <v>0</v>
      </c>
      <c r="V87" s="90">
        <f t="shared" si="269"/>
        <v>0</v>
      </c>
      <c r="W87" s="88" t="s">
        <v>83</v>
      </c>
      <c r="X87" s="90">
        <f t="shared" ref="X87:AD87" si="270">X85-+X86</f>
        <v>0</v>
      </c>
      <c r="Y87" s="90">
        <f t="shared" si="270"/>
        <v>0</v>
      </c>
      <c r="Z87" s="90">
        <f t="shared" si="270"/>
        <v>0</v>
      </c>
      <c r="AA87" s="90">
        <f t="shared" si="270"/>
        <v>0</v>
      </c>
      <c r="AB87" s="90">
        <f t="shared" si="270"/>
        <v>0</v>
      </c>
      <c r="AC87" s="90">
        <f t="shared" si="270"/>
        <v>0</v>
      </c>
      <c r="AD87" s="90">
        <f t="shared" si="270"/>
        <v>0</v>
      </c>
      <c r="AE87" s="90">
        <f t="shared" si="254"/>
        <v>0</v>
      </c>
      <c r="AF87" s="351"/>
      <c r="AH87" s="91">
        <f t="shared" si="189"/>
        <v>0</v>
      </c>
      <c r="AI87" s="92" t="s">
        <v>1156</v>
      </c>
      <c r="AJ87" s="91">
        <f t="shared" ref="AJ87:AL87" si="271">AJ85-+AJ86</f>
        <v>0</v>
      </c>
      <c r="AK87" s="91">
        <f t="shared" si="271"/>
        <v>0</v>
      </c>
      <c r="AL87" s="91">
        <f t="shared" si="271"/>
        <v>0</v>
      </c>
      <c r="AM87" s="60"/>
    </row>
    <row r="88" spans="1:39" s="58" customFormat="1" ht="16.5" hidden="1" customHeight="1" x14ac:dyDescent="0.15">
      <c r="A88" s="61" t="s">
        <v>1562</v>
      </c>
      <c r="B88" t="s">
        <v>532</v>
      </c>
      <c r="C88" t="s">
        <v>531</v>
      </c>
      <c r="D88" s="62" t="s">
        <v>533</v>
      </c>
      <c r="E88" s="63" t="s">
        <v>1562</v>
      </c>
      <c r="F88" s="346" t="s">
        <v>1348</v>
      </c>
      <c r="G88" s="63" t="s">
        <v>1794</v>
      </c>
      <c r="H88" s="63" t="s">
        <v>918</v>
      </c>
      <c r="I88" s="63" t="s">
        <v>1044</v>
      </c>
      <c r="J88" s="346"/>
      <c r="K88" s="346"/>
      <c r="L88" s="346"/>
      <c r="M88" s="346" t="s">
        <v>1711</v>
      </c>
      <c r="N88" s="65" t="s">
        <v>1720</v>
      </c>
      <c r="O88" s="66" t="s">
        <v>78</v>
      </c>
      <c r="P88" s="67">
        <v>3120263</v>
      </c>
      <c r="Q88" s="67">
        <v>3120263</v>
      </c>
      <c r="R88" s="67">
        <f t="shared" ref="R88" si="272">P88-Q88</f>
        <v>0</v>
      </c>
      <c r="S88" s="67">
        <v>0</v>
      </c>
      <c r="T88" s="67">
        <v>0</v>
      </c>
      <c r="U88" s="68">
        <v>3057398</v>
      </c>
      <c r="V88" s="69">
        <f t="shared" ref="V88:V89" si="273">P88-U88</f>
        <v>62865</v>
      </c>
      <c r="W88" s="70" t="s">
        <v>79</v>
      </c>
      <c r="X88" s="69">
        <f t="shared" ref="X88" si="274">X89</f>
        <v>0</v>
      </c>
      <c r="Y88" s="71"/>
      <c r="Z88" s="71"/>
      <c r="AA88" s="71"/>
      <c r="AB88" s="71"/>
      <c r="AC88" s="71"/>
      <c r="AD88" s="72"/>
      <c r="AE88" s="69">
        <f t="shared" si="254"/>
        <v>0</v>
      </c>
      <c r="AF88" s="349">
        <v>0</v>
      </c>
      <c r="AH88" s="73">
        <v>0</v>
      </c>
      <c r="AI88" s="74" t="s">
        <v>819</v>
      </c>
      <c r="AJ88" s="73">
        <v>25400</v>
      </c>
      <c r="AK88" s="73">
        <f t="shared" ref="AK88:AK89" si="275">AL88-+AH88</f>
        <v>3120263</v>
      </c>
      <c r="AL88" s="73">
        <f t="shared" ref="AL88:AL89" si="276">Q88+R88</f>
        <v>3120263</v>
      </c>
      <c r="AM88" s="75"/>
    </row>
    <row r="89" spans="1:39" s="58" customFormat="1" ht="16.5" hidden="1" customHeight="1" x14ac:dyDescent="0.15">
      <c r="A89" s="61"/>
      <c r="B89" s="77" t="s">
        <v>532</v>
      </c>
      <c r="C89" s="77" t="s">
        <v>531</v>
      </c>
      <c r="D89" s="78" t="s">
        <v>533</v>
      </c>
      <c r="E89" s="79" t="s">
        <v>1562</v>
      </c>
      <c r="F89" s="347"/>
      <c r="G89" s="79" t="s">
        <v>1794</v>
      </c>
      <c r="H89" s="79" t="s">
        <v>918</v>
      </c>
      <c r="I89" s="79" t="s">
        <v>1044</v>
      </c>
      <c r="J89" s="347"/>
      <c r="K89" s="347"/>
      <c r="L89" s="347"/>
      <c r="M89" s="347"/>
      <c r="N89" s="81"/>
      <c r="O89" s="82" t="s">
        <v>81</v>
      </c>
      <c r="P89" s="67">
        <v>3120263</v>
      </c>
      <c r="Q89" s="67">
        <v>3120263</v>
      </c>
      <c r="R89" s="67">
        <v>0</v>
      </c>
      <c r="S89" s="67">
        <f t="shared" ref="S89" si="277">P89-Q89-R89</f>
        <v>0</v>
      </c>
      <c r="T89" s="67">
        <v>0</v>
      </c>
      <c r="U89" s="83">
        <v>3057398</v>
      </c>
      <c r="V89" s="69">
        <f t="shared" si="273"/>
        <v>62865</v>
      </c>
      <c r="W89" s="70" t="s">
        <v>82</v>
      </c>
      <c r="X89" s="69">
        <v>0</v>
      </c>
      <c r="Y89" s="69">
        <v>0</v>
      </c>
      <c r="Z89" s="69">
        <v>0</v>
      </c>
      <c r="AA89" s="69">
        <v>0</v>
      </c>
      <c r="AB89" s="69">
        <v>0</v>
      </c>
      <c r="AC89" s="69">
        <v>0</v>
      </c>
      <c r="AD89" s="69">
        <v>0</v>
      </c>
      <c r="AE89" s="69">
        <f t="shared" si="254"/>
        <v>0</v>
      </c>
      <c r="AF89" s="350"/>
      <c r="AH89" s="73">
        <v>0</v>
      </c>
      <c r="AI89" s="74" t="s">
        <v>819</v>
      </c>
      <c r="AJ89" s="73">
        <v>25400</v>
      </c>
      <c r="AK89" s="73">
        <f t="shared" si="275"/>
        <v>3120263</v>
      </c>
      <c r="AL89" s="73">
        <f t="shared" si="276"/>
        <v>3120263</v>
      </c>
      <c r="AM89" s="75"/>
    </row>
    <row r="90" spans="1:39" s="58" customFormat="1" ht="16.5" hidden="1" customHeight="1" x14ac:dyDescent="0.15">
      <c r="A90" s="61"/>
      <c r="B90" s="77" t="s">
        <v>532</v>
      </c>
      <c r="C90" s="77" t="s">
        <v>531</v>
      </c>
      <c r="D90" s="84" t="s">
        <v>533</v>
      </c>
      <c r="E90" s="85" t="s">
        <v>1562</v>
      </c>
      <c r="F90" s="348"/>
      <c r="G90" s="85" t="s">
        <v>1794</v>
      </c>
      <c r="H90" s="85" t="s">
        <v>918</v>
      </c>
      <c r="I90" s="85" t="s">
        <v>1044</v>
      </c>
      <c r="J90" s="348"/>
      <c r="K90" s="348"/>
      <c r="L90" s="348"/>
      <c r="M90" s="348"/>
      <c r="N90" s="87"/>
      <c r="O90" s="88" t="s">
        <v>83</v>
      </c>
      <c r="P90" s="67">
        <f t="shared" ref="P90:R90" si="278">P88-+P89</f>
        <v>0</v>
      </c>
      <c r="Q90" s="67">
        <f t="shared" si="278"/>
        <v>0</v>
      </c>
      <c r="R90" s="89">
        <f t="shared" si="278"/>
        <v>0</v>
      </c>
      <c r="S90" s="89"/>
      <c r="T90" s="89">
        <f t="shared" ref="T90:V90" si="279">T88-+T89</f>
        <v>0</v>
      </c>
      <c r="U90" s="90">
        <f t="shared" si="279"/>
        <v>0</v>
      </c>
      <c r="V90" s="90">
        <f t="shared" si="279"/>
        <v>0</v>
      </c>
      <c r="W90" s="88" t="s">
        <v>83</v>
      </c>
      <c r="X90" s="90">
        <f t="shared" ref="X90:AD90" si="280">X88-+X89</f>
        <v>0</v>
      </c>
      <c r="Y90" s="90">
        <f t="shared" si="280"/>
        <v>0</v>
      </c>
      <c r="Z90" s="90">
        <f t="shared" si="280"/>
        <v>0</v>
      </c>
      <c r="AA90" s="90">
        <f t="shared" si="280"/>
        <v>0</v>
      </c>
      <c r="AB90" s="90">
        <f t="shared" si="280"/>
        <v>0</v>
      </c>
      <c r="AC90" s="90">
        <f t="shared" si="280"/>
        <v>0</v>
      </c>
      <c r="AD90" s="90">
        <f t="shared" si="280"/>
        <v>0</v>
      </c>
      <c r="AE90" s="90">
        <f t="shared" si="254"/>
        <v>0</v>
      </c>
      <c r="AF90" s="351"/>
      <c r="AH90" s="91">
        <f t="shared" ref="AH90:AH108" si="281">AH88-+AH89</f>
        <v>0</v>
      </c>
      <c r="AI90" s="92" t="s">
        <v>1156</v>
      </c>
      <c r="AJ90" s="91">
        <f t="shared" ref="AJ90:AL90" si="282">AJ88-+AJ89</f>
        <v>0</v>
      </c>
      <c r="AK90" s="91">
        <f t="shared" si="282"/>
        <v>0</v>
      </c>
      <c r="AL90" s="91">
        <f t="shared" si="282"/>
        <v>0</v>
      </c>
      <c r="AM90" s="60"/>
    </row>
    <row r="91" spans="1:39" s="58" customFormat="1" ht="16.5" hidden="1" customHeight="1" x14ac:dyDescent="0.15">
      <c r="A91" s="61" t="s">
        <v>1563</v>
      </c>
      <c r="B91" t="s">
        <v>532</v>
      </c>
      <c r="C91" t="s">
        <v>531</v>
      </c>
      <c r="D91" s="62" t="s">
        <v>533</v>
      </c>
      <c r="E91" s="63" t="s">
        <v>1563</v>
      </c>
      <c r="F91" s="346" t="s">
        <v>1349</v>
      </c>
      <c r="G91" s="63" t="s">
        <v>502</v>
      </c>
      <c r="H91" s="63" t="s">
        <v>918</v>
      </c>
      <c r="I91" s="63" t="s">
        <v>919</v>
      </c>
      <c r="J91" s="346"/>
      <c r="K91" s="346"/>
      <c r="L91" s="346"/>
      <c r="M91" s="346" t="s">
        <v>1711</v>
      </c>
      <c r="N91" s="65" t="s">
        <v>1712</v>
      </c>
      <c r="O91" s="66" t="s">
        <v>78</v>
      </c>
      <c r="P91" s="67">
        <v>8214804</v>
      </c>
      <c r="Q91" s="67">
        <v>2894184</v>
      </c>
      <c r="R91" s="67">
        <f t="shared" ref="R91" si="283">P91-Q91</f>
        <v>5320620</v>
      </c>
      <c r="S91" s="67">
        <v>0</v>
      </c>
      <c r="T91" s="67">
        <v>0</v>
      </c>
      <c r="U91" s="68">
        <v>15023300</v>
      </c>
      <c r="V91" s="69">
        <f t="shared" ref="V91:V92" si="284">P91-U91</f>
        <v>-6808496</v>
      </c>
      <c r="W91" s="70" t="s">
        <v>79</v>
      </c>
      <c r="X91" s="69">
        <f t="shared" ref="X91" si="285">X92</f>
        <v>0</v>
      </c>
      <c r="Y91" s="71"/>
      <c r="Z91" s="71"/>
      <c r="AA91" s="71"/>
      <c r="AB91" s="71"/>
      <c r="AC91" s="71"/>
      <c r="AD91" s="72"/>
      <c r="AE91" s="69">
        <f t="shared" si="254"/>
        <v>0</v>
      </c>
      <c r="AF91" s="349" t="s">
        <v>1791</v>
      </c>
      <c r="AH91" s="73">
        <v>8214804</v>
      </c>
      <c r="AI91" s="74" t="s">
        <v>1156</v>
      </c>
      <c r="AJ91" s="73">
        <v>0</v>
      </c>
      <c r="AK91" s="73">
        <f t="shared" ref="AK91:AK92" si="286">AL91-+AH91</f>
        <v>0</v>
      </c>
      <c r="AL91" s="73">
        <f t="shared" ref="AL91:AL92" si="287">Q91+R91</f>
        <v>8214804</v>
      </c>
      <c r="AM91" s="75"/>
    </row>
    <row r="92" spans="1:39" s="58" customFormat="1" ht="16.5" hidden="1" customHeight="1" x14ac:dyDescent="0.15">
      <c r="A92" s="61"/>
      <c r="B92" s="77" t="s">
        <v>532</v>
      </c>
      <c r="C92" s="77" t="s">
        <v>531</v>
      </c>
      <c r="D92" s="78" t="s">
        <v>533</v>
      </c>
      <c r="E92" s="79" t="s">
        <v>1563</v>
      </c>
      <c r="F92" s="347"/>
      <c r="G92" s="79" t="s">
        <v>502</v>
      </c>
      <c r="H92" s="79" t="s">
        <v>918</v>
      </c>
      <c r="I92" s="79" t="s">
        <v>919</v>
      </c>
      <c r="J92" s="347"/>
      <c r="K92" s="347"/>
      <c r="L92" s="347"/>
      <c r="M92" s="347"/>
      <c r="N92" s="81"/>
      <c r="O92" s="82" t="s">
        <v>81</v>
      </c>
      <c r="P92" s="67">
        <v>8214804</v>
      </c>
      <c r="Q92" s="67">
        <v>2894184</v>
      </c>
      <c r="R92" s="67">
        <v>5320620</v>
      </c>
      <c r="S92" s="67">
        <f t="shared" ref="S92" si="288">P92-Q92-R92</f>
        <v>0</v>
      </c>
      <c r="T92" s="67">
        <v>0</v>
      </c>
      <c r="U92" s="83">
        <v>15023300</v>
      </c>
      <c r="V92" s="69">
        <f t="shared" si="284"/>
        <v>-6808496</v>
      </c>
      <c r="W92" s="70" t="s">
        <v>82</v>
      </c>
      <c r="X92" s="69">
        <v>0</v>
      </c>
      <c r="Y92" s="69">
        <v>0</v>
      </c>
      <c r="Z92" s="69">
        <v>0</v>
      </c>
      <c r="AA92" s="69">
        <v>0</v>
      </c>
      <c r="AB92" s="69">
        <v>0</v>
      </c>
      <c r="AC92" s="69">
        <v>0</v>
      </c>
      <c r="AD92" s="69">
        <v>0</v>
      </c>
      <c r="AE92" s="69">
        <f t="shared" si="254"/>
        <v>0</v>
      </c>
      <c r="AF92" s="350"/>
      <c r="AH92" s="73">
        <v>8214804</v>
      </c>
      <c r="AI92" s="74" t="s">
        <v>1156</v>
      </c>
      <c r="AJ92" s="73">
        <v>0</v>
      </c>
      <c r="AK92" s="73">
        <f t="shared" si="286"/>
        <v>0</v>
      </c>
      <c r="AL92" s="73">
        <f t="shared" si="287"/>
        <v>8214804</v>
      </c>
      <c r="AM92" s="75"/>
    </row>
    <row r="93" spans="1:39" s="58" customFormat="1" ht="16.5" hidden="1" customHeight="1" x14ac:dyDescent="0.15">
      <c r="A93" s="61"/>
      <c r="B93" s="77" t="s">
        <v>532</v>
      </c>
      <c r="C93" s="77" t="s">
        <v>531</v>
      </c>
      <c r="D93" s="84" t="s">
        <v>533</v>
      </c>
      <c r="E93" s="85" t="s">
        <v>1563</v>
      </c>
      <c r="F93" s="348"/>
      <c r="G93" s="85" t="s">
        <v>502</v>
      </c>
      <c r="H93" s="85" t="s">
        <v>918</v>
      </c>
      <c r="I93" s="85" t="s">
        <v>919</v>
      </c>
      <c r="J93" s="348"/>
      <c r="K93" s="348"/>
      <c r="L93" s="348"/>
      <c r="M93" s="348"/>
      <c r="N93" s="87"/>
      <c r="O93" s="88" t="s">
        <v>83</v>
      </c>
      <c r="P93" s="67">
        <f t="shared" ref="P93:R93" si="289">P91-+P92</f>
        <v>0</v>
      </c>
      <c r="Q93" s="67">
        <f t="shared" si="289"/>
        <v>0</v>
      </c>
      <c r="R93" s="89">
        <f t="shared" si="289"/>
        <v>0</v>
      </c>
      <c r="S93" s="89"/>
      <c r="T93" s="89">
        <f t="shared" ref="T93:V93" si="290">T91-+T92</f>
        <v>0</v>
      </c>
      <c r="U93" s="90">
        <f t="shared" si="290"/>
        <v>0</v>
      </c>
      <c r="V93" s="90">
        <f t="shared" si="290"/>
        <v>0</v>
      </c>
      <c r="W93" s="88" t="s">
        <v>83</v>
      </c>
      <c r="X93" s="90">
        <f t="shared" ref="X93:AD93" si="291">X91-+X92</f>
        <v>0</v>
      </c>
      <c r="Y93" s="90">
        <f t="shared" si="291"/>
        <v>0</v>
      </c>
      <c r="Z93" s="90">
        <f t="shared" si="291"/>
        <v>0</v>
      </c>
      <c r="AA93" s="90">
        <f t="shared" si="291"/>
        <v>0</v>
      </c>
      <c r="AB93" s="90">
        <f t="shared" si="291"/>
        <v>0</v>
      </c>
      <c r="AC93" s="90">
        <f t="shared" si="291"/>
        <v>0</v>
      </c>
      <c r="AD93" s="90">
        <f t="shared" si="291"/>
        <v>0</v>
      </c>
      <c r="AE93" s="90">
        <f t="shared" si="254"/>
        <v>0</v>
      </c>
      <c r="AF93" s="351"/>
      <c r="AH93" s="91">
        <f t="shared" si="281"/>
        <v>0</v>
      </c>
      <c r="AI93" s="92" t="s">
        <v>1156</v>
      </c>
      <c r="AJ93" s="91">
        <f t="shared" ref="AJ93:AL93" si="292">AJ91-+AJ92</f>
        <v>0</v>
      </c>
      <c r="AK93" s="91">
        <f t="shared" si="292"/>
        <v>0</v>
      </c>
      <c r="AL93" s="91">
        <f t="shared" si="292"/>
        <v>0</v>
      </c>
      <c r="AM93" s="60"/>
    </row>
    <row r="94" spans="1:39" s="58" customFormat="1" ht="16.5" hidden="1" customHeight="1" x14ac:dyDescent="0.15">
      <c r="A94" s="61" t="s">
        <v>1567</v>
      </c>
      <c r="B94" t="s">
        <v>532</v>
      </c>
      <c r="C94" t="s">
        <v>531</v>
      </c>
      <c r="D94" s="62" t="s">
        <v>533</v>
      </c>
      <c r="E94" s="63" t="s">
        <v>1567</v>
      </c>
      <c r="F94" s="358" t="s">
        <v>1854</v>
      </c>
      <c r="G94" s="63" t="s">
        <v>1797</v>
      </c>
      <c r="H94" s="63" t="s">
        <v>918</v>
      </c>
      <c r="I94" s="63" t="s">
        <v>1002</v>
      </c>
      <c r="J94" s="359" t="s">
        <v>1839</v>
      </c>
      <c r="K94" s="359" t="s">
        <v>1841</v>
      </c>
      <c r="L94" s="359" t="s">
        <v>1840</v>
      </c>
      <c r="M94" s="346" t="s">
        <v>1714</v>
      </c>
      <c r="N94" s="65" t="s">
        <v>1720</v>
      </c>
      <c r="O94" s="66" t="s">
        <v>78</v>
      </c>
      <c r="P94" s="67">
        <v>45900000</v>
      </c>
      <c r="Q94" s="67">
        <v>0</v>
      </c>
      <c r="R94" s="67">
        <f t="shared" ref="R94" si="293">P94-Q94</f>
        <v>45900000</v>
      </c>
      <c r="S94" s="67">
        <v>0</v>
      </c>
      <c r="T94" s="67">
        <v>0</v>
      </c>
      <c r="U94" s="68">
        <v>0</v>
      </c>
      <c r="V94" s="69">
        <f t="shared" ref="V94:V95" si="294">P94-U94</f>
        <v>45900000</v>
      </c>
      <c r="W94" s="70" t="s">
        <v>79</v>
      </c>
      <c r="X94" s="69">
        <f t="shared" ref="X94" si="295">X95</f>
        <v>0</v>
      </c>
      <c r="Y94" s="71"/>
      <c r="Z94" s="71"/>
      <c r="AA94" s="71"/>
      <c r="AB94" s="71"/>
      <c r="AC94" s="71"/>
      <c r="AD94" s="72"/>
      <c r="AE94" s="69">
        <f t="shared" si="254"/>
        <v>0</v>
      </c>
      <c r="AF94" s="349">
        <v>0</v>
      </c>
      <c r="AH94" s="73">
        <v>45900000</v>
      </c>
      <c r="AI94" s="74" t="s">
        <v>1156</v>
      </c>
      <c r="AJ94" s="73">
        <v>0</v>
      </c>
      <c r="AK94" s="73">
        <f t="shared" ref="AK94:AK95" si="296">AL94-+AH94</f>
        <v>0</v>
      </c>
      <c r="AL94" s="73">
        <f t="shared" ref="AL94:AL95" si="297">Q94+R94</f>
        <v>45900000</v>
      </c>
      <c r="AM94" s="75"/>
    </row>
    <row r="95" spans="1:39" s="58" customFormat="1" ht="16.5" hidden="1" customHeight="1" x14ac:dyDescent="0.15">
      <c r="A95" s="61"/>
      <c r="B95" s="77" t="s">
        <v>532</v>
      </c>
      <c r="C95" s="77" t="s">
        <v>531</v>
      </c>
      <c r="D95" s="78" t="s">
        <v>533</v>
      </c>
      <c r="E95" s="79" t="s">
        <v>1567</v>
      </c>
      <c r="F95" s="347"/>
      <c r="G95" s="79" t="s">
        <v>1797</v>
      </c>
      <c r="H95" s="79" t="s">
        <v>918</v>
      </c>
      <c r="I95" s="79" t="s">
        <v>1002</v>
      </c>
      <c r="J95" s="360"/>
      <c r="K95" s="360"/>
      <c r="L95" s="360"/>
      <c r="M95" s="347"/>
      <c r="N95" s="81"/>
      <c r="O95" s="82" t="s">
        <v>81</v>
      </c>
      <c r="P95" s="67">
        <v>45900000</v>
      </c>
      <c r="Q95" s="67">
        <v>0</v>
      </c>
      <c r="R95" s="67">
        <v>45900000</v>
      </c>
      <c r="S95" s="67">
        <f t="shared" ref="S95" si="298">P95-Q95-R95</f>
        <v>0</v>
      </c>
      <c r="T95" s="67">
        <v>0</v>
      </c>
      <c r="U95" s="83">
        <v>0</v>
      </c>
      <c r="V95" s="69">
        <f t="shared" si="294"/>
        <v>45900000</v>
      </c>
      <c r="W95" s="70" t="s">
        <v>82</v>
      </c>
      <c r="X95" s="69">
        <v>0</v>
      </c>
      <c r="Y95" s="69">
        <v>0</v>
      </c>
      <c r="Z95" s="69">
        <v>0</v>
      </c>
      <c r="AA95" s="69">
        <v>0</v>
      </c>
      <c r="AB95" s="69">
        <v>0</v>
      </c>
      <c r="AC95" s="69">
        <v>0</v>
      </c>
      <c r="AD95" s="69">
        <v>0</v>
      </c>
      <c r="AE95" s="69">
        <f t="shared" si="254"/>
        <v>0</v>
      </c>
      <c r="AF95" s="350"/>
      <c r="AH95" s="73">
        <v>45900000</v>
      </c>
      <c r="AI95" s="74" t="s">
        <v>1156</v>
      </c>
      <c r="AJ95" s="73">
        <v>0</v>
      </c>
      <c r="AK95" s="73">
        <f t="shared" si="296"/>
        <v>0</v>
      </c>
      <c r="AL95" s="73">
        <f t="shared" si="297"/>
        <v>45900000</v>
      </c>
      <c r="AM95" s="75"/>
    </row>
    <row r="96" spans="1:39" s="58" customFormat="1" ht="16.5" hidden="1" customHeight="1" x14ac:dyDescent="0.15">
      <c r="A96" s="61"/>
      <c r="B96" s="77" t="s">
        <v>532</v>
      </c>
      <c r="C96" s="77" t="s">
        <v>531</v>
      </c>
      <c r="D96" s="84" t="s">
        <v>533</v>
      </c>
      <c r="E96" s="85" t="s">
        <v>1567</v>
      </c>
      <c r="F96" s="348"/>
      <c r="G96" s="85" t="s">
        <v>1797</v>
      </c>
      <c r="H96" s="85" t="s">
        <v>918</v>
      </c>
      <c r="I96" s="85" t="s">
        <v>1002</v>
      </c>
      <c r="J96" s="361"/>
      <c r="K96" s="361"/>
      <c r="L96" s="361"/>
      <c r="M96" s="348"/>
      <c r="N96" s="87"/>
      <c r="O96" s="88" t="s">
        <v>83</v>
      </c>
      <c r="P96" s="67">
        <f t="shared" ref="P96:R96" si="299">P94-+P95</f>
        <v>0</v>
      </c>
      <c r="Q96" s="67">
        <f t="shared" si="299"/>
        <v>0</v>
      </c>
      <c r="R96" s="89">
        <f t="shared" si="299"/>
        <v>0</v>
      </c>
      <c r="S96" s="89"/>
      <c r="T96" s="89">
        <f t="shared" ref="T96:V96" si="300">T94-+T95</f>
        <v>0</v>
      </c>
      <c r="U96" s="90">
        <f t="shared" si="300"/>
        <v>0</v>
      </c>
      <c r="V96" s="90">
        <f t="shared" si="300"/>
        <v>0</v>
      </c>
      <c r="W96" s="88" t="s">
        <v>83</v>
      </c>
      <c r="X96" s="90">
        <f t="shared" ref="X96:AD96" si="301">X94-+X95</f>
        <v>0</v>
      </c>
      <c r="Y96" s="90">
        <f t="shared" si="301"/>
        <v>0</v>
      </c>
      <c r="Z96" s="90">
        <f t="shared" si="301"/>
        <v>0</v>
      </c>
      <c r="AA96" s="90">
        <f t="shared" si="301"/>
        <v>0</v>
      </c>
      <c r="AB96" s="90">
        <f t="shared" si="301"/>
        <v>0</v>
      </c>
      <c r="AC96" s="90">
        <f t="shared" si="301"/>
        <v>0</v>
      </c>
      <c r="AD96" s="90">
        <f t="shared" si="301"/>
        <v>0</v>
      </c>
      <c r="AE96" s="90">
        <f t="shared" si="254"/>
        <v>0</v>
      </c>
      <c r="AF96" s="351"/>
      <c r="AH96" s="91">
        <f t="shared" si="281"/>
        <v>0</v>
      </c>
      <c r="AI96" s="92" t="s">
        <v>1156</v>
      </c>
      <c r="AJ96" s="91">
        <f t="shared" ref="AJ96:AL96" si="302">AJ94-+AJ95</f>
        <v>0</v>
      </c>
      <c r="AK96" s="91">
        <f t="shared" si="302"/>
        <v>0</v>
      </c>
      <c r="AL96" s="91">
        <f t="shared" si="302"/>
        <v>0</v>
      </c>
      <c r="AM96" s="60"/>
    </row>
    <row r="97" spans="1:39" s="58" customFormat="1" ht="16.5" hidden="1" customHeight="1" x14ac:dyDescent="0.15">
      <c r="A97" s="61" t="s">
        <v>1572</v>
      </c>
      <c r="B97" t="s">
        <v>532</v>
      </c>
      <c r="C97" t="s">
        <v>531</v>
      </c>
      <c r="D97" s="62" t="s">
        <v>533</v>
      </c>
      <c r="E97" s="63" t="s">
        <v>1572</v>
      </c>
      <c r="F97" s="346" t="s">
        <v>1358</v>
      </c>
      <c r="G97" s="63" t="s">
        <v>1794</v>
      </c>
      <c r="H97" s="63" t="s">
        <v>918</v>
      </c>
      <c r="I97" s="63" t="s">
        <v>1044</v>
      </c>
      <c r="J97" s="346"/>
      <c r="K97" s="346"/>
      <c r="L97" s="346"/>
      <c r="M97" s="346" t="s">
        <v>1711</v>
      </c>
      <c r="N97" s="65" t="s">
        <v>1720</v>
      </c>
      <c r="O97" s="66" t="s">
        <v>78</v>
      </c>
      <c r="P97" s="67">
        <v>13091114</v>
      </c>
      <c r="Q97" s="67">
        <v>0</v>
      </c>
      <c r="R97" s="67">
        <f t="shared" ref="R97" si="303">P97-Q97</f>
        <v>13091114</v>
      </c>
      <c r="S97" s="67">
        <v>0</v>
      </c>
      <c r="T97" s="67">
        <v>0</v>
      </c>
      <c r="U97" s="68">
        <v>0</v>
      </c>
      <c r="V97" s="69">
        <f t="shared" ref="V97:V98" si="304">P97-U97</f>
        <v>13091114</v>
      </c>
      <c r="W97" s="70" t="s">
        <v>79</v>
      </c>
      <c r="X97" s="69">
        <f t="shared" ref="X97" si="305">X98</f>
        <v>0</v>
      </c>
      <c r="Y97" s="71"/>
      <c r="Z97" s="71"/>
      <c r="AA97" s="71"/>
      <c r="AB97" s="71"/>
      <c r="AC97" s="71"/>
      <c r="AD97" s="72"/>
      <c r="AE97" s="69">
        <f t="shared" si="254"/>
        <v>0</v>
      </c>
      <c r="AF97" s="349">
        <v>0</v>
      </c>
      <c r="AH97" s="73">
        <v>0</v>
      </c>
      <c r="AI97" s="74" t="s">
        <v>819</v>
      </c>
      <c r="AJ97" s="73">
        <v>117800</v>
      </c>
      <c r="AK97" s="73">
        <f t="shared" ref="AK97:AK98" si="306">AL97-+AH97</f>
        <v>13091114</v>
      </c>
      <c r="AL97" s="73">
        <f t="shared" ref="AL97:AL98" si="307">Q97+R97</f>
        <v>13091114</v>
      </c>
      <c r="AM97" s="75"/>
    </row>
    <row r="98" spans="1:39" s="58" customFormat="1" ht="16.5" hidden="1" customHeight="1" x14ac:dyDescent="0.15">
      <c r="A98" s="61"/>
      <c r="B98" s="77" t="s">
        <v>532</v>
      </c>
      <c r="C98" s="77" t="s">
        <v>531</v>
      </c>
      <c r="D98" s="78" t="s">
        <v>533</v>
      </c>
      <c r="E98" s="79" t="s">
        <v>1572</v>
      </c>
      <c r="F98" s="347"/>
      <c r="G98" s="79" t="s">
        <v>1794</v>
      </c>
      <c r="H98" s="79" t="s">
        <v>918</v>
      </c>
      <c r="I98" s="79" t="s">
        <v>1044</v>
      </c>
      <c r="J98" s="347"/>
      <c r="K98" s="347"/>
      <c r="L98" s="347"/>
      <c r="M98" s="347"/>
      <c r="N98" s="81"/>
      <c r="O98" s="82" t="s">
        <v>81</v>
      </c>
      <c r="P98" s="67">
        <v>13091114</v>
      </c>
      <c r="Q98" s="67">
        <v>0</v>
      </c>
      <c r="R98" s="67">
        <v>13091114</v>
      </c>
      <c r="S98" s="67">
        <f t="shared" ref="S98" si="308">P98-Q98-R98</f>
        <v>0</v>
      </c>
      <c r="T98" s="67">
        <v>0</v>
      </c>
      <c r="U98" s="83">
        <v>0</v>
      </c>
      <c r="V98" s="69">
        <f t="shared" si="304"/>
        <v>13091114</v>
      </c>
      <c r="W98" s="70" t="s">
        <v>82</v>
      </c>
      <c r="X98" s="69">
        <v>0</v>
      </c>
      <c r="Y98" s="69">
        <v>0</v>
      </c>
      <c r="Z98" s="69">
        <v>0</v>
      </c>
      <c r="AA98" s="69">
        <v>0</v>
      </c>
      <c r="AB98" s="69">
        <v>0</v>
      </c>
      <c r="AC98" s="69">
        <v>0</v>
      </c>
      <c r="AD98" s="69">
        <v>0</v>
      </c>
      <c r="AE98" s="69">
        <f t="shared" si="254"/>
        <v>0</v>
      </c>
      <c r="AF98" s="350"/>
      <c r="AH98" s="73">
        <v>0</v>
      </c>
      <c r="AI98" s="74" t="s">
        <v>819</v>
      </c>
      <c r="AJ98" s="73">
        <v>117800</v>
      </c>
      <c r="AK98" s="73">
        <f t="shared" si="306"/>
        <v>13091114</v>
      </c>
      <c r="AL98" s="73">
        <f t="shared" si="307"/>
        <v>13091114</v>
      </c>
      <c r="AM98" s="75"/>
    </row>
    <row r="99" spans="1:39" s="58" customFormat="1" ht="16.5" hidden="1" customHeight="1" x14ac:dyDescent="0.15">
      <c r="A99" s="61"/>
      <c r="B99" s="77" t="s">
        <v>532</v>
      </c>
      <c r="C99" s="77" t="s">
        <v>531</v>
      </c>
      <c r="D99" s="84" t="s">
        <v>533</v>
      </c>
      <c r="E99" s="85" t="s">
        <v>1572</v>
      </c>
      <c r="F99" s="348"/>
      <c r="G99" s="85" t="s">
        <v>1794</v>
      </c>
      <c r="H99" s="85" t="s">
        <v>918</v>
      </c>
      <c r="I99" s="85" t="s">
        <v>1044</v>
      </c>
      <c r="J99" s="348"/>
      <c r="K99" s="348"/>
      <c r="L99" s="348"/>
      <c r="M99" s="348"/>
      <c r="N99" s="87"/>
      <c r="O99" s="88" t="s">
        <v>83</v>
      </c>
      <c r="P99" s="67">
        <f t="shared" ref="P99:R99" si="309">P97-+P98</f>
        <v>0</v>
      </c>
      <c r="Q99" s="67">
        <f t="shared" si="309"/>
        <v>0</v>
      </c>
      <c r="R99" s="89">
        <f t="shared" si="309"/>
        <v>0</v>
      </c>
      <c r="S99" s="89"/>
      <c r="T99" s="89">
        <f t="shared" ref="T99:V99" si="310">T97-+T98</f>
        <v>0</v>
      </c>
      <c r="U99" s="90">
        <f t="shared" si="310"/>
        <v>0</v>
      </c>
      <c r="V99" s="90">
        <f t="shared" si="310"/>
        <v>0</v>
      </c>
      <c r="W99" s="88" t="s">
        <v>83</v>
      </c>
      <c r="X99" s="90">
        <f t="shared" ref="X99:AD99" si="311">X97-+X98</f>
        <v>0</v>
      </c>
      <c r="Y99" s="90">
        <f t="shared" si="311"/>
        <v>0</v>
      </c>
      <c r="Z99" s="90">
        <f t="shared" si="311"/>
        <v>0</v>
      </c>
      <c r="AA99" s="90">
        <f t="shared" si="311"/>
        <v>0</v>
      </c>
      <c r="AB99" s="90">
        <f t="shared" si="311"/>
        <v>0</v>
      </c>
      <c r="AC99" s="90">
        <f t="shared" si="311"/>
        <v>0</v>
      </c>
      <c r="AD99" s="90">
        <f t="shared" si="311"/>
        <v>0</v>
      </c>
      <c r="AE99" s="90">
        <f t="shared" si="254"/>
        <v>0</v>
      </c>
      <c r="AF99" s="351"/>
      <c r="AH99" s="91">
        <f t="shared" si="281"/>
        <v>0</v>
      </c>
      <c r="AI99" s="92" t="s">
        <v>1156</v>
      </c>
      <c r="AJ99" s="91">
        <f t="shared" ref="AJ99:AL99" si="312">AJ97-+AJ98</f>
        <v>0</v>
      </c>
      <c r="AK99" s="91">
        <f t="shared" si="312"/>
        <v>0</v>
      </c>
      <c r="AL99" s="91">
        <f t="shared" si="312"/>
        <v>0</v>
      </c>
      <c r="AM99" s="60"/>
    </row>
    <row r="100" spans="1:39" s="58" customFormat="1" ht="16.5" hidden="1" customHeight="1" x14ac:dyDescent="0.15">
      <c r="A100" s="61" t="s">
        <v>1576</v>
      </c>
      <c r="B100" t="s">
        <v>532</v>
      </c>
      <c r="C100" t="s">
        <v>531</v>
      </c>
      <c r="D100" s="62" t="s">
        <v>533</v>
      </c>
      <c r="E100" s="63" t="s">
        <v>1576</v>
      </c>
      <c r="F100" s="346" t="s">
        <v>1362</v>
      </c>
      <c r="G100" s="63" t="s">
        <v>1794</v>
      </c>
      <c r="H100" s="63" t="s">
        <v>918</v>
      </c>
      <c r="I100" s="63" t="s">
        <v>1044</v>
      </c>
      <c r="J100" s="346" t="s">
        <v>1753</v>
      </c>
      <c r="K100" s="346" t="s">
        <v>1709</v>
      </c>
      <c r="L100" s="346" t="s">
        <v>1750</v>
      </c>
      <c r="M100" s="346" t="s">
        <v>1711</v>
      </c>
      <c r="N100" s="65" t="s">
        <v>1712</v>
      </c>
      <c r="O100" s="66" t="s">
        <v>78</v>
      </c>
      <c r="P100" s="67">
        <v>9529618</v>
      </c>
      <c r="Q100" s="67">
        <v>0</v>
      </c>
      <c r="R100" s="67">
        <f t="shared" ref="R100" si="313">P100-Q100</f>
        <v>9529618</v>
      </c>
      <c r="S100" s="67">
        <v>0</v>
      </c>
      <c r="T100" s="67">
        <v>9529618</v>
      </c>
      <c r="U100" s="68">
        <v>0</v>
      </c>
      <c r="V100" s="69">
        <f t="shared" ref="V100:V101" si="314">P100-U100</f>
        <v>9529618</v>
      </c>
      <c r="W100" s="70" t="s">
        <v>79</v>
      </c>
      <c r="X100" s="69">
        <f t="shared" ref="X100" si="315">X101</f>
        <v>9529618</v>
      </c>
      <c r="Y100" s="71"/>
      <c r="Z100" s="71"/>
      <c r="AA100" s="71"/>
      <c r="AB100" s="71"/>
      <c r="AC100" s="71"/>
      <c r="AD100" s="72"/>
      <c r="AE100" s="69">
        <f t="shared" si="254"/>
        <v>9529618</v>
      </c>
      <c r="AF100" s="349">
        <v>0</v>
      </c>
      <c r="AH100" s="73">
        <v>0</v>
      </c>
      <c r="AI100" s="74" t="s">
        <v>819</v>
      </c>
      <c r="AJ100" s="73">
        <v>85650</v>
      </c>
      <c r="AK100" s="73">
        <f t="shared" ref="AK100:AK101" si="316">AL100-+AH100</f>
        <v>9529618</v>
      </c>
      <c r="AL100" s="73">
        <f t="shared" ref="AL100:AL101" si="317">Q100+R100</f>
        <v>9529618</v>
      </c>
      <c r="AM100" s="75"/>
    </row>
    <row r="101" spans="1:39" s="58" customFormat="1" ht="16.5" hidden="1" customHeight="1" x14ac:dyDescent="0.15">
      <c r="A101" s="61"/>
      <c r="B101" s="77" t="s">
        <v>532</v>
      </c>
      <c r="C101" s="77" t="s">
        <v>531</v>
      </c>
      <c r="D101" s="78" t="s">
        <v>533</v>
      </c>
      <c r="E101" s="79" t="s">
        <v>1576</v>
      </c>
      <c r="F101" s="347"/>
      <c r="G101" s="79" t="s">
        <v>1794</v>
      </c>
      <c r="H101" s="79" t="s">
        <v>918</v>
      </c>
      <c r="I101" s="79" t="s">
        <v>1044</v>
      </c>
      <c r="J101" s="347"/>
      <c r="K101" s="347"/>
      <c r="L101" s="347"/>
      <c r="M101" s="347"/>
      <c r="N101" s="81"/>
      <c r="O101" s="82" t="s">
        <v>81</v>
      </c>
      <c r="P101" s="67">
        <v>0</v>
      </c>
      <c r="Q101" s="67">
        <v>0</v>
      </c>
      <c r="R101" s="67">
        <v>0</v>
      </c>
      <c r="S101" s="67">
        <f t="shared" ref="S101" si="318">P101-Q101-R101</f>
        <v>0</v>
      </c>
      <c r="T101" s="67">
        <v>0</v>
      </c>
      <c r="U101" s="83">
        <v>0</v>
      </c>
      <c r="V101" s="69">
        <f t="shared" si="314"/>
        <v>0</v>
      </c>
      <c r="W101" s="70" t="s">
        <v>82</v>
      </c>
      <c r="X101" s="69">
        <v>9529618</v>
      </c>
      <c r="Y101" s="69">
        <v>0</v>
      </c>
      <c r="Z101" s="69">
        <v>0</v>
      </c>
      <c r="AA101" s="69">
        <v>0</v>
      </c>
      <c r="AB101" s="69">
        <v>0</v>
      </c>
      <c r="AC101" s="69">
        <v>0</v>
      </c>
      <c r="AD101" s="69">
        <v>0</v>
      </c>
      <c r="AE101" s="69">
        <f t="shared" si="254"/>
        <v>9529618</v>
      </c>
      <c r="AF101" s="350"/>
      <c r="AH101" s="73">
        <v>0</v>
      </c>
      <c r="AI101" s="74" t="s">
        <v>1156</v>
      </c>
      <c r="AJ101" s="73">
        <v>0</v>
      </c>
      <c r="AK101" s="73">
        <f t="shared" si="316"/>
        <v>0</v>
      </c>
      <c r="AL101" s="73">
        <f t="shared" si="317"/>
        <v>0</v>
      </c>
      <c r="AM101" s="75"/>
    </row>
    <row r="102" spans="1:39" s="58" customFormat="1" ht="16.5" hidden="1" customHeight="1" x14ac:dyDescent="0.15">
      <c r="A102" s="61"/>
      <c r="B102" s="77" t="s">
        <v>532</v>
      </c>
      <c r="C102" s="77" t="s">
        <v>531</v>
      </c>
      <c r="D102" s="84" t="s">
        <v>533</v>
      </c>
      <c r="E102" s="85" t="s">
        <v>1576</v>
      </c>
      <c r="F102" s="348"/>
      <c r="G102" s="85" t="s">
        <v>1794</v>
      </c>
      <c r="H102" s="85" t="s">
        <v>918</v>
      </c>
      <c r="I102" s="85" t="s">
        <v>1044</v>
      </c>
      <c r="J102" s="348"/>
      <c r="K102" s="348"/>
      <c r="L102" s="348"/>
      <c r="M102" s="348"/>
      <c r="N102" s="87"/>
      <c r="O102" s="88" t="s">
        <v>83</v>
      </c>
      <c r="P102" s="67">
        <f t="shared" ref="P102:R102" si="319">P100-+P101</f>
        <v>9529618</v>
      </c>
      <c r="Q102" s="67">
        <f t="shared" si="319"/>
        <v>0</v>
      </c>
      <c r="R102" s="89">
        <f t="shared" si="319"/>
        <v>9529618</v>
      </c>
      <c r="S102" s="89"/>
      <c r="T102" s="89">
        <f t="shared" ref="T102:V102" si="320">T100-+T101</f>
        <v>9529618</v>
      </c>
      <c r="U102" s="90">
        <f t="shared" si="320"/>
        <v>0</v>
      </c>
      <c r="V102" s="90">
        <f t="shared" si="320"/>
        <v>9529618</v>
      </c>
      <c r="W102" s="88" t="s">
        <v>83</v>
      </c>
      <c r="X102" s="90">
        <f t="shared" ref="X102:AD102" si="321">X100-+X101</f>
        <v>0</v>
      </c>
      <c r="Y102" s="90">
        <f t="shared" si="321"/>
        <v>0</v>
      </c>
      <c r="Z102" s="90">
        <f t="shared" si="321"/>
        <v>0</v>
      </c>
      <c r="AA102" s="90">
        <f t="shared" si="321"/>
        <v>0</v>
      </c>
      <c r="AB102" s="90">
        <f t="shared" si="321"/>
        <v>0</v>
      </c>
      <c r="AC102" s="90">
        <f t="shared" si="321"/>
        <v>0</v>
      </c>
      <c r="AD102" s="90">
        <f t="shared" si="321"/>
        <v>0</v>
      </c>
      <c r="AE102" s="90">
        <f t="shared" si="254"/>
        <v>0</v>
      </c>
      <c r="AF102" s="351"/>
      <c r="AH102" s="91">
        <f t="shared" si="281"/>
        <v>0</v>
      </c>
      <c r="AI102" s="92">
        <v>0</v>
      </c>
      <c r="AJ102" s="91">
        <f t="shared" ref="AJ102:AL102" si="322">AJ100-+AJ101</f>
        <v>85650</v>
      </c>
      <c r="AK102" s="91">
        <f t="shared" si="322"/>
        <v>9529618</v>
      </c>
      <c r="AL102" s="91">
        <f t="shared" si="322"/>
        <v>9529618</v>
      </c>
      <c r="AM102" s="60"/>
    </row>
    <row r="103" spans="1:39" s="58" customFormat="1" ht="16.5" hidden="1" customHeight="1" x14ac:dyDescent="0.15">
      <c r="A103" s="61" t="s">
        <v>1577</v>
      </c>
      <c r="B103" t="s">
        <v>532</v>
      </c>
      <c r="C103" t="s">
        <v>531</v>
      </c>
      <c r="D103" s="62" t="s">
        <v>533</v>
      </c>
      <c r="E103" s="63" t="s">
        <v>1577</v>
      </c>
      <c r="F103" s="346" t="s">
        <v>1363</v>
      </c>
      <c r="G103" s="63" t="s">
        <v>1798</v>
      </c>
      <c r="H103" s="63" t="s">
        <v>918</v>
      </c>
      <c r="I103" s="63" t="s">
        <v>1044</v>
      </c>
      <c r="J103" s="346"/>
      <c r="K103" s="346"/>
      <c r="L103" s="346"/>
      <c r="M103" s="346" t="s">
        <v>1714</v>
      </c>
      <c r="N103" s="65" t="s">
        <v>1720</v>
      </c>
      <c r="O103" s="66" t="s">
        <v>78</v>
      </c>
      <c r="P103" s="67">
        <v>8890400</v>
      </c>
      <c r="Q103" s="67">
        <v>0</v>
      </c>
      <c r="R103" s="67">
        <f t="shared" ref="R103" si="323">P103-Q103</f>
        <v>8890400</v>
      </c>
      <c r="S103" s="67">
        <v>0</v>
      </c>
      <c r="T103" s="67">
        <v>0</v>
      </c>
      <c r="U103" s="68">
        <v>0</v>
      </c>
      <c r="V103" s="69">
        <f t="shared" ref="V103:V104" si="324">P103-U103</f>
        <v>8890400</v>
      </c>
      <c r="W103" s="70" t="s">
        <v>79</v>
      </c>
      <c r="X103" s="69">
        <f t="shared" ref="X103" si="325">X104</f>
        <v>0</v>
      </c>
      <c r="Y103" s="71"/>
      <c r="Z103" s="71"/>
      <c r="AA103" s="71"/>
      <c r="AB103" s="71"/>
      <c r="AC103" s="71"/>
      <c r="AD103" s="72"/>
      <c r="AE103" s="69">
        <f t="shared" si="254"/>
        <v>0</v>
      </c>
      <c r="AF103" s="349">
        <v>0</v>
      </c>
      <c r="AH103" s="73">
        <v>0</v>
      </c>
      <c r="AI103" s="74" t="s">
        <v>819</v>
      </c>
      <c r="AJ103" s="73">
        <v>80000</v>
      </c>
      <c r="AK103" s="73">
        <f t="shared" ref="AK103:AK104" si="326">AL103-+AH103</f>
        <v>8890400</v>
      </c>
      <c r="AL103" s="73">
        <f t="shared" ref="AL103:AL104" si="327">Q103+R103</f>
        <v>8890400</v>
      </c>
      <c r="AM103" s="75"/>
    </row>
    <row r="104" spans="1:39" s="58" customFormat="1" ht="16.5" hidden="1" customHeight="1" x14ac:dyDescent="0.15">
      <c r="A104" s="61"/>
      <c r="B104" s="77" t="s">
        <v>532</v>
      </c>
      <c r="C104" s="77" t="s">
        <v>531</v>
      </c>
      <c r="D104" s="78" t="s">
        <v>533</v>
      </c>
      <c r="E104" s="79" t="s">
        <v>1577</v>
      </c>
      <c r="F104" s="347"/>
      <c r="G104" s="79" t="s">
        <v>1798</v>
      </c>
      <c r="H104" s="79" t="s">
        <v>918</v>
      </c>
      <c r="I104" s="79" t="s">
        <v>1044</v>
      </c>
      <c r="J104" s="347"/>
      <c r="K104" s="347"/>
      <c r="L104" s="347"/>
      <c r="M104" s="347"/>
      <c r="N104" s="81"/>
      <c r="O104" s="82" t="s">
        <v>81</v>
      </c>
      <c r="P104" s="67">
        <v>8890400</v>
      </c>
      <c r="Q104" s="67">
        <v>0</v>
      </c>
      <c r="R104" s="67">
        <v>8890400</v>
      </c>
      <c r="S104" s="67">
        <f t="shared" ref="S104" si="328">P104-Q104-R104</f>
        <v>0</v>
      </c>
      <c r="T104" s="67">
        <v>0</v>
      </c>
      <c r="U104" s="83">
        <v>0</v>
      </c>
      <c r="V104" s="69">
        <f t="shared" si="324"/>
        <v>8890400</v>
      </c>
      <c r="W104" s="70" t="s">
        <v>82</v>
      </c>
      <c r="X104" s="69">
        <v>0</v>
      </c>
      <c r="Y104" s="69">
        <v>0</v>
      </c>
      <c r="Z104" s="69">
        <v>0</v>
      </c>
      <c r="AA104" s="69">
        <v>0</v>
      </c>
      <c r="AB104" s="69">
        <v>0</v>
      </c>
      <c r="AC104" s="69">
        <v>0</v>
      </c>
      <c r="AD104" s="69">
        <v>0</v>
      </c>
      <c r="AE104" s="69">
        <f t="shared" si="254"/>
        <v>0</v>
      </c>
      <c r="AF104" s="350"/>
      <c r="AH104" s="73">
        <v>0</v>
      </c>
      <c r="AI104" s="74" t="s">
        <v>819</v>
      </c>
      <c r="AJ104" s="73">
        <v>80000</v>
      </c>
      <c r="AK104" s="73">
        <f t="shared" si="326"/>
        <v>8890400</v>
      </c>
      <c r="AL104" s="73">
        <f t="shared" si="327"/>
        <v>8890400</v>
      </c>
      <c r="AM104" s="75"/>
    </row>
    <row r="105" spans="1:39" s="58" customFormat="1" ht="16.5" hidden="1" customHeight="1" x14ac:dyDescent="0.15">
      <c r="A105" s="61"/>
      <c r="B105" s="77" t="s">
        <v>532</v>
      </c>
      <c r="C105" s="77" t="s">
        <v>531</v>
      </c>
      <c r="D105" s="84" t="s">
        <v>533</v>
      </c>
      <c r="E105" s="85" t="s">
        <v>1577</v>
      </c>
      <c r="F105" s="348"/>
      <c r="G105" s="85" t="s">
        <v>1798</v>
      </c>
      <c r="H105" s="85" t="s">
        <v>918</v>
      </c>
      <c r="I105" s="85" t="s">
        <v>1044</v>
      </c>
      <c r="J105" s="348"/>
      <c r="K105" s="348"/>
      <c r="L105" s="348"/>
      <c r="M105" s="348"/>
      <c r="N105" s="87"/>
      <c r="O105" s="88" t="s">
        <v>83</v>
      </c>
      <c r="P105" s="67">
        <f t="shared" ref="P105:R105" si="329">P103-+P104</f>
        <v>0</v>
      </c>
      <c r="Q105" s="67">
        <f t="shared" si="329"/>
        <v>0</v>
      </c>
      <c r="R105" s="89">
        <f t="shared" si="329"/>
        <v>0</v>
      </c>
      <c r="S105" s="89"/>
      <c r="T105" s="89">
        <f t="shared" ref="T105:V105" si="330">T103-+T104</f>
        <v>0</v>
      </c>
      <c r="U105" s="90">
        <f t="shared" si="330"/>
        <v>0</v>
      </c>
      <c r="V105" s="90">
        <f t="shared" si="330"/>
        <v>0</v>
      </c>
      <c r="W105" s="88" t="s">
        <v>83</v>
      </c>
      <c r="X105" s="90">
        <f t="shared" ref="X105:AD105" si="331">X103-+X104</f>
        <v>0</v>
      </c>
      <c r="Y105" s="90">
        <f t="shared" si="331"/>
        <v>0</v>
      </c>
      <c r="Z105" s="90">
        <f t="shared" si="331"/>
        <v>0</v>
      </c>
      <c r="AA105" s="90">
        <f t="shared" si="331"/>
        <v>0</v>
      </c>
      <c r="AB105" s="90">
        <f t="shared" si="331"/>
        <v>0</v>
      </c>
      <c r="AC105" s="90">
        <f t="shared" si="331"/>
        <v>0</v>
      </c>
      <c r="AD105" s="90">
        <f t="shared" si="331"/>
        <v>0</v>
      </c>
      <c r="AE105" s="90">
        <f t="shared" si="254"/>
        <v>0</v>
      </c>
      <c r="AF105" s="351"/>
      <c r="AH105" s="91">
        <f t="shared" si="281"/>
        <v>0</v>
      </c>
      <c r="AI105" s="92" t="s">
        <v>1156</v>
      </c>
      <c r="AJ105" s="91">
        <f t="shared" ref="AJ105:AL105" si="332">AJ103-+AJ104</f>
        <v>0</v>
      </c>
      <c r="AK105" s="91">
        <f t="shared" si="332"/>
        <v>0</v>
      </c>
      <c r="AL105" s="91">
        <f t="shared" si="332"/>
        <v>0</v>
      </c>
      <c r="AM105" s="60"/>
    </row>
    <row r="106" spans="1:39" s="58" customFormat="1" ht="16.5" hidden="1" customHeight="1" x14ac:dyDescent="0.15">
      <c r="A106" s="61" t="s">
        <v>1580</v>
      </c>
      <c r="B106" t="s">
        <v>532</v>
      </c>
      <c r="C106" t="s">
        <v>531</v>
      </c>
      <c r="D106" s="62" t="s">
        <v>533</v>
      </c>
      <c r="E106" s="63" t="s">
        <v>1580</v>
      </c>
      <c r="F106" s="346" t="s">
        <v>1366</v>
      </c>
      <c r="G106" s="63" t="s">
        <v>1794</v>
      </c>
      <c r="H106" s="63" t="s">
        <v>918</v>
      </c>
      <c r="I106" s="63" t="s">
        <v>1044</v>
      </c>
      <c r="J106" s="346"/>
      <c r="K106" s="346"/>
      <c r="L106" s="346"/>
      <c r="M106" s="346" t="s">
        <v>1711</v>
      </c>
      <c r="N106" s="65" t="s">
        <v>1720</v>
      </c>
      <c r="O106" s="66" t="s">
        <v>78</v>
      </c>
      <c r="P106" s="67">
        <v>2408500</v>
      </c>
      <c r="Q106" s="67">
        <v>0</v>
      </c>
      <c r="R106" s="67">
        <f t="shared" ref="R106" si="333">P106-Q106</f>
        <v>2408500</v>
      </c>
      <c r="S106" s="67">
        <v>0</v>
      </c>
      <c r="T106" s="67">
        <v>0</v>
      </c>
      <c r="U106" s="68">
        <v>0</v>
      </c>
      <c r="V106" s="69">
        <f t="shared" ref="V106:V107" si="334">P106-U106</f>
        <v>2408500</v>
      </c>
      <c r="W106" s="70" t="s">
        <v>79</v>
      </c>
      <c r="X106" s="69">
        <f t="shared" ref="X106" si="335">X107</f>
        <v>0</v>
      </c>
      <c r="Y106" s="71"/>
      <c r="Z106" s="71"/>
      <c r="AA106" s="71"/>
      <c r="AB106" s="71"/>
      <c r="AC106" s="71"/>
      <c r="AD106" s="72"/>
      <c r="AE106" s="69">
        <f t="shared" si="254"/>
        <v>0</v>
      </c>
      <c r="AF106" s="349">
        <v>0</v>
      </c>
      <c r="AH106" s="73">
        <v>0</v>
      </c>
      <c r="AI106" s="74" t="s">
        <v>819</v>
      </c>
      <c r="AJ106" s="73">
        <v>20000</v>
      </c>
      <c r="AK106" s="73">
        <f t="shared" ref="AK106:AK107" si="336">AL106-+AH106</f>
        <v>2408500</v>
      </c>
      <c r="AL106" s="73">
        <f t="shared" ref="AL106:AL107" si="337">Q106+R106</f>
        <v>2408500</v>
      </c>
      <c r="AM106" s="75"/>
    </row>
    <row r="107" spans="1:39" s="58" customFormat="1" ht="16.5" hidden="1" customHeight="1" x14ac:dyDescent="0.15">
      <c r="A107" s="61"/>
      <c r="B107" s="77" t="s">
        <v>532</v>
      </c>
      <c r="C107" s="77" t="s">
        <v>531</v>
      </c>
      <c r="D107" s="78" t="s">
        <v>533</v>
      </c>
      <c r="E107" s="79" t="s">
        <v>1580</v>
      </c>
      <c r="F107" s="347"/>
      <c r="G107" s="79" t="s">
        <v>1794</v>
      </c>
      <c r="H107" s="79" t="s">
        <v>918</v>
      </c>
      <c r="I107" s="79" t="s">
        <v>1044</v>
      </c>
      <c r="J107" s="347"/>
      <c r="K107" s="347"/>
      <c r="L107" s="347"/>
      <c r="M107" s="347"/>
      <c r="N107" s="81"/>
      <c r="O107" s="82" t="s">
        <v>81</v>
      </c>
      <c r="P107" s="67">
        <v>2408500</v>
      </c>
      <c r="Q107" s="67">
        <v>0</v>
      </c>
      <c r="R107" s="67">
        <v>2408500</v>
      </c>
      <c r="S107" s="67">
        <f t="shared" ref="S107" si="338">P107-Q107-R107</f>
        <v>0</v>
      </c>
      <c r="T107" s="67">
        <v>0</v>
      </c>
      <c r="U107" s="83">
        <v>0</v>
      </c>
      <c r="V107" s="69">
        <f t="shared" si="334"/>
        <v>2408500</v>
      </c>
      <c r="W107" s="70" t="s">
        <v>82</v>
      </c>
      <c r="X107" s="69">
        <v>0</v>
      </c>
      <c r="Y107" s="69">
        <v>0</v>
      </c>
      <c r="Z107" s="69">
        <v>0</v>
      </c>
      <c r="AA107" s="69">
        <v>0</v>
      </c>
      <c r="AB107" s="69">
        <v>0</v>
      </c>
      <c r="AC107" s="69">
        <v>0</v>
      </c>
      <c r="AD107" s="69">
        <v>0</v>
      </c>
      <c r="AE107" s="69">
        <f t="shared" ref="AE107:AE116" si="339">SUM(X107:AD107)</f>
        <v>0</v>
      </c>
      <c r="AF107" s="350"/>
      <c r="AH107" s="73">
        <v>0</v>
      </c>
      <c r="AI107" s="74" t="s">
        <v>819</v>
      </c>
      <c r="AJ107" s="73">
        <v>20000</v>
      </c>
      <c r="AK107" s="73">
        <f t="shared" si="336"/>
        <v>2408500</v>
      </c>
      <c r="AL107" s="73">
        <f t="shared" si="337"/>
        <v>2408500</v>
      </c>
      <c r="AM107" s="75"/>
    </row>
    <row r="108" spans="1:39" s="58" customFormat="1" ht="16.5" hidden="1" customHeight="1" x14ac:dyDescent="0.15">
      <c r="A108" s="61"/>
      <c r="B108" s="77" t="s">
        <v>532</v>
      </c>
      <c r="C108" s="77" t="s">
        <v>531</v>
      </c>
      <c r="D108" s="84" t="s">
        <v>533</v>
      </c>
      <c r="E108" s="85" t="s">
        <v>1580</v>
      </c>
      <c r="F108" s="348"/>
      <c r="G108" s="85" t="s">
        <v>1794</v>
      </c>
      <c r="H108" s="85" t="s">
        <v>918</v>
      </c>
      <c r="I108" s="85" t="s">
        <v>1044</v>
      </c>
      <c r="J108" s="348"/>
      <c r="K108" s="348"/>
      <c r="L108" s="348"/>
      <c r="M108" s="348"/>
      <c r="N108" s="87"/>
      <c r="O108" s="88" t="s">
        <v>83</v>
      </c>
      <c r="P108" s="67">
        <f t="shared" ref="P108:R108" si="340">P106-+P107</f>
        <v>0</v>
      </c>
      <c r="Q108" s="67">
        <f t="shared" si="340"/>
        <v>0</v>
      </c>
      <c r="R108" s="89">
        <f t="shared" si="340"/>
        <v>0</v>
      </c>
      <c r="S108" s="89"/>
      <c r="T108" s="89">
        <f t="shared" ref="T108:V108" si="341">T106-+T107</f>
        <v>0</v>
      </c>
      <c r="U108" s="90">
        <f t="shared" si="341"/>
        <v>0</v>
      </c>
      <c r="V108" s="90">
        <f t="shared" si="341"/>
        <v>0</v>
      </c>
      <c r="W108" s="88" t="s">
        <v>83</v>
      </c>
      <c r="X108" s="90">
        <f t="shared" ref="X108:AD108" si="342">X106-+X107</f>
        <v>0</v>
      </c>
      <c r="Y108" s="90">
        <f t="shared" si="342"/>
        <v>0</v>
      </c>
      <c r="Z108" s="90">
        <f t="shared" si="342"/>
        <v>0</v>
      </c>
      <c r="AA108" s="90">
        <f t="shared" si="342"/>
        <v>0</v>
      </c>
      <c r="AB108" s="90">
        <f t="shared" si="342"/>
        <v>0</v>
      </c>
      <c r="AC108" s="90">
        <f t="shared" si="342"/>
        <v>0</v>
      </c>
      <c r="AD108" s="90">
        <f t="shared" si="342"/>
        <v>0</v>
      </c>
      <c r="AE108" s="90">
        <f t="shared" si="339"/>
        <v>0</v>
      </c>
      <c r="AF108" s="351"/>
      <c r="AH108" s="91">
        <f t="shared" si="281"/>
        <v>0</v>
      </c>
      <c r="AI108" s="92" t="s">
        <v>1156</v>
      </c>
      <c r="AJ108" s="91">
        <f t="shared" ref="AJ108:AL108" si="343">AJ106-+AJ107</f>
        <v>0</v>
      </c>
      <c r="AK108" s="91">
        <f t="shared" si="343"/>
        <v>0</v>
      </c>
      <c r="AL108" s="91">
        <f t="shared" si="343"/>
        <v>0</v>
      </c>
      <c r="AM108" s="60"/>
    </row>
    <row r="109" spans="1:39" s="58" customFormat="1" ht="16.5" hidden="1" customHeight="1" x14ac:dyDescent="0.15">
      <c r="A109" s="61" t="s">
        <v>1584</v>
      </c>
      <c r="B109" t="s">
        <v>545</v>
      </c>
      <c r="C109" t="s">
        <v>1247</v>
      </c>
      <c r="D109" s="62" t="s">
        <v>1812</v>
      </c>
      <c r="E109" s="63" t="s">
        <v>1584</v>
      </c>
      <c r="F109" s="358" t="s">
        <v>1856</v>
      </c>
      <c r="G109" s="63" t="s">
        <v>502</v>
      </c>
      <c r="H109" s="63" t="s">
        <v>918</v>
      </c>
      <c r="I109" s="63" t="s">
        <v>1002</v>
      </c>
      <c r="J109" s="362" t="s">
        <v>1855</v>
      </c>
      <c r="K109" s="346"/>
      <c r="L109" s="346"/>
      <c r="M109" s="346" t="s">
        <v>1716</v>
      </c>
      <c r="N109" s="65" t="s">
        <v>1712</v>
      </c>
      <c r="O109" s="66" t="s">
        <v>78</v>
      </c>
      <c r="P109" s="67">
        <v>6924232</v>
      </c>
      <c r="Q109" s="67">
        <v>6924232</v>
      </c>
      <c r="R109" s="67">
        <f t="shared" ref="R109" si="344">P109-Q109</f>
        <v>0</v>
      </c>
      <c r="S109" s="67">
        <v>0</v>
      </c>
      <c r="T109" s="67">
        <v>0</v>
      </c>
      <c r="U109" s="68">
        <v>0</v>
      </c>
      <c r="V109" s="69">
        <f t="shared" ref="V109:V110" si="345">P109-U109</f>
        <v>6924232</v>
      </c>
      <c r="W109" s="70" t="s">
        <v>79</v>
      </c>
      <c r="X109" s="69">
        <f t="shared" ref="X109" si="346">X110</f>
        <v>0</v>
      </c>
      <c r="Y109" s="71"/>
      <c r="Z109" s="71"/>
      <c r="AA109" s="71"/>
      <c r="AB109" s="71"/>
      <c r="AC109" s="71"/>
      <c r="AD109" s="72"/>
      <c r="AE109" s="69">
        <f t="shared" si="339"/>
        <v>0</v>
      </c>
      <c r="AF109" s="349" t="s">
        <v>1791</v>
      </c>
      <c r="AH109" s="73">
        <v>6924232</v>
      </c>
      <c r="AI109" s="74" t="s">
        <v>1156</v>
      </c>
      <c r="AJ109" s="73">
        <v>0</v>
      </c>
      <c r="AK109" s="73">
        <f t="shared" ref="AK109:AK110" si="347">AL109-+AH109</f>
        <v>0</v>
      </c>
      <c r="AL109" s="73">
        <f t="shared" ref="AL109:AL110" si="348">Q109+R109</f>
        <v>6924232</v>
      </c>
      <c r="AM109" s="75"/>
    </row>
    <row r="110" spans="1:39" s="58" customFormat="1" ht="16.5" hidden="1" customHeight="1" x14ac:dyDescent="0.15">
      <c r="A110" s="61"/>
      <c r="B110" s="77" t="s">
        <v>545</v>
      </c>
      <c r="C110" s="77" t="s">
        <v>1247</v>
      </c>
      <c r="D110" s="78" t="s">
        <v>1812</v>
      </c>
      <c r="E110" s="79" t="s">
        <v>1584</v>
      </c>
      <c r="F110" s="347"/>
      <c r="G110" s="79" t="s">
        <v>502</v>
      </c>
      <c r="H110" s="79" t="s">
        <v>918</v>
      </c>
      <c r="I110" s="79" t="s">
        <v>1002</v>
      </c>
      <c r="J110" s="360"/>
      <c r="K110" s="347"/>
      <c r="L110" s="347"/>
      <c r="M110" s="347"/>
      <c r="N110" s="81"/>
      <c r="O110" s="82" t="s">
        <v>81</v>
      </c>
      <c r="P110" s="67">
        <v>6924232</v>
      </c>
      <c r="Q110" s="67">
        <v>6924232</v>
      </c>
      <c r="R110" s="67">
        <v>0</v>
      </c>
      <c r="S110" s="67">
        <f t="shared" ref="S110" si="349">P110-Q110-R110</f>
        <v>0</v>
      </c>
      <c r="T110" s="67">
        <v>0</v>
      </c>
      <c r="U110" s="83">
        <v>0</v>
      </c>
      <c r="V110" s="69">
        <f t="shared" si="345"/>
        <v>6924232</v>
      </c>
      <c r="W110" s="70" t="s">
        <v>82</v>
      </c>
      <c r="X110" s="69">
        <v>0</v>
      </c>
      <c r="Y110" s="69">
        <v>0</v>
      </c>
      <c r="Z110" s="69">
        <v>0</v>
      </c>
      <c r="AA110" s="69">
        <v>0</v>
      </c>
      <c r="AB110" s="69">
        <v>0</v>
      </c>
      <c r="AC110" s="69">
        <v>0</v>
      </c>
      <c r="AD110" s="69">
        <v>0</v>
      </c>
      <c r="AE110" s="69">
        <f t="shared" si="339"/>
        <v>0</v>
      </c>
      <c r="AF110" s="350"/>
      <c r="AH110" s="73">
        <v>6924232</v>
      </c>
      <c r="AI110" s="74" t="s">
        <v>1156</v>
      </c>
      <c r="AJ110" s="73">
        <v>0</v>
      </c>
      <c r="AK110" s="73">
        <f t="shared" si="347"/>
        <v>0</v>
      </c>
      <c r="AL110" s="73">
        <f t="shared" si="348"/>
        <v>6924232</v>
      </c>
      <c r="AM110" s="75"/>
    </row>
    <row r="111" spans="1:39" s="58" customFormat="1" ht="16.5" hidden="1" customHeight="1" x14ac:dyDescent="0.15">
      <c r="A111" s="61"/>
      <c r="B111" s="77" t="s">
        <v>545</v>
      </c>
      <c r="C111" s="77" t="s">
        <v>1247</v>
      </c>
      <c r="D111" s="84" t="s">
        <v>1812</v>
      </c>
      <c r="E111" s="85" t="s">
        <v>1584</v>
      </c>
      <c r="F111" s="348"/>
      <c r="G111" s="85" t="s">
        <v>502</v>
      </c>
      <c r="H111" s="85" t="s">
        <v>918</v>
      </c>
      <c r="I111" s="85" t="s">
        <v>1002</v>
      </c>
      <c r="J111" s="361"/>
      <c r="K111" s="348"/>
      <c r="L111" s="348"/>
      <c r="M111" s="348"/>
      <c r="N111" s="87"/>
      <c r="O111" s="88" t="s">
        <v>83</v>
      </c>
      <c r="P111" s="67">
        <f t="shared" ref="P111:R111" si="350">P109-+P110</f>
        <v>0</v>
      </c>
      <c r="Q111" s="67">
        <f t="shared" si="350"/>
        <v>0</v>
      </c>
      <c r="R111" s="89">
        <f t="shared" si="350"/>
        <v>0</v>
      </c>
      <c r="S111" s="89"/>
      <c r="T111" s="89">
        <f t="shared" ref="T111:V111" si="351">T109-+T110</f>
        <v>0</v>
      </c>
      <c r="U111" s="90">
        <f t="shared" si="351"/>
        <v>0</v>
      </c>
      <c r="V111" s="90">
        <f t="shared" si="351"/>
        <v>0</v>
      </c>
      <c r="W111" s="88" t="s">
        <v>83</v>
      </c>
      <c r="X111" s="90">
        <f t="shared" ref="X111:AD111" si="352">X109-+X110</f>
        <v>0</v>
      </c>
      <c r="Y111" s="90">
        <f t="shared" si="352"/>
        <v>0</v>
      </c>
      <c r="Z111" s="90">
        <f t="shared" si="352"/>
        <v>0</v>
      </c>
      <c r="AA111" s="90">
        <f t="shared" si="352"/>
        <v>0</v>
      </c>
      <c r="AB111" s="90">
        <f t="shared" si="352"/>
        <v>0</v>
      </c>
      <c r="AC111" s="90">
        <f t="shared" si="352"/>
        <v>0</v>
      </c>
      <c r="AD111" s="90">
        <f t="shared" si="352"/>
        <v>0</v>
      </c>
      <c r="AE111" s="90">
        <f t="shared" si="339"/>
        <v>0</v>
      </c>
      <c r="AF111" s="351"/>
      <c r="AH111" s="91">
        <f t="shared" ref="AH111:AH126" si="353">AH109-+AH110</f>
        <v>0</v>
      </c>
      <c r="AI111" s="92" t="s">
        <v>1156</v>
      </c>
      <c r="AJ111" s="91">
        <f t="shared" ref="AJ111:AL111" si="354">AJ109-+AJ110</f>
        <v>0</v>
      </c>
      <c r="AK111" s="91">
        <f t="shared" si="354"/>
        <v>0</v>
      </c>
      <c r="AL111" s="91">
        <f t="shared" si="354"/>
        <v>0</v>
      </c>
      <c r="AM111" s="60"/>
    </row>
    <row r="112" spans="1:39" s="58" customFormat="1" ht="16.5" hidden="1" customHeight="1" x14ac:dyDescent="0.15">
      <c r="A112" s="61" t="s">
        <v>1585</v>
      </c>
      <c r="B112" t="s">
        <v>545</v>
      </c>
      <c r="C112" t="s">
        <v>1247</v>
      </c>
      <c r="D112" s="62" t="s">
        <v>1812</v>
      </c>
      <c r="E112" s="63" t="s">
        <v>1585</v>
      </c>
      <c r="F112" s="346" t="s">
        <v>1371</v>
      </c>
      <c r="G112" s="63" t="s">
        <v>1797</v>
      </c>
      <c r="H112" s="63" t="s">
        <v>918</v>
      </c>
      <c r="I112" s="63" t="s">
        <v>1002</v>
      </c>
      <c r="J112" s="359" t="s">
        <v>1836</v>
      </c>
      <c r="K112" s="359" t="s">
        <v>1846</v>
      </c>
      <c r="L112" s="359" t="s">
        <v>1845</v>
      </c>
      <c r="M112" s="346" t="s">
        <v>1714</v>
      </c>
      <c r="N112" s="65" t="s">
        <v>1712</v>
      </c>
      <c r="O112" s="66" t="s">
        <v>78</v>
      </c>
      <c r="P112" s="67">
        <v>86792105</v>
      </c>
      <c r="Q112" s="67">
        <v>0</v>
      </c>
      <c r="R112" s="67">
        <f t="shared" ref="R112" si="355">P112-Q112</f>
        <v>86792105</v>
      </c>
      <c r="S112" s="67">
        <v>0</v>
      </c>
      <c r="T112" s="67">
        <v>0</v>
      </c>
      <c r="U112" s="68">
        <v>0</v>
      </c>
      <c r="V112" s="69">
        <f t="shared" ref="V112:V113" si="356">P112-U112</f>
        <v>86792105</v>
      </c>
      <c r="W112" s="70" t="s">
        <v>79</v>
      </c>
      <c r="X112" s="69">
        <f t="shared" ref="X112" si="357">X113</f>
        <v>46305105</v>
      </c>
      <c r="Y112" s="71"/>
      <c r="Z112" s="71"/>
      <c r="AA112" s="71"/>
      <c r="AB112" s="71"/>
      <c r="AC112" s="71"/>
      <c r="AD112" s="72"/>
      <c r="AE112" s="69">
        <f t="shared" si="339"/>
        <v>46305105</v>
      </c>
      <c r="AF112" s="349">
        <v>0</v>
      </c>
      <c r="AH112" s="73">
        <v>86792105</v>
      </c>
      <c r="AI112" s="74" t="s">
        <v>1156</v>
      </c>
      <c r="AJ112" s="73">
        <v>0</v>
      </c>
      <c r="AK112" s="73">
        <f t="shared" ref="AK112:AK113" si="358">AL112-+AH112</f>
        <v>0</v>
      </c>
      <c r="AL112" s="73">
        <f t="shared" ref="AL112:AL113" si="359">Q112+R112</f>
        <v>86792105</v>
      </c>
      <c r="AM112" s="75"/>
    </row>
    <row r="113" spans="1:39" s="58" customFormat="1" ht="16.5" hidden="1" customHeight="1" x14ac:dyDescent="0.15">
      <c r="A113" s="61"/>
      <c r="B113" s="77" t="s">
        <v>545</v>
      </c>
      <c r="C113" s="77" t="s">
        <v>1247</v>
      </c>
      <c r="D113" s="78" t="s">
        <v>1812</v>
      </c>
      <c r="E113" s="79" t="s">
        <v>1585</v>
      </c>
      <c r="F113" s="347"/>
      <c r="G113" s="79" t="s">
        <v>1797</v>
      </c>
      <c r="H113" s="79" t="s">
        <v>918</v>
      </c>
      <c r="I113" s="79" t="s">
        <v>1002</v>
      </c>
      <c r="J113" s="360"/>
      <c r="K113" s="360"/>
      <c r="L113" s="360"/>
      <c r="M113" s="347"/>
      <c r="N113" s="81"/>
      <c r="O113" s="82" t="s">
        <v>81</v>
      </c>
      <c r="P113" s="67">
        <v>40487000</v>
      </c>
      <c r="Q113" s="67">
        <v>0</v>
      </c>
      <c r="R113" s="67">
        <v>40487000</v>
      </c>
      <c r="S113" s="67">
        <f t="shared" ref="S113" si="360">P113-Q113-R113</f>
        <v>0</v>
      </c>
      <c r="T113" s="67">
        <v>0</v>
      </c>
      <c r="U113" s="83">
        <v>0</v>
      </c>
      <c r="V113" s="69">
        <f t="shared" si="356"/>
        <v>40487000</v>
      </c>
      <c r="W113" s="70" t="s">
        <v>82</v>
      </c>
      <c r="X113" s="69">
        <v>46305105</v>
      </c>
      <c r="Y113" s="69">
        <v>0</v>
      </c>
      <c r="Z113" s="69">
        <v>0</v>
      </c>
      <c r="AA113" s="69">
        <v>0</v>
      </c>
      <c r="AB113" s="69">
        <v>0</v>
      </c>
      <c r="AC113" s="69">
        <v>0</v>
      </c>
      <c r="AD113" s="69">
        <v>0</v>
      </c>
      <c r="AE113" s="69">
        <f t="shared" si="339"/>
        <v>46305105</v>
      </c>
      <c r="AF113" s="350"/>
      <c r="AH113" s="73">
        <v>40487000</v>
      </c>
      <c r="AI113" s="74" t="s">
        <v>1156</v>
      </c>
      <c r="AJ113" s="73">
        <v>0</v>
      </c>
      <c r="AK113" s="73">
        <f t="shared" si="358"/>
        <v>0</v>
      </c>
      <c r="AL113" s="73">
        <f t="shared" si="359"/>
        <v>40487000</v>
      </c>
      <c r="AM113" s="75"/>
    </row>
    <row r="114" spans="1:39" s="58" customFormat="1" ht="16.5" hidden="1" customHeight="1" x14ac:dyDescent="0.15">
      <c r="A114" s="61"/>
      <c r="B114" s="77" t="s">
        <v>545</v>
      </c>
      <c r="C114" s="77" t="s">
        <v>1247</v>
      </c>
      <c r="D114" s="84" t="s">
        <v>1812</v>
      </c>
      <c r="E114" s="85" t="s">
        <v>1585</v>
      </c>
      <c r="F114" s="348"/>
      <c r="G114" s="85" t="s">
        <v>1797</v>
      </c>
      <c r="H114" s="85" t="s">
        <v>918</v>
      </c>
      <c r="I114" s="85" t="s">
        <v>1002</v>
      </c>
      <c r="J114" s="361"/>
      <c r="K114" s="361"/>
      <c r="L114" s="361"/>
      <c r="M114" s="348"/>
      <c r="N114" s="87"/>
      <c r="O114" s="88" t="s">
        <v>83</v>
      </c>
      <c r="P114" s="67">
        <f t="shared" ref="P114:R114" si="361">P112-+P113</f>
        <v>46305105</v>
      </c>
      <c r="Q114" s="67">
        <f t="shared" si="361"/>
        <v>0</v>
      </c>
      <c r="R114" s="89">
        <f t="shared" si="361"/>
        <v>46305105</v>
      </c>
      <c r="S114" s="89"/>
      <c r="T114" s="89">
        <f t="shared" ref="T114:V114" si="362">T112-+T113</f>
        <v>0</v>
      </c>
      <c r="U114" s="90">
        <f t="shared" si="362"/>
        <v>0</v>
      </c>
      <c r="V114" s="90">
        <f t="shared" si="362"/>
        <v>46305105</v>
      </c>
      <c r="W114" s="88" t="s">
        <v>83</v>
      </c>
      <c r="X114" s="90">
        <f t="shared" ref="X114:AD114" si="363">X112-+X113</f>
        <v>0</v>
      </c>
      <c r="Y114" s="90">
        <f t="shared" si="363"/>
        <v>0</v>
      </c>
      <c r="Z114" s="90">
        <f t="shared" si="363"/>
        <v>0</v>
      </c>
      <c r="AA114" s="90">
        <f t="shared" si="363"/>
        <v>0</v>
      </c>
      <c r="AB114" s="90">
        <f t="shared" si="363"/>
        <v>0</v>
      </c>
      <c r="AC114" s="90">
        <f t="shared" si="363"/>
        <v>0</v>
      </c>
      <c r="AD114" s="90">
        <f t="shared" si="363"/>
        <v>0</v>
      </c>
      <c r="AE114" s="90">
        <f t="shared" si="339"/>
        <v>0</v>
      </c>
      <c r="AF114" s="351"/>
      <c r="AH114" s="91">
        <f t="shared" si="353"/>
        <v>46305105</v>
      </c>
      <c r="AI114" s="92" t="s">
        <v>1156</v>
      </c>
      <c r="AJ114" s="91">
        <f t="shared" ref="AJ114:AL114" si="364">AJ112-+AJ113</f>
        <v>0</v>
      </c>
      <c r="AK114" s="91">
        <f t="shared" si="364"/>
        <v>0</v>
      </c>
      <c r="AL114" s="91">
        <f t="shared" si="364"/>
        <v>46305105</v>
      </c>
      <c r="AM114" s="60"/>
    </row>
    <row r="115" spans="1:39" s="58" customFormat="1" ht="16.5" hidden="1" customHeight="1" x14ac:dyDescent="0.15">
      <c r="A115" s="61" t="s">
        <v>1601</v>
      </c>
      <c r="B115" t="s">
        <v>564</v>
      </c>
      <c r="C115" t="s">
        <v>563</v>
      </c>
      <c r="D115" s="62" t="s">
        <v>565</v>
      </c>
      <c r="E115" s="63" t="s">
        <v>1601</v>
      </c>
      <c r="F115" s="346" t="s">
        <v>1387</v>
      </c>
      <c r="G115" s="63" t="s">
        <v>1794</v>
      </c>
      <c r="H115" s="63" t="s">
        <v>918</v>
      </c>
      <c r="I115" s="63" t="s">
        <v>1044</v>
      </c>
      <c r="J115" s="346"/>
      <c r="K115" s="346"/>
      <c r="L115" s="346"/>
      <c r="M115" s="346" t="s">
        <v>1711</v>
      </c>
      <c r="N115" s="65" t="s">
        <v>1712</v>
      </c>
      <c r="O115" s="66" t="s">
        <v>78</v>
      </c>
      <c r="P115" s="67">
        <v>1784009</v>
      </c>
      <c r="Q115" s="67">
        <v>0</v>
      </c>
      <c r="R115" s="67">
        <f t="shared" ref="R115" si="365">P115-Q115</f>
        <v>1784009</v>
      </c>
      <c r="S115" s="67">
        <v>0</v>
      </c>
      <c r="T115" s="67">
        <v>0</v>
      </c>
      <c r="U115" s="68">
        <v>0</v>
      </c>
      <c r="V115" s="69">
        <f t="shared" ref="V115:V116" si="366">P115-U115</f>
        <v>1784009</v>
      </c>
      <c r="W115" s="70" t="s">
        <v>79</v>
      </c>
      <c r="X115" s="69">
        <f t="shared" ref="X115" si="367">X116</f>
        <v>1784009</v>
      </c>
      <c r="Y115" s="71"/>
      <c r="Z115" s="71"/>
      <c r="AA115" s="71"/>
      <c r="AB115" s="71"/>
      <c r="AC115" s="71"/>
      <c r="AD115" s="72"/>
      <c r="AE115" s="69">
        <f t="shared" si="339"/>
        <v>1784009</v>
      </c>
      <c r="AF115" s="349">
        <v>0</v>
      </c>
      <c r="AH115" s="73">
        <v>0</v>
      </c>
      <c r="AI115" s="74" t="s">
        <v>1156</v>
      </c>
      <c r="AJ115" s="73">
        <v>15649.2</v>
      </c>
      <c r="AK115" s="73">
        <f t="shared" ref="AK115:AK116" si="368">AL115-+AH115</f>
        <v>1784009</v>
      </c>
      <c r="AL115" s="73">
        <f t="shared" ref="AL115:AL116" si="369">Q115+R115</f>
        <v>1784009</v>
      </c>
      <c r="AM115" s="75"/>
    </row>
    <row r="116" spans="1:39" s="58" customFormat="1" ht="16.5" hidden="1" customHeight="1" x14ac:dyDescent="0.15">
      <c r="B116" s="77" t="s">
        <v>564</v>
      </c>
      <c r="C116" s="77" t="s">
        <v>563</v>
      </c>
      <c r="D116" s="78" t="s">
        <v>565</v>
      </c>
      <c r="E116" s="79" t="s">
        <v>1601</v>
      </c>
      <c r="F116" s="347"/>
      <c r="G116" s="79" t="s">
        <v>1794</v>
      </c>
      <c r="H116" s="79" t="s">
        <v>918</v>
      </c>
      <c r="I116" s="79" t="s">
        <v>1044</v>
      </c>
      <c r="J116" s="347"/>
      <c r="K116" s="347"/>
      <c r="L116" s="347"/>
      <c r="M116" s="347"/>
      <c r="N116" s="81"/>
      <c r="O116" s="82" t="s">
        <v>81</v>
      </c>
      <c r="P116" s="67">
        <v>0</v>
      </c>
      <c r="Q116" s="67">
        <v>0</v>
      </c>
      <c r="R116" s="67">
        <v>0</v>
      </c>
      <c r="S116" s="67">
        <f t="shared" ref="S116" si="370">P116-Q116-R116</f>
        <v>0</v>
      </c>
      <c r="T116" s="67">
        <v>0</v>
      </c>
      <c r="U116" s="83">
        <v>0</v>
      </c>
      <c r="V116" s="69">
        <f t="shared" si="366"/>
        <v>0</v>
      </c>
      <c r="W116" s="70" t="s">
        <v>82</v>
      </c>
      <c r="X116" s="69">
        <v>1784009</v>
      </c>
      <c r="Y116" s="69">
        <v>0</v>
      </c>
      <c r="Z116" s="69">
        <v>0</v>
      </c>
      <c r="AA116" s="69">
        <v>0</v>
      </c>
      <c r="AB116" s="69">
        <v>0</v>
      </c>
      <c r="AC116" s="69">
        <v>0</v>
      </c>
      <c r="AD116" s="69">
        <v>0</v>
      </c>
      <c r="AE116" s="69">
        <f t="shared" si="339"/>
        <v>1784009</v>
      </c>
      <c r="AF116" s="350"/>
      <c r="AH116" s="73">
        <v>0</v>
      </c>
      <c r="AI116" s="74" t="s">
        <v>1156</v>
      </c>
      <c r="AJ116" s="73">
        <v>0</v>
      </c>
      <c r="AK116" s="73">
        <f t="shared" si="368"/>
        <v>0</v>
      </c>
      <c r="AL116" s="73">
        <f t="shared" si="369"/>
        <v>0</v>
      </c>
      <c r="AM116" s="75"/>
    </row>
    <row r="117" spans="1:39" s="58" customFormat="1" ht="16.5" hidden="1" customHeight="1" x14ac:dyDescent="0.15">
      <c r="B117" s="77" t="s">
        <v>564</v>
      </c>
      <c r="C117" s="77" t="s">
        <v>563</v>
      </c>
      <c r="D117" s="84" t="s">
        <v>565</v>
      </c>
      <c r="E117" s="85" t="s">
        <v>1601</v>
      </c>
      <c r="F117" s="348"/>
      <c r="G117" s="85" t="s">
        <v>1794</v>
      </c>
      <c r="H117" s="85" t="s">
        <v>918</v>
      </c>
      <c r="I117" s="85" t="s">
        <v>1044</v>
      </c>
      <c r="J117" s="348"/>
      <c r="K117" s="348"/>
      <c r="L117" s="348"/>
      <c r="M117" s="348"/>
      <c r="N117" s="87"/>
      <c r="O117" s="88" t="s">
        <v>83</v>
      </c>
      <c r="P117" s="67">
        <f t="shared" ref="P117:R117" si="371">P115-+P116</f>
        <v>1784009</v>
      </c>
      <c r="Q117" s="67">
        <f t="shared" si="371"/>
        <v>0</v>
      </c>
      <c r="R117" s="89">
        <f t="shared" si="371"/>
        <v>1784009</v>
      </c>
      <c r="S117" s="89"/>
      <c r="T117" s="89">
        <f t="shared" ref="T117:V117" si="372">T115-+T116</f>
        <v>0</v>
      </c>
      <c r="U117" s="90">
        <f t="shared" si="372"/>
        <v>0</v>
      </c>
      <c r="V117" s="90">
        <f t="shared" si="372"/>
        <v>1784009</v>
      </c>
      <c r="W117" s="88" t="s">
        <v>83</v>
      </c>
      <c r="X117" s="90">
        <f t="shared" ref="X117:AD117" si="373">X115-+X116</f>
        <v>0</v>
      </c>
      <c r="Y117" s="90">
        <f t="shared" si="373"/>
        <v>0</v>
      </c>
      <c r="Z117" s="90">
        <f t="shared" si="373"/>
        <v>0</v>
      </c>
      <c r="AA117" s="90">
        <f t="shared" si="373"/>
        <v>0</v>
      </c>
      <c r="AB117" s="90">
        <f t="shared" si="373"/>
        <v>0</v>
      </c>
      <c r="AC117" s="90">
        <f t="shared" si="373"/>
        <v>0</v>
      </c>
      <c r="AD117" s="90">
        <f t="shared" si="373"/>
        <v>0</v>
      </c>
      <c r="AE117" s="90">
        <f t="shared" ref="AE117:AE162" si="374">SUM(X117:AD117)</f>
        <v>0</v>
      </c>
      <c r="AF117" s="351"/>
      <c r="AH117" s="91">
        <f t="shared" si="353"/>
        <v>0</v>
      </c>
      <c r="AI117" s="92">
        <v>0</v>
      </c>
      <c r="AJ117" s="91">
        <f t="shared" ref="AJ117:AL117" si="375">AJ115-+AJ116</f>
        <v>15649.2</v>
      </c>
      <c r="AK117" s="91">
        <f t="shared" si="375"/>
        <v>1784009</v>
      </c>
      <c r="AL117" s="91">
        <f t="shared" si="375"/>
        <v>1784009</v>
      </c>
      <c r="AM117" s="60"/>
    </row>
    <row r="118" spans="1:39" s="58" customFormat="1" ht="16.5" hidden="1" customHeight="1" x14ac:dyDescent="0.15">
      <c r="A118" s="61" t="s">
        <v>1602</v>
      </c>
      <c r="B118" t="s">
        <v>569</v>
      </c>
      <c r="C118" t="s">
        <v>568</v>
      </c>
      <c r="D118" s="62" t="s">
        <v>570</v>
      </c>
      <c r="E118" s="63" t="s">
        <v>1602</v>
      </c>
      <c r="F118" s="346" t="s">
        <v>1388</v>
      </c>
      <c r="G118" s="63" t="s">
        <v>502</v>
      </c>
      <c r="H118" s="63" t="s">
        <v>918</v>
      </c>
      <c r="I118" s="63" t="s">
        <v>919</v>
      </c>
      <c r="J118" s="346" t="s">
        <v>1763</v>
      </c>
      <c r="K118" s="346" t="s">
        <v>1722</v>
      </c>
      <c r="L118" s="346" t="s">
        <v>1156</v>
      </c>
      <c r="M118" s="346" t="s">
        <v>1711</v>
      </c>
      <c r="N118" s="65" t="s">
        <v>1712</v>
      </c>
      <c r="O118" s="66" t="s">
        <v>78</v>
      </c>
      <c r="P118" s="67">
        <v>13278060</v>
      </c>
      <c r="Q118" s="67">
        <v>10691352</v>
      </c>
      <c r="R118" s="67">
        <f t="shared" ref="R118" si="376">P118-Q118</f>
        <v>2586708</v>
      </c>
      <c r="S118" s="67">
        <v>0</v>
      </c>
      <c r="T118" s="67">
        <v>0</v>
      </c>
      <c r="U118" s="68">
        <v>12065500</v>
      </c>
      <c r="V118" s="69">
        <f t="shared" ref="V118:V119" si="377">P118-U118</f>
        <v>1212560</v>
      </c>
      <c r="W118" s="70" t="s">
        <v>79</v>
      </c>
      <c r="X118" s="69">
        <f t="shared" ref="X118" si="378">X119</f>
        <v>0</v>
      </c>
      <c r="Y118" s="71"/>
      <c r="Z118" s="71"/>
      <c r="AA118" s="71"/>
      <c r="AB118" s="71"/>
      <c r="AC118" s="71"/>
      <c r="AD118" s="72"/>
      <c r="AE118" s="69">
        <f t="shared" si="374"/>
        <v>0</v>
      </c>
      <c r="AF118" s="349" t="s">
        <v>1791</v>
      </c>
      <c r="AH118" s="73">
        <v>13278060</v>
      </c>
      <c r="AI118" s="74" t="s">
        <v>1156</v>
      </c>
      <c r="AJ118" s="73">
        <v>0</v>
      </c>
      <c r="AK118" s="73">
        <f t="shared" ref="AK118:AK119" si="379">AL118-+AH118</f>
        <v>0</v>
      </c>
      <c r="AL118" s="73">
        <f t="shared" ref="AL118:AL119" si="380">Q118+R118</f>
        <v>13278060</v>
      </c>
      <c r="AM118" s="75"/>
    </row>
    <row r="119" spans="1:39" s="58" customFormat="1" ht="16.5" hidden="1" customHeight="1" x14ac:dyDescent="0.15">
      <c r="B119" s="77" t="s">
        <v>569</v>
      </c>
      <c r="C119" s="77" t="s">
        <v>568</v>
      </c>
      <c r="D119" s="78" t="s">
        <v>570</v>
      </c>
      <c r="E119" s="79" t="s">
        <v>1602</v>
      </c>
      <c r="F119" s="347"/>
      <c r="G119" s="79" t="s">
        <v>502</v>
      </c>
      <c r="H119" s="79" t="s">
        <v>918</v>
      </c>
      <c r="I119" s="79" t="s">
        <v>919</v>
      </c>
      <c r="J119" s="347"/>
      <c r="K119" s="347"/>
      <c r="L119" s="347"/>
      <c r="M119" s="347"/>
      <c r="N119" s="81"/>
      <c r="O119" s="82" t="s">
        <v>81</v>
      </c>
      <c r="P119" s="67">
        <v>13278060</v>
      </c>
      <c r="Q119" s="67">
        <v>10691352</v>
      </c>
      <c r="R119" s="67">
        <v>2586708</v>
      </c>
      <c r="S119" s="67">
        <f t="shared" ref="S119" si="381">P119-Q119-R119</f>
        <v>0</v>
      </c>
      <c r="T119" s="67">
        <v>0</v>
      </c>
      <c r="U119" s="83">
        <v>12065500</v>
      </c>
      <c r="V119" s="69">
        <f t="shared" si="377"/>
        <v>1212560</v>
      </c>
      <c r="W119" s="70" t="s">
        <v>82</v>
      </c>
      <c r="X119" s="69">
        <v>0</v>
      </c>
      <c r="Y119" s="69">
        <v>0</v>
      </c>
      <c r="Z119" s="69">
        <v>0</v>
      </c>
      <c r="AA119" s="69">
        <v>0</v>
      </c>
      <c r="AB119" s="69">
        <v>0</v>
      </c>
      <c r="AC119" s="69">
        <v>0</v>
      </c>
      <c r="AD119" s="69">
        <v>0</v>
      </c>
      <c r="AE119" s="69">
        <f t="shared" si="374"/>
        <v>0</v>
      </c>
      <c r="AF119" s="350"/>
      <c r="AH119" s="73">
        <v>13278060</v>
      </c>
      <c r="AI119" s="74" t="s">
        <v>1156</v>
      </c>
      <c r="AJ119" s="73">
        <v>0</v>
      </c>
      <c r="AK119" s="73">
        <f t="shared" si="379"/>
        <v>0</v>
      </c>
      <c r="AL119" s="73">
        <f t="shared" si="380"/>
        <v>13278060</v>
      </c>
      <c r="AM119" s="75"/>
    </row>
    <row r="120" spans="1:39" s="58" customFormat="1" ht="16.5" hidden="1" customHeight="1" x14ac:dyDescent="0.15">
      <c r="B120" s="77" t="s">
        <v>569</v>
      </c>
      <c r="C120" s="77" t="s">
        <v>568</v>
      </c>
      <c r="D120" s="84" t="s">
        <v>570</v>
      </c>
      <c r="E120" s="85" t="s">
        <v>1602</v>
      </c>
      <c r="F120" s="348"/>
      <c r="G120" s="85" t="s">
        <v>502</v>
      </c>
      <c r="H120" s="85" t="s">
        <v>918</v>
      </c>
      <c r="I120" s="85" t="s">
        <v>919</v>
      </c>
      <c r="J120" s="348"/>
      <c r="K120" s="348"/>
      <c r="L120" s="348"/>
      <c r="M120" s="348"/>
      <c r="N120" s="87"/>
      <c r="O120" s="88" t="s">
        <v>83</v>
      </c>
      <c r="P120" s="67">
        <f t="shared" ref="P120:R120" si="382">P118-+P119</f>
        <v>0</v>
      </c>
      <c r="Q120" s="67">
        <f t="shared" si="382"/>
        <v>0</v>
      </c>
      <c r="R120" s="89">
        <f t="shared" si="382"/>
        <v>0</v>
      </c>
      <c r="S120" s="89"/>
      <c r="T120" s="89">
        <f t="shared" ref="T120:V120" si="383">T118-+T119</f>
        <v>0</v>
      </c>
      <c r="U120" s="90">
        <f t="shared" si="383"/>
        <v>0</v>
      </c>
      <c r="V120" s="90">
        <f t="shared" si="383"/>
        <v>0</v>
      </c>
      <c r="W120" s="88" t="s">
        <v>83</v>
      </c>
      <c r="X120" s="90">
        <f t="shared" ref="X120:AD120" si="384">X118-+X119</f>
        <v>0</v>
      </c>
      <c r="Y120" s="90">
        <f t="shared" si="384"/>
        <v>0</v>
      </c>
      <c r="Z120" s="90">
        <f t="shared" si="384"/>
        <v>0</v>
      </c>
      <c r="AA120" s="90">
        <f t="shared" si="384"/>
        <v>0</v>
      </c>
      <c r="AB120" s="90">
        <f t="shared" si="384"/>
        <v>0</v>
      </c>
      <c r="AC120" s="90">
        <f t="shared" si="384"/>
        <v>0</v>
      </c>
      <c r="AD120" s="90">
        <f t="shared" si="384"/>
        <v>0</v>
      </c>
      <c r="AE120" s="90">
        <f t="shared" si="374"/>
        <v>0</v>
      </c>
      <c r="AF120" s="351"/>
      <c r="AH120" s="91">
        <f t="shared" si="353"/>
        <v>0</v>
      </c>
      <c r="AI120" s="92" t="s">
        <v>1156</v>
      </c>
      <c r="AJ120" s="91">
        <f t="shared" ref="AJ120:AL120" si="385">AJ118-+AJ119</f>
        <v>0</v>
      </c>
      <c r="AK120" s="91">
        <f t="shared" si="385"/>
        <v>0</v>
      </c>
      <c r="AL120" s="91">
        <f t="shared" si="385"/>
        <v>0</v>
      </c>
      <c r="AM120" s="60"/>
    </row>
    <row r="121" spans="1:39" s="58" customFormat="1" ht="16.5" hidden="1" customHeight="1" x14ac:dyDescent="0.15">
      <c r="A121" s="61" t="s">
        <v>1603</v>
      </c>
      <c r="B121" t="s">
        <v>569</v>
      </c>
      <c r="C121" t="s">
        <v>568</v>
      </c>
      <c r="D121" s="62" t="s">
        <v>570</v>
      </c>
      <c r="E121" s="63" t="s">
        <v>1603</v>
      </c>
      <c r="F121" s="358" t="s">
        <v>1857</v>
      </c>
      <c r="G121" s="63" t="s">
        <v>497</v>
      </c>
      <c r="H121" s="63" t="s">
        <v>918</v>
      </c>
      <c r="I121" s="63" t="s">
        <v>1002</v>
      </c>
      <c r="J121" s="362" t="s">
        <v>1853</v>
      </c>
      <c r="K121" s="346"/>
      <c r="L121" s="346" t="s">
        <v>1156</v>
      </c>
      <c r="M121" s="346" t="s">
        <v>1714</v>
      </c>
      <c r="N121" s="65" t="s">
        <v>1712</v>
      </c>
      <c r="O121" s="66" t="s">
        <v>78</v>
      </c>
      <c r="P121" s="67">
        <v>2683016</v>
      </c>
      <c r="Q121" s="67">
        <v>1731392</v>
      </c>
      <c r="R121" s="67">
        <f t="shared" ref="R121" si="386">P121-Q121</f>
        <v>951624</v>
      </c>
      <c r="S121" s="67">
        <v>0</v>
      </c>
      <c r="T121" s="67">
        <v>0</v>
      </c>
      <c r="U121" s="68">
        <v>0</v>
      </c>
      <c r="V121" s="69">
        <f t="shared" ref="V121:V122" si="387">P121-U121</f>
        <v>2683016</v>
      </c>
      <c r="W121" s="70" t="s">
        <v>79</v>
      </c>
      <c r="X121" s="69">
        <f t="shared" ref="X121" si="388">X122</f>
        <v>0</v>
      </c>
      <c r="Y121" s="71"/>
      <c r="Z121" s="71"/>
      <c r="AA121" s="71"/>
      <c r="AB121" s="71"/>
      <c r="AC121" s="71"/>
      <c r="AD121" s="72"/>
      <c r="AE121" s="69">
        <f t="shared" si="374"/>
        <v>0</v>
      </c>
      <c r="AF121" s="349">
        <v>0</v>
      </c>
      <c r="AH121" s="73">
        <v>2683016</v>
      </c>
      <c r="AI121" s="74" t="s">
        <v>1156</v>
      </c>
      <c r="AJ121" s="73">
        <v>0</v>
      </c>
      <c r="AK121" s="73">
        <f t="shared" ref="AK121:AK122" si="389">AL121-+AH121</f>
        <v>0</v>
      </c>
      <c r="AL121" s="73">
        <f t="shared" ref="AL121:AL122" si="390">Q121+R121</f>
        <v>2683016</v>
      </c>
      <c r="AM121" s="75"/>
    </row>
    <row r="122" spans="1:39" s="58" customFormat="1" ht="16.5" hidden="1" customHeight="1" x14ac:dyDescent="0.15">
      <c r="B122" s="77" t="s">
        <v>569</v>
      </c>
      <c r="C122" s="77" t="s">
        <v>568</v>
      </c>
      <c r="D122" s="78" t="s">
        <v>570</v>
      </c>
      <c r="E122" s="79" t="s">
        <v>1603</v>
      </c>
      <c r="F122" s="347"/>
      <c r="G122" s="79" t="s">
        <v>497</v>
      </c>
      <c r="H122" s="79" t="s">
        <v>918</v>
      </c>
      <c r="I122" s="79" t="s">
        <v>1002</v>
      </c>
      <c r="J122" s="360"/>
      <c r="K122" s="347"/>
      <c r="L122" s="347"/>
      <c r="M122" s="347"/>
      <c r="N122" s="81"/>
      <c r="O122" s="82" t="s">
        <v>81</v>
      </c>
      <c r="P122" s="67">
        <v>2683016</v>
      </c>
      <c r="Q122" s="67">
        <v>1731392</v>
      </c>
      <c r="R122" s="67">
        <v>951624</v>
      </c>
      <c r="S122" s="67">
        <f t="shared" ref="S122" si="391">P122-Q122-R122</f>
        <v>0</v>
      </c>
      <c r="T122" s="67">
        <v>0</v>
      </c>
      <c r="U122" s="83">
        <v>0</v>
      </c>
      <c r="V122" s="69">
        <f t="shared" si="387"/>
        <v>2683016</v>
      </c>
      <c r="W122" s="70" t="s">
        <v>82</v>
      </c>
      <c r="X122" s="69">
        <v>0</v>
      </c>
      <c r="Y122" s="69">
        <v>0</v>
      </c>
      <c r="Z122" s="69">
        <v>0</v>
      </c>
      <c r="AA122" s="69">
        <v>0</v>
      </c>
      <c r="AB122" s="69">
        <v>0</v>
      </c>
      <c r="AC122" s="69">
        <v>0</v>
      </c>
      <c r="AD122" s="69">
        <v>0</v>
      </c>
      <c r="AE122" s="69">
        <f t="shared" si="374"/>
        <v>0</v>
      </c>
      <c r="AF122" s="350"/>
      <c r="AH122" s="73">
        <v>2683016</v>
      </c>
      <c r="AI122" s="74" t="s">
        <v>1156</v>
      </c>
      <c r="AJ122" s="73">
        <v>0</v>
      </c>
      <c r="AK122" s="73">
        <f t="shared" si="389"/>
        <v>0</v>
      </c>
      <c r="AL122" s="73">
        <f t="shared" si="390"/>
        <v>2683016</v>
      </c>
      <c r="AM122" s="75"/>
    </row>
    <row r="123" spans="1:39" s="58" customFormat="1" ht="16.5" hidden="1" customHeight="1" x14ac:dyDescent="0.15">
      <c r="B123" s="77" t="s">
        <v>569</v>
      </c>
      <c r="C123" s="77" t="s">
        <v>568</v>
      </c>
      <c r="D123" s="84" t="s">
        <v>570</v>
      </c>
      <c r="E123" s="85" t="s">
        <v>1603</v>
      </c>
      <c r="F123" s="348"/>
      <c r="G123" s="85" t="s">
        <v>497</v>
      </c>
      <c r="H123" s="85" t="s">
        <v>918</v>
      </c>
      <c r="I123" s="85" t="s">
        <v>1002</v>
      </c>
      <c r="J123" s="361"/>
      <c r="K123" s="348"/>
      <c r="L123" s="348"/>
      <c r="M123" s="348"/>
      <c r="N123" s="87"/>
      <c r="O123" s="88" t="s">
        <v>83</v>
      </c>
      <c r="P123" s="67">
        <f t="shared" ref="P123:R123" si="392">P121-+P122</f>
        <v>0</v>
      </c>
      <c r="Q123" s="67">
        <f t="shared" si="392"/>
        <v>0</v>
      </c>
      <c r="R123" s="89">
        <f t="shared" si="392"/>
        <v>0</v>
      </c>
      <c r="S123" s="89"/>
      <c r="T123" s="89">
        <f t="shared" ref="T123:V123" si="393">T121-+T122</f>
        <v>0</v>
      </c>
      <c r="U123" s="90">
        <f t="shared" si="393"/>
        <v>0</v>
      </c>
      <c r="V123" s="90">
        <f t="shared" si="393"/>
        <v>0</v>
      </c>
      <c r="W123" s="88" t="s">
        <v>83</v>
      </c>
      <c r="X123" s="90">
        <f t="shared" ref="X123:AD123" si="394">X121-+X122</f>
        <v>0</v>
      </c>
      <c r="Y123" s="90">
        <f t="shared" si="394"/>
        <v>0</v>
      </c>
      <c r="Z123" s="90">
        <f t="shared" si="394"/>
        <v>0</v>
      </c>
      <c r="AA123" s="90">
        <f t="shared" si="394"/>
        <v>0</v>
      </c>
      <c r="AB123" s="90">
        <f t="shared" si="394"/>
        <v>0</v>
      </c>
      <c r="AC123" s="90">
        <f t="shared" si="394"/>
        <v>0</v>
      </c>
      <c r="AD123" s="90">
        <f t="shared" si="394"/>
        <v>0</v>
      </c>
      <c r="AE123" s="90">
        <f t="shared" si="374"/>
        <v>0</v>
      </c>
      <c r="AF123" s="351"/>
      <c r="AH123" s="91">
        <f t="shared" si="353"/>
        <v>0</v>
      </c>
      <c r="AI123" s="92" t="s">
        <v>1156</v>
      </c>
      <c r="AJ123" s="91">
        <f t="shared" ref="AJ123:AL123" si="395">AJ121-+AJ122</f>
        <v>0</v>
      </c>
      <c r="AK123" s="91">
        <f t="shared" si="395"/>
        <v>0</v>
      </c>
      <c r="AL123" s="91">
        <f t="shared" si="395"/>
        <v>0</v>
      </c>
      <c r="AM123" s="60"/>
    </row>
    <row r="124" spans="1:39" s="58" customFormat="1" ht="16.5" hidden="1" customHeight="1" x14ac:dyDescent="0.15">
      <c r="A124" s="61" t="s">
        <v>1605</v>
      </c>
      <c r="B124" t="s">
        <v>573</v>
      </c>
      <c r="C124" t="s">
        <v>572</v>
      </c>
      <c r="D124" s="62" t="s">
        <v>574</v>
      </c>
      <c r="E124" s="63" t="s">
        <v>1605</v>
      </c>
      <c r="F124" s="346" t="s">
        <v>1391</v>
      </c>
      <c r="G124" s="63" t="s">
        <v>502</v>
      </c>
      <c r="H124" s="63" t="s">
        <v>918</v>
      </c>
      <c r="I124" s="63" t="s">
        <v>1044</v>
      </c>
      <c r="J124" s="346" t="s">
        <v>1764</v>
      </c>
      <c r="K124" s="346" t="s">
        <v>1722</v>
      </c>
      <c r="L124" s="346" t="s">
        <v>1156</v>
      </c>
      <c r="M124" s="346" t="s">
        <v>1711</v>
      </c>
      <c r="N124" s="65" t="s">
        <v>1712</v>
      </c>
      <c r="O124" s="66" t="s">
        <v>78</v>
      </c>
      <c r="P124" s="67">
        <v>10746756</v>
      </c>
      <c r="Q124" s="67">
        <v>5543640</v>
      </c>
      <c r="R124" s="67">
        <f t="shared" ref="R124" si="396">P124-Q124</f>
        <v>5203116</v>
      </c>
      <c r="S124" s="67">
        <v>0</v>
      </c>
      <c r="T124" s="67">
        <v>0</v>
      </c>
      <c r="U124" s="68">
        <v>10284700</v>
      </c>
      <c r="V124" s="69">
        <f t="shared" ref="V124:V125" si="397">P124-U124</f>
        <v>462056</v>
      </c>
      <c r="W124" s="70" t="s">
        <v>79</v>
      </c>
      <c r="X124" s="69">
        <f t="shared" ref="X124" si="398">X125</f>
        <v>0</v>
      </c>
      <c r="Y124" s="71"/>
      <c r="Z124" s="71"/>
      <c r="AA124" s="71"/>
      <c r="AB124" s="71"/>
      <c r="AC124" s="71"/>
      <c r="AD124" s="72"/>
      <c r="AE124" s="69">
        <f t="shared" si="374"/>
        <v>0</v>
      </c>
      <c r="AF124" s="349" t="s">
        <v>1791</v>
      </c>
      <c r="AH124" s="73">
        <v>10746756</v>
      </c>
      <c r="AI124" s="74" t="s">
        <v>1156</v>
      </c>
      <c r="AJ124" s="73">
        <v>0</v>
      </c>
      <c r="AK124" s="73">
        <f t="shared" ref="AK124:AK125" si="399">AL124-+AH124</f>
        <v>0</v>
      </c>
      <c r="AL124" s="73">
        <f t="shared" ref="AL124:AL125" si="400">Q124+R124</f>
        <v>10746756</v>
      </c>
      <c r="AM124" s="75"/>
    </row>
    <row r="125" spans="1:39" s="58" customFormat="1" ht="16.5" hidden="1" customHeight="1" x14ac:dyDescent="0.15">
      <c r="B125" s="77" t="s">
        <v>573</v>
      </c>
      <c r="C125" s="77" t="s">
        <v>572</v>
      </c>
      <c r="D125" s="78" t="s">
        <v>574</v>
      </c>
      <c r="E125" s="79" t="s">
        <v>1605</v>
      </c>
      <c r="F125" s="347"/>
      <c r="G125" s="79" t="s">
        <v>502</v>
      </c>
      <c r="H125" s="79" t="s">
        <v>918</v>
      </c>
      <c r="I125" s="79" t="s">
        <v>1044</v>
      </c>
      <c r="J125" s="347"/>
      <c r="K125" s="347"/>
      <c r="L125" s="347"/>
      <c r="M125" s="347"/>
      <c r="N125" s="81"/>
      <c r="O125" s="82" t="s">
        <v>81</v>
      </c>
      <c r="P125" s="67">
        <v>10746756</v>
      </c>
      <c r="Q125" s="67">
        <v>5543640</v>
      </c>
      <c r="R125" s="67">
        <v>5203116</v>
      </c>
      <c r="S125" s="67">
        <f t="shared" ref="S125" si="401">P125-Q125-R125</f>
        <v>0</v>
      </c>
      <c r="T125" s="67">
        <v>0</v>
      </c>
      <c r="U125" s="83">
        <v>10284700</v>
      </c>
      <c r="V125" s="69">
        <f t="shared" si="397"/>
        <v>462056</v>
      </c>
      <c r="W125" s="70" t="s">
        <v>82</v>
      </c>
      <c r="X125" s="69">
        <v>0</v>
      </c>
      <c r="Y125" s="69">
        <v>0</v>
      </c>
      <c r="Z125" s="69">
        <v>0</v>
      </c>
      <c r="AA125" s="69">
        <v>0</v>
      </c>
      <c r="AB125" s="69">
        <v>0</v>
      </c>
      <c r="AC125" s="69">
        <v>0</v>
      </c>
      <c r="AD125" s="69">
        <v>0</v>
      </c>
      <c r="AE125" s="69">
        <f t="shared" si="374"/>
        <v>0</v>
      </c>
      <c r="AF125" s="350"/>
      <c r="AH125" s="73">
        <v>10746756</v>
      </c>
      <c r="AI125" s="74" t="s">
        <v>1156</v>
      </c>
      <c r="AJ125" s="73">
        <v>0</v>
      </c>
      <c r="AK125" s="73">
        <f t="shared" si="399"/>
        <v>0</v>
      </c>
      <c r="AL125" s="73">
        <f t="shared" si="400"/>
        <v>10746756</v>
      </c>
      <c r="AM125" s="75"/>
    </row>
    <row r="126" spans="1:39" s="58" customFormat="1" ht="16.5" hidden="1" customHeight="1" x14ac:dyDescent="0.15">
      <c r="B126" s="77" t="s">
        <v>573</v>
      </c>
      <c r="C126" s="77" t="s">
        <v>572</v>
      </c>
      <c r="D126" s="84" t="s">
        <v>574</v>
      </c>
      <c r="E126" s="85" t="s">
        <v>1605</v>
      </c>
      <c r="F126" s="348"/>
      <c r="G126" s="85" t="s">
        <v>502</v>
      </c>
      <c r="H126" s="85" t="s">
        <v>918</v>
      </c>
      <c r="I126" s="85" t="s">
        <v>1044</v>
      </c>
      <c r="J126" s="348"/>
      <c r="K126" s="348"/>
      <c r="L126" s="348"/>
      <c r="M126" s="348"/>
      <c r="N126" s="87"/>
      <c r="O126" s="88" t="s">
        <v>83</v>
      </c>
      <c r="P126" s="67">
        <f t="shared" ref="P126:R126" si="402">P124-+P125</f>
        <v>0</v>
      </c>
      <c r="Q126" s="67">
        <f t="shared" si="402"/>
        <v>0</v>
      </c>
      <c r="R126" s="89">
        <f t="shared" si="402"/>
        <v>0</v>
      </c>
      <c r="S126" s="89"/>
      <c r="T126" s="89">
        <f t="shared" ref="T126:V126" si="403">T124-+T125</f>
        <v>0</v>
      </c>
      <c r="U126" s="90">
        <f t="shared" si="403"/>
        <v>0</v>
      </c>
      <c r="V126" s="90">
        <f t="shared" si="403"/>
        <v>0</v>
      </c>
      <c r="W126" s="88" t="s">
        <v>83</v>
      </c>
      <c r="X126" s="90">
        <f t="shared" ref="X126:AD126" si="404">X124-+X125</f>
        <v>0</v>
      </c>
      <c r="Y126" s="90">
        <f t="shared" si="404"/>
        <v>0</v>
      </c>
      <c r="Z126" s="90">
        <f t="shared" si="404"/>
        <v>0</v>
      </c>
      <c r="AA126" s="90">
        <f t="shared" si="404"/>
        <v>0</v>
      </c>
      <c r="AB126" s="90">
        <f t="shared" si="404"/>
        <v>0</v>
      </c>
      <c r="AC126" s="90">
        <f t="shared" si="404"/>
        <v>0</v>
      </c>
      <c r="AD126" s="90">
        <f t="shared" si="404"/>
        <v>0</v>
      </c>
      <c r="AE126" s="90">
        <f t="shared" si="374"/>
        <v>0</v>
      </c>
      <c r="AF126" s="351"/>
      <c r="AH126" s="91">
        <f t="shared" si="353"/>
        <v>0</v>
      </c>
      <c r="AI126" s="92" t="s">
        <v>1156</v>
      </c>
      <c r="AJ126" s="91">
        <f t="shared" ref="AJ126:AL126" si="405">AJ124-+AJ125</f>
        <v>0</v>
      </c>
      <c r="AK126" s="91">
        <f t="shared" si="405"/>
        <v>0</v>
      </c>
      <c r="AL126" s="91">
        <f t="shared" si="405"/>
        <v>0</v>
      </c>
      <c r="AM126" s="60"/>
    </row>
    <row r="127" spans="1:39" s="58" customFormat="1" ht="16.5" hidden="1" customHeight="1" x14ac:dyDescent="0.15">
      <c r="A127" s="61" t="s">
        <v>1606</v>
      </c>
      <c r="B127" t="s">
        <v>578</v>
      </c>
      <c r="C127" t="s">
        <v>577</v>
      </c>
      <c r="D127" s="62" t="s">
        <v>579</v>
      </c>
      <c r="E127" s="63" t="s">
        <v>1606</v>
      </c>
      <c r="F127" s="358" t="s">
        <v>1858</v>
      </c>
      <c r="G127" s="63" t="s">
        <v>526</v>
      </c>
      <c r="H127" s="63" t="s">
        <v>918</v>
      </c>
      <c r="I127" s="63" t="s">
        <v>1002</v>
      </c>
      <c r="J127" s="346" t="s">
        <v>1765</v>
      </c>
      <c r="K127" s="346" t="s">
        <v>1722</v>
      </c>
      <c r="L127" s="346" t="s">
        <v>1758</v>
      </c>
      <c r="M127" s="346" t="s">
        <v>1711</v>
      </c>
      <c r="N127" s="65" t="s">
        <v>1766</v>
      </c>
      <c r="O127" s="66" t="s">
        <v>78</v>
      </c>
      <c r="P127" s="67">
        <v>143068119</v>
      </c>
      <c r="Q127" s="67">
        <v>143068119</v>
      </c>
      <c r="R127" s="67">
        <f t="shared" ref="R127" si="406">P127-Q127</f>
        <v>0</v>
      </c>
      <c r="S127" s="67">
        <v>0</v>
      </c>
      <c r="T127" s="67">
        <v>0</v>
      </c>
      <c r="U127" s="68">
        <v>0</v>
      </c>
      <c r="V127" s="69">
        <f t="shared" ref="V127:V128" si="407">P127-U127</f>
        <v>143068119</v>
      </c>
      <c r="W127" s="70" t="s">
        <v>79</v>
      </c>
      <c r="X127" s="69">
        <f t="shared" ref="X127" si="408">X128</f>
        <v>0</v>
      </c>
      <c r="Y127" s="71"/>
      <c r="Z127" s="71"/>
      <c r="AA127" s="71"/>
      <c r="AB127" s="71"/>
      <c r="AC127" s="71"/>
      <c r="AD127" s="72"/>
      <c r="AE127" s="69">
        <f t="shared" si="374"/>
        <v>0</v>
      </c>
      <c r="AF127" s="349">
        <v>0</v>
      </c>
      <c r="AH127" s="73">
        <v>48976482</v>
      </c>
      <c r="AI127" s="74" t="s">
        <v>798</v>
      </c>
      <c r="AJ127" s="73">
        <v>927160</v>
      </c>
      <c r="AK127" s="73">
        <f t="shared" ref="AK127:AK128" si="409">AL127-+AH127</f>
        <v>94091637</v>
      </c>
      <c r="AL127" s="73">
        <f t="shared" ref="AL127:AL128" si="410">Q127+R127</f>
        <v>143068119</v>
      </c>
      <c r="AM127" s="75"/>
    </row>
    <row r="128" spans="1:39" s="58" customFormat="1" ht="16.5" hidden="1" customHeight="1" x14ac:dyDescent="0.15">
      <c r="B128" s="77" t="s">
        <v>578</v>
      </c>
      <c r="C128" s="77" t="s">
        <v>577</v>
      </c>
      <c r="D128" s="78" t="s">
        <v>579</v>
      </c>
      <c r="E128" s="79" t="s">
        <v>1606</v>
      </c>
      <c r="F128" s="347"/>
      <c r="G128" s="79" t="s">
        <v>526</v>
      </c>
      <c r="H128" s="79" t="s">
        <v>918</v>
      </c>
      <c r="I128" s="79" t="s">
        <v>1002</v>
      </c>
      <c r="J128" s="347"/>
      <c r="K128" s="347"/>
      <c r="L128" s="347"/>
      <c r="M128" s="347"/>
      <c r="N128" s="81"/>
      <c r="O128" s="82" t="s">
        <v>81</v>
      </c>
      <c r="P128" s="67">
        <v>143068119</v>
      </c>
      <c r="Q128" s="67">
        <v>143068119</v>
      </c>
      <c r="R128" s="67">
        <v>0</v>
      </c>
      <c r="S128" s="67">
        <f t="shared" ref="S128" si="411">P128-Q128-R128</f>
        <v>0</v>
      </c>
      <c r="T128" s="67">
        <v>0</v>
      </c>
      <c r="U128" s="83">
        <v>0</v>
      </c>
      <c r="V128" s="69">
        <f t="shared" si="407"/>
        <v>143068119</v>
      </c>
      <c r="W128" s="70" t="s">
        <v>82</v>
      </c>
      <c r="X128" s="69">
        <v>0</v>
      </c>
      <c r="Y128" s="69">
        <v>0</v>
      </c>
      <c r="Z128" s="69">
        <v>0</v>
      </c>
      <c r="AA128" s="69">
        <v>0</v>
      </c>
      <c r="AB128" s="69">
        <v>0</v>
      </c>
      <c r="AC128" s="69">
        <v>0</v>
      </c>
      <c r="AD128" s="69">
        <v>0</v>
      </c>
      <c r="AE128" s="69">
        <f t="shared" si="374"/>
        <v>0</v>
      </c>
      <c r="AF128" s="350"/>
      <c r="AH128" s="73">
        <v>48976482</v>
      </c>
      <c r="AI128" s="74" t="s">
        <v>798</v>
      </c>
      <c r="AJ128" s="73">
        <v>927160</v>
      </c>
      <c r="AK128" s="73">
        <f t="shared" si="409"/>
        <v>94091637</v>
      </c>
      <c r="AL128" s="73">
        <f t="shared" si="410"/>
        <v>143068119</v>
      </c>
      <c r="AM128" s="75"/>
    </row>
    <row r="129" spans="1:39" s="58" customFormat="1" ht="16.5" hidden="1" customHeight="1" x14ac:dyDescent="0.15">
      <c r="B129" s="77" t="s">
        <v>578</v>
      </c>
      <c r="C129" s="77" t="s">
        <v>577</v>
      </c>
      <c r="D129" s="84" t="s">
        <v>579</v>
      </c>
      <c r="E129" s="85" t="s">
        <v>1606</v>
      </c>
      <c r="F129" s="348"/>
      <c r="G129" s="85" t="s">
        <v>526</v>
      </c>
      <c r="H129" s="85" t="s">
        <v>918</v>
      </c>
      <c r="I129" s="85" t="s">
        <v>1002</v>
      </c>
      <c r="J129" s="348"/>
      <c r="K129" s="348"/>
      <c r="L129" s="348"/>
      <c r="M129" s="348"/>
      <c r="N129" s="87"/>
      <c r="O129" s="88" t="s">
        <v>83</v>
      </c>
      <c r="P129" s="67">
        <f t="shared" ref="P129:R129" si="412">P127-+P128</f>
        <v>0</v>
      </c>
      <c r="Q129" s="67">
        <f t="shared" si="412"/>
        <v>0</v>
      </c>
      <c r="R129" s="89">
        <f t="shared" si="412"/>
        <v>0</v>
      </c>
      <c r="S129" s="89"/>
      <c r="T129" s="89">
        <f t="shared" ref="T129:V129" si="413">T127-+T128</f>
        <v>0</v>
      </c>
      <c r="U129" s="90">
        <f t="shared" si="413"/>
        <v>0</v>
      </c>
      <c r="V129" s="90">
        <f t="shared" si="413"/>
        <v>0</v>
      </c>
      <c r="W129" s="88" t="s">
        <v>83</v>
      </c>
      <c r="X129" s="90">
        <f t="shared" ref="X129:AD129" si="414">X127-+X128</f>
        <v>0</v>
      </c>
      <c r="Y129" s="90">
        <f t="shared" si="414"/>
        <v>0</v>
      </c>
      <c r="Z129" s="90">
        <f t="shared" si="414"/>
        <v>0</v>
      </c>
      <c r="AA129" s="90">
        <f t="shared" si="414"/>
        <v>0</v>
      </c>
      <c r="AB129" s="90">
        <f t="shared" si="414"/>
        <v>0</v>
      </c>
      <c r="AC129" s="90">
        <f t="shared" si="414"/>
        <v>0</v>
      </c>
      <c r="AD129" s="90">
        <f t="shared" si="414"/>
        <v>0</v>
      </c>
      <c r="AE129" s="90">
        <f t="shared" si="374"/>
        <v>0</v>
      </c>
      <c r="AF129" s="351"/>
      <c r="AH129" s="91">
        <f t="shared" ref="AH129:AH171" si="415">AH127-+AH128</f>
        <v>0</v>
      </c>
      <c r="AI129" s="92" t="s">
        <v>1156</v>
      </c>
      <c r="AJ129" s="91">
        <f t="shared" ref="AJ129:AL129" si="416">AJ127-+AJ128</f>
        <v>0</v>
      </c>
      <c r="AK129" s="91">
        <f t="shared" si="416"/>
        <v>0</v>
      </c>
      <c r="AL129" s="91">
        <f t="shared" si="416"/>
        <v>0</v>
      </c>
      <c r="AM129" s="60"/>
    </row>
    <row r="130" spans="1:39" s="58" customFormat="1" ht="16.5" hidden="1" customHeight="1" x14ac:dyDescent="0.15">
      <c r="A130" s="61" t="s">
        <v>1607</v>
      </c>
      <c r="B130" t="s">
        <v>578</v>
      </c>
      <c r="C130" t="s">
        <v>577</v>
      </c>
      <c r="D130" s="62" t="s">
        <v>579</v>
      </c>
      <c r="E130" s="63" t="s">
        <v>1607</v>
      </c>
      <c r="F130" s="346" t="s">
        <v>1393</v>
      </c>
      <c r="G130" s="63" t="s">
        <v>1794</v>
      </c>
      <c r="H130" s="63" t="s">
        <v>918</v>
      </c>
      <c r="I130" s="63" t="s">
        <v>1002</v>
      </c>
      <c r="J130" s="346" t="s">
        <v>1767</v>
      </c>
      <c r="K130" s="346" t="s">
        <v>1722</v>
      </c>
      <c r="L130" s="346" t="s">
        <v>1758</v>
      </c>
      <c r="M130" s="346" t="s">
        <v>1714</v>
      </c>
      <c r="N130" s="65" t="s">
        <v>1712</v>
      </c>
      <c r="O130" s="66" t="s">
        <v>78</v>
      </c>
      <c r="P130" s="67">
        <v>224723367</v>
      </c>
      <c r="Q130" s="67">
        <v>81453851</v>
      </c>
      <c r="R130" s="67">
        <f t="shared" ref="R130" si="417">P130-Q130</f>
        <v>143269516</v>
      </c>
      <c r="S130" s="67">
        <v>0</v>
      </c>
      <c r="T130" s="67">
        <v>143269516</v>
      </c>
      <c r="U130" s="68">
        <v>43662839</v>
      </c>
      <c r="V130" s="69">
        <f t="shared" ref="V130:V131" si="418">P130-U130</f>
        <v>181060528</v>
      </c>
      <c r="W130" s="70" t="s">
        <v>79</v>
      </c>
      <c r="X130" s="69">
        <f t="shared" ref="X130" si="419">X131</f>
        <v>0</v>
      </c>
      <c r="Y130" s="71"/>
      <c r="Z130" s="71"/>
      <c r="AA130" s="71"/>
      <c r="AB130" s="71"/>
      <c r="AC130" s="71"/>
      <c r="AD130" s="72"/>
      <c r="AE130" s="69">
        <f t="shared" si="374"/>
        <v>0</v>
      </c>
      <c r="AF130" s="349">
        <v>0</v>
      </c>
      <c r="AH130" s="73">
        <v>0</v>
      </c>
      <c r="AI130" s="74" t="s">
        <v>798</v>
      </c>
      <c r="AJ130" s="73">
        <v>1907959</v>
      </c>
      <c r="AK130" s="73">
        <f t="shared" ref="AK130:AK131" si="420">AL130-+AH130</f>
        <v>224723367</v>
      </c>
      <c r="AL130" s="73">
        <f t="shared" ref="AL130:AL131" si="421">Q130+R130</f>
        <v>224723367</v>
      </c>
      <c r="AM130" s="75"/>
    </row>
    <row r="131" spans="1:39" s="58" customFormat="1" ht="16.5" hidden="1" customHeight="1" x14ac:dyDescent="0.15">
      <c r="B131" s="77" t="s">
        <v>578</v>
      </c>
      <c r="C131" s="77" t="s">
        <v>577</v>
      </c>
      <c r="D131" s="78" t="s">
        <v>579</v>
      </c>
      <c r="E131" s="79" t="s">
        <v>1607</v>
      </c>
      <c r="F131" s="347"/>
      <c r="G131" s="79" t="s">
        <v>1794</v>
      </c>
      <c r="H131" s="79" t="s">
        <v>918</v>
      </c>
      <c r="I131" s="79" t="s">
        <v>1002</v>
      </c>
      <c r="J131" s="347"/>
      <c r="K131" s="347"/>
      <c r="L131" s="347"/>
      <c r="M131" s="347"/>
      <c r="N131" s="81"/>
      <c r="O131" s="82" t="s">
        <v>81</v>
      </c>
      <c r="P131" s="67">
        <v>224723367</v>
      </c>
      <c r="Q131" s="67">
        <v>81453851</v>
      </c>
      <c r="R131" s="67">
        <v>143269516</v>
      </c>
      <c r="S131" s="67">
        <f t="shared" ref="S131" si="422">P131-Q131-R131</f>
        <v>0</v>
      </c>
      <c r="T131" s="67">
        <v>143269516</v>
      </c>
      <c r="U131" s="83">
        <v>43662839</v>
      </c>
      <c r="V131" s="69">
        <f t="shared" si="418"/>
        <v>181060528</v>
      </c>
      <c r="W131" s="70" t="s">
        <v>82</v>
      </c>
      <c r="X131" s="69">
        <v>0</v>
      </c>
      <c r="Y131" s="69">
        <v>0</v>
      </c>
      <c r="Z131" s="69">
        <v>0</v>
      </c>
      <c r="AA131" s="69">
        <v>0</v>
      </c>
      <c r="AB131" s="69">
        <v>0</v>
      </c>
      <c r="AC131" s="69">
        <v>0</v>
      </c>
      <c r="AD131" s="69">
        <v>0</v>
      </c>
      <c r="AE131" s="69">
        <f t="shared" si="374"/>
        <v>0</v>
      </c>
      <c r="AF131" s="350"/>
      <c r="AH131" s="73">
        <v>0</v>
      </c>
      <c r="AI131" s="74" t="s">
        <v>798</v>
      </c>
      <c r="AJ131" s="73">
        <v>1907959</v>
      </c>
      <c r="AK131" s="73">
        <f t="shared" si="420"/>
        <v>224723367</v>
      </c>
      <c r="AL131" s="73">
        <f t="shared" si="421"/>
        <v>224723367</v>
      </c>
      <c r="AM131" s="75"/>
    </row>
    <row r="132" spans="1:39" s="58" customFormat="1" ht="16.5" hidden="1" customHeight="1" x14ac:dyDescent="0.15">
      <c r="B132" s="77" t="s">
        <v>578</v>
      </c>
      <c r="C132" s="77" t="s">
        <v>577</v>
      </c>
      <c r="D132" s="84" t="s">
        <v>579</v>
      </c>
      <c r="E132" s="85" t="s">
        <v>1607</v>
      </c>
      <c r="F132" s="348"/>
      <c r="G132" s="85" t="s">
        <v>1794</v>
      </c>
      <c r="H132" s="85" t="s">
        <v>918</v>
      </c>
      <c r="I132" s="85" t="s">
        <v>1002</v>
      </c>
      <c r="J132" s="348"/>
      <c r="K132" s="348"/>
      <c r="L132" s="348"/>
      <c r="M132" s="348"/>
      <c r="N132" s="87"/>
      <c r="O132" s="88" t="s">
        <v>83</v>
      </c>
      <c r="P132" s="67">
        <f t="shared" ref="P132:R132" si="423">P130-+P131</f>
        <v>0</v>
      </c>
      <c r="Q132" s="67">
        <f t="shared" si="423"/>
        <v>0</v>
      </c>
      <c r="R132" s="89">
        <f t="shared" si="423"/>
        <v>0</v>
      </c>
      <c r="S132" s="89"/>
      <c r="T132" s="89">
        <f t="shared" ref="T132:V132" si="424">T130-+T131</f>
        <v>0</v>
      </c>
      <c r="U132" s="90">
        <f t="shared" si="424"/>
        <v>0</v>
      </c>
      <c r="V132" s="90">
        <f t="shared" si="424"/>
        <v>0</v>
      </c>
      <c r="W132" s="88" t="s">
        <v>83</v>
      </c>
      <c r="X132" s="90">
        <f t="shared" ref="X132:AD132" si="425">X130-+X131</f>
        <v>0</v>
      </c>
      <c r="Y132" s="90">
        <f t="shared" si="425"/>
        <v>0</v>
      </c>
      <c r="Z132" s="90">
        <f t="shared" si="425"/>
        <v>0</v>
      </c>
      <c r="AA132" s="90">
        <f t="shared" si="425"/>
        <v>0</v>
      </c>
      <c r="AB132" s="90">
        <f t="shared" si="425"/>
        <v>0</v>
      </c>
      <c r="AC132" s="90">
        <f t="shared" si="425"/>
        <v>0</v>
      </c>
      <c r="AD132" s="90">
        <f t="shared" si="425"/>
        <v>0</v>
      </c>
      <c r="AE132" s="90">
        <f t="shared" si="374"/>
        <v>0</v>
      </c>
      <c r="AF132" s="351"/>
      <c r="AH132" s="91">
        <f t="shared" si="415"/>
        <v>0</v>
      </c>
      <c r="AI132" s="92" t="s">
        <v>1156</v>
      </c>
      <c r="AJ132" s="91">
        <f t="shared" ref="AJ132:AL132" si="426">AJ130-+AJ131</f>
        <v>0</v>
      </c>
      <c r="AK132" s="91">
        <f t="shared" si="426"/>
        <v>0</v>
      </c>
      <c r="AL132" s="91">
        <f t="shared" si="426"/>
        <v>0</v>
      </c>
      <c r="AM132" s="60"/>
    </row>
    <row r="133" spans="1:39" s="58" customFormat="1" ht="16.5" hidden="1" customHeight="1" x14ac:dyDescent="0.15">
      <c r="A133" s="61" t="s">
        <v>1609</v>
      </c>
      <c r="B133" t="s">
        <v>578</v>
      </c>
      <c r="C133" t="s">
        <v>577</v>
      </c>
      <c r="D133" s="62" t="s">
        <v>579</v>
      </c>
      <c r="E133" s="306" t="s">
        <v>1609</v>
      </c>
      <c r="F133" s="358" t="s">
        <v>1859</v>
      </c>
      <c r="G133" s="63" t="s">
        <v>1794</v>
      </c>
      <c r="H133" s="63" t="s">
        <v>918</v>
      </c>
      <c r="I133" s="63" t="s">
        <v>1002</v>
      </c>
      <c r="J133" s="362" t="s">
        <v>1849</v>
      </c>
      <c r="K133" s="346"/>
      <c r="L133" s="346"/>
      <c r="M133" s="346" t="s">
        <v>1714</v>
      </c>
      <c r="N133" s="65" t="s">
        <v>1720</v>
      </c>
      <c r="O133" s="66" t="s">
        <v>78</v>
      </c>
      <c r="P133" s="67">
        <v>67025063</v>
      </c>
      <c r="Q133" s="67">
        <v>67025063</v>
      </c>
      <c r="R133" s="67">
        <f t="shared" ref="R133" si="427">P133-Q133</f>
        <v>0</v>
      </c>
      <c r="S133" s="67">
        <v>0</v>
      </c>
      <c r="T133" s="67">
        <v>0</v>
      </c>
      <c r="U133" s="68">
        <v>48269771</v>
      </c>
      <c r="V133" s="69">
        <f t="shared" ref="V133:V134" si="428">P133-U133</f>
        <v>18755292</v>
      </c>
      <c r="W133" s="70" t="s">
        <v>79</v>
      </c>
      <c r="X133" s="69">
        <f t="shared" ref="X133" si="429">X134</f>
        <v>0</v>
      </c>
      <c r="Y133" s="71"/>
      <c r="Z133" s="71"/>
      <c r="AA133" s="71"/>
      <c r="AB133" s="71"/>
      <c r="AC133" s="71"/>
      <c r="AD133" s="72"/>
      <c r="AE133" s="69">
        <f t="shared" si="374"/>
        <v>0</v>
      </c>
      <c r="AF133" s="349">
        <v>0</v>
      </c>
      <c r="AH133" s="73">
        <v>0</v>
      </c>
      <c r="AI133" s="74" t="s">
        <v>1792</v>
      </c>
      <c r="AJ133" s="73">
        <v>8598755281</v>
      </c>
      <c r="AK133" s="73">
        <f t="shared" ref="AK133:AK134" si="430">AL133-+AH133</f>
        <v>67025063</v>
      </c>
      <c r="AL133" s="73">
        <f t="shared" ref="AL133:AL134" si="431">Q133+R133</f>
        <v>67025063</v>
      </c>
      <c r="AM133" s="75" t="s">
        <v>89</v>
      </c>
    </row>
    <row r="134" spans="1:39" s="58" customFormat="1" ht="16.5" hidden="1" customHeight="1" x14ac:dyDescent="0.15">
      <c r="B134" s="77" t="s">
        <v>578</v>
      </c>
      <c r="C134" s="77" t="s">
        <v>577</v>
      </c>
      <c r="D134" s="78" t="s">
        <v>579</v>
      </c>
      <c r="E134" s="79" t="s">
        <v>1609</v>
      </c>
      <c r="F134" s="347"/>
      <c r="G134" s="79" t="s">
        <v>1794</v>
      </c>
      <c r="H134" s="79" t="s">
        <v>918</v>
      </c>
      <c r="I134" s="79" t="s">
        <v>1002</v>
      </c>
      <c r="J134" s="360"/>
      <c r="K134" s="347"/>
      <c r="L134" s="347"/>
      <c r="M134" s="347"/>
      <c r="N134" s="81"/>
      <c r="O134" s="82" t="s">
        <v>81</v>
      </c>
      <c r="P134" s="67">
        <v>67025063</v>
      </c>
      <c r="Q134" s="67">
        <v>67025063</v>
      </c>
      <c r="R134" s="67">
        <v>0</v>
      </c>
      <c r="S134" s="67">
        <f t="shared" ref="S134" si="432">P134-Q134-R134</f>
        <v>0</v>
      </c>
      <c r="T134" s="67">
        <v>0</v>
      </c>
      <c r="U134" s="83">
        <v>48269771</v>
      </c>
      <c r="V134" s="69">
        <f t="shared" si="428"/>
        <v>18755292</v>
      </c>
      <c r="W134" s="70" t="s">
        <v>82</v>
      </c>
      <c r="X134" s="69">
        <v>0</v>
      </c>
      <c r="Y134" s="69">
        <v>0</v>
      </c>
      <c r="Z134" s="69">
        <v>0</v>
      </c>
      <c r="AA134" s="69">
        <v>0</v>
      </c>
      <c r="AB134" s="69">
        <v>0</v>
      </c>
      <c r="AC134" s="69">
        <v>0</v>
      </c>
      <c r="AD134" s="69">
        <v>0</v>
      </c>
      <c r="AE134" s="69">
        <f t="shared" si="374"/>
        <v>0</v>
      </c>
      <c r="AF134" s="350"/>
      <c r="AH134" s="73">
        <v>0</v>
      </c>
      <c r="AI134" s="74" t="s">
        <v>1792</v>
      </c>
      <c r="AJ134" s="73">
        <v>8598755281</v>
      </c>
      <c r="AK134" s="73">
        <f t="shared" si="430"/>
        <v>67025063</v>
      </c>
      <c r="AL134" s="73">
        <f t="shared" si="431"/>
        <v>67025063</v>
      </c>
      <c r="AM134" s="75" t="s">
        <v>89</v>
      </c>
    </row>
    <row r="135" spans="1:39" s="58" customFormat="1" ht="16.5" hidden="1" customHeight="1" x14ac:dyDescent="0.15">
      <c r="B135" s="77" t="s">
        <v>578</v>
      </c>
      <c r="C135" s="77" t="s">
        <v>577</v>
      </c>
      <c r="D135" s="84" t="s">
        <v>579</v>
      </c>
      <c r="E135" s="85" t="s">
        <v>1609</v>
      </c>
      <c r="F135" s="348"/>
      <c r="G135" s="85" t="s">
        <v>1794</v>
      </c>
      <c r="H135" s="85" t="s">
        <v>918</v>
      </c>
      <c r="I135" s="85" t="s">
        <v>1002</v>
      </c>
      <c r="J135" s="361"/>
      <c r="K135" s="348"/>
      <c r="L135" s="348"/>
      <c r="M135" s="348"/>
      <c r="N135" s="87"/>
      <c r="O135" s="88" t="s">
        <v>83</v>
      </c>
      <c r="P135" s="67">
        <f t="shared" ref="P135:R135" si="433">P133-+P134</f>
        <v>0</v>
      </c>
      <c r="Q135" s="67">
        <f t="shared" si="433"/>
        <v>0</v>
      </c>
      <c r="R135" s="89">
        <f t="shared" si="433"/>
        <v>0</v>
      </c>
      <c r="S135" s="89"/>
      <c r="T135" s="89">
        <f t="shared" ref="T135:V135" si="434">T133-+T134</f>
        <v>0</v>
      </c>
      <c r="U135" s="90">
        <f t="shared" si="434"/>
        <v>0</v>
      </c>
      <c r="V135" s="90">
        <f t="shared" si="434"/>
        <v>0</v>
      </c>
      <c r="W135" s="88" t="s">
        <v>83</v>
      </c>
      <c r="X135" s="90">
        <f t="shared" ref="X135:AD135" si="435">X133-+X134</f>
        <v>0</v>
      </c>
      <c r="Y135" s="90">
        <f t="shared" si="435"/>
        <v>0</v>
      </c>
      <c r="Z135" s="90">
        <f t="shared" si="435"/>
        <v>0</v>
      </c>
      <c r="AA135" s="90">
        <f t="shared" si="435"/>
        <v>0</v>
      </c>
      <c r="AB135" s="90">
        <f t="shared" si="435"/>
        <v>0</v>
      </c>
      <c r="AC135" s="90">
        <f t="shared" si="435"/>
        <v>0</v>
      </c>
      <c r="AD135" s="90">
        <f t="shared" si="435"/>
        <v>0</v>
      </c>
      <c r="AE135" s="90">
        <f t="shared" si="374"/>
        <v>0</v>
      </c>
      <c r="AF135" s="351"/>
      <c r="AH135" s="91">
        <f t="shared" si="415"/>
        <v>0</v>
      </c>
      <c r="AI135" s="92" t="s">
        <v>1156</v>
      </c>
      <c r="AJ135" s="91">
        <f t="shared" ref="AJ135:AL135" si="436">AJ133-+AJ134</f>
        <v>0</v>
      </c>
      <c r="AK135" s="91">
        <f t="shared" si="436"/>
        <v>0</v>
      </c>
      <c r="AL135" s="91">
        <f t="shared" si="436"/>
        <v>0</v>
      </c>
      <c r="AM135" s="60"/>
    </row>
    <row r="136" spans="1:39" s="58" customFormat="1" ht="16.5" hidden="1" customHeight="1" x14ac:dyDescent="0.15">
      <c r="A136" s="61" t="s">
        <v>1611</v>
      </c>
      <c r="B136" t="s">
        <v>578</v>
      </c>
      <c r="C136" t="s">
        <v>577</v>
      </c>
      <c r="D136" s="62" t="s">
        <v>579</v>
      </c>
      <c r="E136" s="63" t="s">
        <v>1611</v>
      </c>
      <c r="F136" s="346" t="s">
        <v>1397</v>
      </c>
      <c r="G136" s="63" t="s">
        <v>497</v>
      </c>
      <c r="H136" s="63" t="s">
        <v>918</v>
      </c>
      <c r="I136" s="63" t="s">
        <v>919</v>
      </c>
      <c r="J136" s="346" t="s">
        <v>1770</v>
      </c>
      <c r="K136" s="346" t="s">
        <v>1722</v>
      </c>
      <c r="L136" s="346" t="s">
        <v>1758</v>
      </c>
      <c r="M136" s="346" t="s">
        <v>1711</v>
      </c>
      <c r="N136" s="65" t="s">
        <v>1712</v>
      </c>
      <c r="O136" s="66" t="s">
        <v>78</v>
      </c>
      <c r="P136" s="67">
        <v>30035381</v>
      </c>
      <c r="Q136" s="67">
        <v>26820939</v>
      </c>
      <c r="R136" s="67">
        <f t="shared" ref="R136" si="437">P136-Q136</f>
        <v>3214442</v>
      </c>
      <c r="S136" s="67">
        <v>0</v>
      </c>
      <c r="T136" s="67">
        <v>0</v>
      </c>
      <c r="U136" s="68">
        <v>0</v>
      </c>
      <c r="V136" s="69">
        <f t="shared" ref="V136:V137" si="438">P136-U136</f>
        <v>30035381</v>
      </c>
      <c r="W136" s="70" t="s">
        <v>79</v>
      </c>
      <c r="X136" s="69">
        <f t="shared" ref="X136" si="439">X137</f>
        <v>0</v>
      </c>
      <c r="Y136" s="71"/>
      <c r="Z136" s="71"/>
      <c r="AA136" s="71"/>
      <c r="AB136" s="71"/>
      <c r="AC136" s="71"/>
      <c r="AD136" s="72"/>
      <c r="AE136" s="69">
        <f t="shared" si="374"/>
        <v>0</v>
      </c>
      <c r="AF136" s="349">
        <v>0</v>
      </c>
      <c r="AH136" s="73">
        <v>0</v>
      </c>
      <c r="AI136" s="74" t="s">
        <v>798</v>
      </c>
      <c r="AJ136" s="73">
        <v>6660181880</v>
      </c>
      <c r="AK136" s="73">
        <f t="shared" ref="AK136:AK137" si="440">AL136-+AH136</f>
        <v>30035381</v>
      </c>
      <c r="AL136" s="73">
        <f t="shared" ref="AL136:AL137" si="441">Q136+R136</f>
        <v>30035381</v>
      </c>
      <c r="AM136" s="75"/>
    </row>
    <row r="137" spans="1:39" s="58" customFormat="1" ht="16.5" hidden="1" customHeight="1" x14ac:dyDescent="0.15">
      <c r="B137" s="77" t="s">
        <v>578</v>
      </c>
      <c r="C137" s="77" t="s">
        <v>577</v>
      </c>
      <c r="D137" s="78" t="s">
        <v>579</v>
      </c>
      <c r="E137" s="79" t="s">
        <v>1611</v>
      </c>
      <c r="F137" s="347"/>
      <c r="G137" s="79" t="s">
        <v>497</v>
      </c>
      <c r="H137" s="79" t="s">
        <v>918</v>
      </c>
      <c r="I137" s="79" t="s">
        <v>919</v>
      </c>
      <c r="J137" s="347"/>
      <c r="K137" s="347"/>
      <c r="L137" s="347"/>
      <c r="M137" s="347"/>
      <c r="N137" s="81"/>
      <c r="O137" s="82" t="s">
        <v>81</v>
      </c>
      <c r="P137" s="67">
        <v>30035381</v>
      </c>
      <c r="Q137" s="67">
        <v>26820939</v>
      </c>
      <c r="R137" s="67">
        <v>3214442</v>
      </c>
      <c r="S137" s="67">
        <f t="shared" ref="S137" si="442">P137-Q137-R137</f>
        <v>0</v>
      </c>
      <c r="T137" s="67">
        <v>0</v>
      </c>
      <c r="U137" s="83">
        <v>0</v>
      </c>
      <c r="V137" s="69">
        <f t="shared" si="438"/>
        <v>30035381</v>
      </c>
      <c r="W137" s="70" t="s">
        <v>82</v>
      </c>
      <c r="X137" s="69">
        <v>0</v>
      </c>
      <c r="Y137" s="69">
        <v>0</v>
      </c>
      <c r="Z137" s="69">
        <v>0</v>
      </c>
      <c r="AA137" s="69">
        <v>0</v>
      </c>
      <c r="AB137" s="69">
        <v>0</v>
      </c>
      <c r="AC137" s="69">
        <v>0</v>
      </c>
      <c r="AD137" s="69">
        <v>0</v>
      </c>
      <c r="AE137" s="69">
        <f t="shared" si="374"/>
        <v>0</v>
      </c>
      <c r="AF137" s="350"/>
      <c r="AH137" s="73">
        <v>0</v>
      </c>
      <c r="AI137" s="74" t="s">
        <v>798</v>
      </c>
      <c r="AJ137" s="73">
        <v>6660181880</v>
      </c>
      <c r="AK137" s="73">
        <f t="shared" si="440"/>
        <v>30035381</v>
      </c>
      <c r="AL137" s="73">
        <f t="shared" si="441"/>
        <v>30035381</v>
      </c>
      <c r="AM137" s="75"/>
    </row>
    <row r="138" spans="1:39" s="58" customFormat="1" ht="16.5" hidden="1" customHeight="1" x14ac:dyDescent="0.15">
      <c r="B138" s="77" t="s">
        <v>578</v>
      </c>
      <c r="C138" s="77" t="s">
        <v>577</v>
      </c>
      <c r="D138" s="84" t="s">
        <v>579</v>
      </c>
      <c r="E138" s="85" t="s">
        <v>1611</v>
      </c>
      <c r="F138" s="348"/>
      <c r="G138" s="85" t="s">
        <v>497</v>
      </c>
      <c r="H138" s="85" t="s">
        <v>918</v>
      </c>
      <c r="I138" s="85" t="s">
        <v>919</v>
      </c>
      <c r="J138" s="348"/>
      <c r="K138" s="348"/>
      <c r="L138" s="348"/>
      <c r="M138" s="348"/>
      <c r="N138" s="87"/>
      <c r="O138" s="88" t="s">
        <v>83</v>
      </c>
      <c r="P138" s="67">
        <f t="shared" ref="P138:R138" si="443">P136-+P137</f>
        <v>0</v>
      </c>
      <c r="Q138" s="67">
        <f t="shared" si="443"/>
        <v>0</v>
      </c>
      <c r="R138" s="89">
        <f t="shared" si="443"/>
        <v>0</v>
      </c>
      <c r="S138" s="89"/>
      <c r="T138" s="89">
        <f t="shared" ref="T138:V138" si="444">T136-+T137</f>
        <v>0</v>
      </c>
      <c r="U138" s="90">
        <f t="shared" si="444"/>
        <v>0</v>
      </c>
      <c r="V138" s="90">
        <f t="shared" si="444"/>
        <v>0</v>
      </c>
      <c r="W138" s="88" t="s">
        <v>83</v>
      </c>
      <c r="X138" s="90">
        <f t="shared" ref="X138:AD138" si="445">X136-+X137</f>
        <v>0</v>
      </c>
      <c r="Y138" s="90">
        <f t="shared" si="445"/>
        <v>0</v>
      </c>
      <c r="Z138" s="90">
        <f t="shared" si="445"/>
        <v>0</v>
      </c>
      <c r="AA138" s="90">
        <f t="shared" si="445"/>
        <v>0</v>
      </c>
      <c r="AB138" s="90">
        <f t="shared" si="445"/>
        <v>0</v>
      </c>
      <c r="AC138" s="90">
        <f t="shared" si="445"/>
        <v>0</v>
      </c>
      <c r="AD138" s="90">
        <f t="shared" si="445"/>
        <v>0</v>
      </c>
      <c r="AE138" s="90">
        <f t="shared" si="374"/>
        <v>0</v>
      </c>
      <c r="AF138" s="351"/>
      <c r="AH138" s="91">
        <f t="shared" si="415"/>
        <v>0</v>
      </c>
      <c r="AI138" s="92" t="s">
        <v>1156</v>
      </c>
      <c r="AJ138" s="91">
        <f t="shared" ref="AJ138:AL138" si="446">AJ136-+AJ137</f>
        <v>0</v>
      </c>
      <c r="AK138" s="91">
        <f t="shared" si="446"/>
        <v>0</v>
      </c>
      <c r="AL138" s="91">
        <f t="shared" si="446"/>
        <v>0</v>
      </c>
      <c r="AM138" s="60"/>
    </row>
    <row r="139" spans="1:39" s="58" customFormat="1" ht="16.5" hidden="1" customHeight="1" x14ac:dyDescent="0.15">
      <c r="A139" s="61" t="s">
        <v>1612</v>
      </c>
      <c r="B139" t="s">
        <v>578</v>
      </c>
      <c r="C139" t="s">
        <v>577</v>
      </c>
      <c r="D139" s="62" t="s">
        <v>579</v>
      </c>
      <c r="E139" s="63" t="s">
        <v>1612</v>
      </c>
      <c r="F139" s="346" t="s">
        <v>1398</v>
      </c>
      <c r="G139" s="63" t="s">
        <v>1794</v>
      </c>
      <c r="H139" s="63" t="s">
        <v>918</v>
      </c>
      <c r="I139" s="63" t="s">
        <v>1002</v>
      </c>
      <c r="J139" s="346" t="s">
        <v>1765</v>
      </c>
      <c r="K139" s="346" t="s">
        <v>1722</v>
      </c>
      <c r="L139" s="346" t="s">
        <v>1758</v>
      </c>
      <c r="M139" s="346" t="s">
        <v>1714</v>
      </c>
      <c r="N139" s="65" t="s">
        <v>1751</v>
      </c>
      <c r="O139" s="66" t="s">
        <v>78</v>
      </c>
      <c r="P139" s="67">
        <v>21617260</v>
      </c>
      <c r="Q139" s="67">
        <v>21617260</v>
      </c>
      <c r="R139" s="67">
        <f t="shared" ref="R139" si="447">P139-Q139</f>
        <v>0</v>
      </c>
      <c r="S139" s="67">
        <v>0</v>
      </c>
      <c r="T139" s="67">
        <v>0</v>
      </c>
      <c r="U139" s="68">
        <v>0</v>
      </c>
      <c r="V139" s="69">
        <f t="shared" ref="V139:V140" si="448">P139-U139</f>
        <v>21617260</v>
      </c>
      <c r="W139" s="70" t="s">
        <v>79</v>
      </c>
      <c r="X139" s="69">
        <f t="shared" ref="X139" si="449">X140</f>
        <v>0</v>
      </c>
      <c r="Y139" s="71"/>
      <c r="Z139" s="71"/>
      <c r="AA139" s="71"/>
      <c r="AB139" s="71"/>
      <c r="AC139" s="71"/>
      <c r="AD139" s="72"/>
      <c r="AE139" s="69">
        <f t="shared" si="374"/>
        <v>0</v>
      </c>
      <c r="AF139" s="349">
        <v>0</v>
      </c>
      <c r="AH139" s="73">
        <v>0</v>
      </c>
      <c r="AI139" s="74" t="s">
        <v>1792</v>
      </c>
      <c r="AJ139" s="73">
        <v>401745616</v>
      </c>
      <c r="AK139" s="73">
        <f t="shared" ref="AK139:AK140" si="450">AL139-+AH139</f>
        <v>21617260</v>
      </c>
      <c r="AL139" s="73">
        <f t="shared" ref="AL139:AL140" si="451">Q139+R139</f>
        <v>21617260</v>
      </c>
      <c r="AM139" s="75" t="s">
        <v>90</v>
      </c>
    </row>
    <row r="140" spans="1:39" s="58" customFormat="1" ht="16.5" hidden="1" customHeight="1" x14ac:dyDescent="0.15">
      <c r="B140" s="77" t="s">
        <v>578</v>
      </c>
      <c r="C140" s="77" t="s">
        <v>577</v>
      </c>
      <c r="D140" s="78" t="s">
        <v>579</v>
      </c>
      <c r="E140" s="79" t="s">
        <v>1612</v>
      </c>
      <c r="F140" s="347"/>
      <c r="G140" s="79" t="s">
        <v>1794</v>
      </c>
      <c r="H140" s="79" t="s">
        <v>918</v>
      </c>
      <c r="I140" s="79" t="s">
        <v>1002</v>
      </c>
      <c r="J140" s="347"/>
      <c r="K140" s="347"/>
      <c r="L140" s="347"/>
      <c r="M140" s="347"/>
      <c r="N140" s="81"/>
      <c r="O140" s="82" t="s">
        <v>81</v>
      </c>
      <c r="P140" s="67">
        <v>21617260</v>
      </c>
      <c r="Q140" s="67">
        <v>21617260</v>
      </c>
      <c r="R140" s="67">
        <v>0</v>
      </c>
      <c r="S140" s="67">
        <f t="shared" ref="S140" si="452">P140-Q140-R140</f>
        <v>0</v>
      </c>
      <c r="T140" s="67">
        <v>0</v>
      </c>
      <c r="U140" s="83">
        <v>0</v>
      </c>
      <c r="V140" s="69">
        <f t="shared" si="448"/>
        <v>21617260</v>
      </c>
      <c r="W140" s="70" t="s">
        <v>82</v>
      </c>
      <c r="X140" s="69">
        <v>0</v>
      </c>
      <c r="Y140" s="69">
        <v>0</v>
      </c>
      <c r="Z140" s="69">
        <v>0</v>
      </c>
      <c r="AA140" s="69">
        <v>0</v>
      </c>
      <c r="AB140" s="69">
        <v>0</v>
      </c>
      <c r="AC140" s="69">
        <v>0</v>
      </c>
      <c r="AD140" s="69">
        <v>0</v>
      </c>
      <c r="AE140" s="69">
        <f t="shared" si="374"/>
        <v>0</v>
      </c>
      <c r="AF140" s="350"/>
      <c r="AH140" s="73">
        <v>0</v>
      </c>
      <c r="AI140" s="74" t="s">
        <v>1792</v>
      </c>
      <c r="AJ140" s="73">
        <v>401745616</v>
      </c>
      <c r="AK140" s="73">
        <f t="shared" si="450"/>
        <v>21617260</v>
      </c>
      <c r="AL140" s="73">
        <f t="shared" si="451"/>
        <v>21617260</v>
      </c>
      <c r="AM140" s="75" t="s">
        <v>90</v>
      </c>
    </row>
    <row r="141" spans="1:39" s="58" customFormat="1" ht="16.5" hidden="1" customHeight="1" x14ac:dyDescent="0.15">
      <c r="B141" s="77" t="s">
        <v>578</v>
      </c>
      <c r="C141" s="77" t="s">
        <v>577</v>
      </c>
      <c r="D141" s="84" t="s">
        <v>579</v>
      </c>
      <c r="E141" s="85" t="s">
        <v>1612</v>
      </c>
      <c r="F141" s="348"/>
      <c r="G141" s="85" t="s">
        <v>1794</v>
      </c>
      <c r="H141" s="85" t="s">
        <v>918</v>
      </c>
      <c r="I141" s="85" t="s">
        <v>1002</v>
      </c>
      <c r="J141" s="348"/>
      <c r="K141" s="348"/>
      <c r="L141" s="348"/>
      <c r="M141" s="348"/>
      <c r="N141" s="87"/>
      <c r="O141" s="88" t="s">
        <v>83</v>
      </c>
      <c r="P141" s="67">
        <f t="shared" ref="P141:R141" si="453">P139-+P140</f>
        <v>0</v>
      </c>
      <c r="Q141" s="67">
        <f t="shared" si="453"/>
        <v>0</v>
      </c>
      <c r="R141" s="89">
        <f t="shared" si="453"/>
        <v>0</v>
      </c>
      <c r="S141" s="89"/>
      <c r="T141" s="89">
        <f t="shared" ref="T141:V141" si="454">T139-+T140</f>
        <v>0</v>
      </c>
      <c r="U141" s="90">
        <f t="shared" si="454"/>
        <v>0</v>
      </c>
      <c r="V141" s="90">
        <f t="shared" si="454"/>
        <v>0</v>
      </c>
      <c r="W141" s="88" t="s">
        <v>83</v>
      </c>
      <c r="X141" s="90">
        <f t="shared" ref="X141:AD141" si="455">X139-+X140</f>
        <v>0</v>
      </c>
      <c r="Y141" s="90">
        <f t="shared" si="455"/>
        <v>0</v>
      </c>
      <c r="Z141" s="90">
        <f t="shared" si="455"/>
        <v>0</v>
      </c>
      <c r="AA141" s="90">
        <f t="shared" si="455"/>
        <v>0</v>
      </c>
      <c r="AB141" s="90">
        <f t="shared" si="455"/>
        <v>0</v>
      </c>
      <c r="AC141" s="90">
        <f t="shared" si="455"/>
        <v>0</v>
      </c>
      <c r="AD141" s="90">
        <f t="shared" si="455"/>
        <v>0</v>
      </c>
      <c r="AE141" s="90">
        <f t="shared" si="374"/>
        <v>0</v>
      </c>
      <c r="AF141" s="351"/>
      <c r="AH141" s="91">
        <f t="shared" si="415"/>
        <v>0</v>
      </c>
      <c r="AI141" s="92" t="s">
        <v>1156</v>
      </c>
      <c r="AJ141" s="91">
        <f t="shared" ref="AJ141:AL141" si="456">AJ139-+AJ140</f>
        <v>0</v>
      </c>
      <c r="AK141" s="91">
        <f t="shared" si="456"/>
        <v>0</v>
      </c>
      <c r="AL141" s="91">
        <f t="shared" si="456"/>
        <v>0</v>
      </c>
      <c r="AM141" s="60"/>
    </row>
    <row r="142" spans="1:39" s="58" customFormat="1" ht="16.5" hidden="1" customHeight="1" x14ac:dyDescent="0.15">
      <c r="A142" s="61" t="s">
        <v>1613</v>
      </c>
      <c r="B142" t="s">
        <v>578</v>
      </c>
      <c r="C142" t="s">
        <v>577</v>
      </c>
      <c r="D142" s="62" t="s">
        <v>579</v>
      </c>
      <c r="E142" s="63" t="s">
        <v>1613</v>
      </c>
      <c r="F142" s="346" t="s">
        <v>1399</v>
      </c>
      <c r="G142" s="63" t="s">
        <v>497</v>
      </c>
      <c r="H142" s="63" t="s">
        <v>918</v>
      </c>
      <c r="I142" s="63" t="s">
        <v>1002</v>
      </c>
      <c r="J142" s="346" t="s">
        <v>1771</v>
      </c>
      <c r="K142" s="346" t="s">
        <v>1722</v>
      </c>
      <c r="L142" s="346" t="s">
        <v>1758</v>
      </c>
      <c r="M142" s="346" t="s">
        <v>1711</v>
      </c>
      <c r="N142" s="65" t="s">
        <v>1712</v>
      </c>
      <c r="O142" s="66" t="s">
        <v>78</v>
      </c>
      <c r="P142" s="67">
        <v>21112395</v>
      </c>
      <c r="Q142" s="67">
        <v>21098130</v>
      </c>
      <c r="R142" s="67">
        <f t="shared" ref="R142" si="457">P142-Q142</f>
        <v>14265</v>
      </c>
      <c r="S142" s="67">
        <v>0</v>
      </c>
      <c r="T142" s="67">
        <v>33889</v>
      </c>
      <c r="U142" s="68">
        <v>0</v>
      </c>
      <c r="V142" s="69">
        <f t="shared" ref="V142:V143" si="458">P142-U142</f>
        <v>21112395</v>
      </c>
      <c r="W142" s="70" t="s">
        <v>79</v>
      </c>
      <c r="X142" s="69">
        <f t="shared" ref="X142" si="459">X143</f>
        <v>13111</v>
      </c>
      <c r="Y142" s="71"/>
      <c r="Z142" s="71"/>
      <c r="AA142" s="71"/>
      <c r="AB142" s="71"/>
      <c r="AC142" s="71"/>
      <c r="AD142" s="72"/>
      <c r="AE142" s="69">
        <f t="shared" si="374"/>
        <v>13111</v>
      </c>
      <c r="AF142" s="349">
        <v>0</v>
      </c>
      <c r="AH142" s="73">
        <v>5112410</v>
      </c>
      <c r="AI142" s="74" t="s">
        <v>798</v>
      </c>
      <c r="AJ142" s="73">
        <v>3278110277</v>
      </c>
      <c r="AK142" s="73">
        <f t="shared" ref="AK142:AK143" si="460">AL142-+AH142</f>
        <v>15999985</v>
      </c>
      <c r="AL142" s="73">
        <f t="shared" ref="AL142:AL143" si="461">Q142+R142</f>
        <v>21112395</v>
      </c>
      <c r="AM142" s="75"/>
    </row>
    <row r="143" spans="1:39" s="58" customFormat="1" ht="16.5" hidden="1" customHeight="1" x14ac:dyDescent="0.15">
      <c r="B143" s="77" t="s">
        <v>578</v>
      </c>
      <c r="C143" s="77" t="s">
        <v>577</v>
      </c>
      <c r="D143" s="78" t="s">
        <v>579</v>
      </c>
      <c r="E143" s="79" t="s">
        <v>1613</v>
      </c>
      <c r="F143" s="347"/>
      <c r="G143" s="79" t="s">
        <v>497</v>
      </c>
      <c r="H143" s="79" t="s">
        <v>918</v>
      </c>
      <c r="I143" s="79" t="s">
        <v>1002</v>
      </c>
      <c r="J143" s="347"/>
      <c r="K143" s="347"/>
      <c r="L143" s="347"/>
      <c r="M143" s="347"/>
      <c r="N143" s="81"/>
      <c r="O143" s="82" t="s">
        <v>81</v>
      </c>
      <c r="P143" s="67">
        <v>21099284</v>
      </c>
      <c r="Q143" s="67">
        <v>21085019</v>
      </c>
      <c r="R143" s="67">
        <v>14265</v>
      </c>
      <c r="S143" s="67">
        <f t="shared" ref="S143" si="462">P143-Q143-R143</f>
        <v>0</v>
      </c>
      <c r="T143" s="67">
        <v>20778</v>
      </c>
      <c r="U143" s="83">
        <v>0</v>
      </c>
      <c r="V143" s="69">
        <f t="shared" si="458"/>
        <v>21099284</v>
      </c>
      <c r="W143" s="70" t="s">
        <v>82</v>
      </c>
      <c r="X143" s="69">
        <v>13111</v>
      </c>
      <c r="Y143" s="69">
        <v>0</v>
      </c>
      <c r="Z143" s="69">
        <v>0</v>
      </c>
      <c r="AA143" s="69">
        <v>0</v>
      </c>
      <c r="AB143" s="69">
        <v>0</v>
      </c>
      <c r="AC143" s="69">
        <v>0</v>
      </c>
      <c r="AD143" s="69">
        <v>0</v>
      </c>
      <c r="AE143" s="69">
        <f t="shared" si="374"/>
        <v>13111</v>
      </c>
      <c r="AF143" s="350"/>
      <c r="AH143" s="73">
        <v>5112410</v>
      </c>
      <c r="AI143" s="74" t="s">
        <v>798</v>
      </c>
      <c r="AJ143" s="73">
        <v>3275725868</v>
      </c>
      <c r="AK143" s="73">
        <f t="shared" si="460"/>
        <v>15986874</v>
      </c>
      <c r="AL143" s="73">
        <f t="shared" si="461"/>
        <v>21099284</v>
      </c>
      <c r="AM143" s="75"/>
    </row>
    <row r="144" spans="1:39" s="58" customFormat="1" ht="16.5" hidden="1" customHeight="1" x14ac:dyDescent="0.15">
      <c r="B144" s="77" t="s">
        <v>578</v>
      </c>
      <c r="C144" s="77" t="s">
        <v>577</v>
      </c>
      <c r="D144" s="84" t="s">
        <v>579</v>
      </c>
      <c r="E144" s="85" t="s">
        <v>1613</v>
      </c>
      <c r="F144" s="348"/>
      <c r="G144" s="85" t="s">
        <v>497</v>
      </c>
      <c r="H144" s="85" t="s">
        <v>918</v>
      </c>
      <c r="I144" s="85" t="s">
        <v>1002</v>
      </c>
      <c r="J144" s="348"/>
      <c r="K144" s="348"/>
      <c r="L144" s="348"/>
      <c r="M144" s="348"/>
      <c r="N144" s="87"/>
      <c r="O144" s="88" t="s">
        <v>83</v>
      </c>
      <c r="P144" s="67">
        <f t="shared" ref="P144:R144" si="463">P142-+P143</f>
        <v>13111</v>
      </c>
      <c r="Q144" s="67">
        <f t="shared" si="463"/>
        <v>13111</v>
      </c>
      <c r="R144" s="89">
        <f t="shared" si="463"/>
        <v>0</v>
      </c>
      <c r="S144" s="89"/>
      <c r="T144" s="89">
        <f t="shared" ref="T144:V144" si="464">T142-+T143</f>
        <v>13111</v>
      </c>
      <c r="U144" s="90">
        <f t="shared" si="464"/>
        <v>0</v>
      </c>
      <c r="V144" s="90">
        <f t="shared" si="464"/>
        <v>13111</v>
      </c>
      <c r="W144" s="88" t="s">
        <v>83</v>
      </c>
      <c r="X144" s="90">
        <f t="shared" ref="X144:AD144" si="465">X142-+X143</f>
        <v>0</v>
      </c>
      <c r="Y144" s="90">
        <f t="shared" si="465"/>
        <v>0</v>
      </c>
      <c r="Z144" s="90">
        <f t="shared" si="465"/>
        <v>0</v>
      </c>
      <c r="AA144" s="90">
        <f t="shared" si="465"/>
        <v>0</v>
      </c>
      <c r="AB144" s="90">
        <f t="shared" si="465"/>
        <v>0</v>
      </c>
      <c r="AC144" s="90">
        <f t="shared" si="465"/>
        <v>0</v>
      </c>
      <c r="AD144" s="90">
        <f t="shared" si="465"/>
        <v>0</v>
      </c>
      <c r="AE144" s="90">
        <f t="shared" si="374"/>
        <v>0</v>
      </c>
      <c r="AF144" s="351"/>
      <c r="AH144" s="91">
        <f t="shared" si="415"/>
        <v>0</v>
      </c>
      <c r="AI144" s="92">
        <v>5112410</v>
      </c>
      <c r="AJ144" s="91">
        <f t="shared" ref="AJ144:AL144" si="466">AJ142-+AJ143</f>
        <v>2384409</v>
      </c>
      <c r="AK144" s="91">
        <f t="shared" si="466"/>
        <v>13111</v>
      </c>
      <c r="AL144" s="91">
        <f t="shared" si="466"/>
        <v>13111</v>
      </c>
      <c r="AM144" s="60"/>
    </row>
    <row r="145" spans="1:39" s="58" customFormat="1" ht="16.5" hidden="1" customHeight="1" x14ac:dyDescent="0.15">
      <c r="A145" s="61" t="s">
        <v>1614</v>
      </c>
      <c r="B145" t="s">
        <v>578</v>
      </c>
      <c r="C145" t="s">
        <v>577</v>
      </c>
      <c r="D145" s="62" t="s">
        <v>579</v>
      </c>
      <c r="E145" s="63" t="s">
        <v>1614</v>
      </c>
      <c r="F145" s="346" t="s">
        <v>1400</v>
      </c>
      <c r="G145" s="63" t="s">
        <v>497</v>
      </c>
      <c r="H145" s="63" t="s">
        <v>918</v>
      </c>
      <c r="I145" s="63" t="s">
        <v>956</v>
      </c>
      <c r="J145" s="346" t="s">
        <v>1733</v>
      </c>
      <c r="K145" s="346" t="s">
        <v>1722</v>
      </c>
      <c r="L145" s="346" t="s">
        <v>1758</v>
      </c>
      <c r="M145" s="346" t="s">
        <v>1716</v>
      </c>
      <c r="N145" s="65" t="s">
        <v>1712</v>
      </c>
      <c r="O145" s="66" t="s">
        <v>78</v>
      </c>
      <c r="P145" s="67">
        <v>60302573</v>
      </c>
      <c r="Q145" s="67">
        <v>20550301</v>
      </c>
      <c r="R145" s="67">
        <f t="shared" ref="R145" si="467">P145-Q145</f>
        <v>39752272</v>
      </c>
      <c r="S145" s="67">
        <v>0</v>
      </c>
      <c r="T145" s="67">
        <v>60302573</v>
      </c>
      <c r="U145" s="68">
        <v>0</v>
      </c>
      <c r="V145" s="69">
        <f t="shared" ref="V145:V146" si="468">P145-U145</f>
        <v>60302573</v>
      </c>
      <c r="W145" s="70" t="s">
        <v>79</v>
      </c>
      <c r="X145" s="69">
        <f t="shared" ref="X145" si="469">X146</f>
        <v>0</v>
      </c>
      <c r="Y145" s="71"/>
      <c r="Z145" s="71"/>
      <c r="AA145" s="71"/>
      <c r="AB145" s="71"/>
      <c r="AC145" s="71"/>
      <c r="AD145" s="72"/>
      <c r="AE145" s="69">
        <f t="shared" si="374"/>
        <v>0</v>
      </c>
      <c r="AF145" s="349">
        <v>0</v>
      </c>
      <c r="AH145" s="73">
        <v>49645439</v>
      </c>
      <c r="AI145" s="74" t="s">
        <v>798</v>
      </c>
      <c r="AJ145" s="73">
        <v>2061739100</v>
      </c>
      <c r="AK145" s="73">
        <f t="shared" ref="AK145:AK146" si="470">AL145-+AH145</f>
        <v>10657134</v>
      </c>
      <c r="AL145" s="73">
        <f t="shared" ref="AL145:AL146" si="471">Q145+R145</f>
        <v>60302573</v>
      </c>
      <c r="AM145" s="75"/>
    </row>
    <row r="146" spans="1:39" s="58" customFormat="1" ht="16.5" hidden="1" customHeight="1" x14ac:dyDescent="0.15">
      <c r="B146" s="77" t="s">
        <v>578</v>
      </c>
      <c r="C146" s="77" t="s">
        <v>577</v>
      </c>
      <c r="D146" s="78" t="s">
        <v>579</v>
      </c>
      <c r="E146" s="79" t="s">
        <v>1614</v>
      </c>
      <c r="F146" s="347"/>
      <c r="G146" s="79" t="s">
        <v>497</v>
      </c>
      <c r="H146" s="79" t="s">
        <v>918</v>
      </c>
      <c r="I146" s="79" t="s">
        <v>956</v>
      </c>
      <c r="J146" s="347"/>
      <c r="K146" s="347"/>
      <c r="L146" s="347"/>
      <c r="M146" s="347"/>
      <c r="N146" s="81"/>
      <c r="O146" s="82" t="s">
        <v>81</v>
      </c>
      <c r="P146" s="67">
        <v>60302573</v>
      </c>
      <c r="Q146" s="67">
        <v>20550301</v>
      </c>
      <c r="R146" s="67">
        <v>39752272</v>
      </c>
      <c r="S146" s="67">
        <f t="shared" ref="S146" si="472">P146-Q146-R146</f>
        <v>0</v>
      </c>
      <c r="T146" s="67">
        <v>60302573</v>
      </c>
      <c r="U146" s="83">
        <v>0</v>
      </c>
      <c r="V146" s="69">
        <f t="shared" si="468"/>
        <v>60302573</v>
      </c>
      <c r="W146" s="70" t="s">
        <v>82</v>
      </c>
      <c r="X146" s="69">
        <v>0</v>
      </c>
      <c r="Y146" s="69">
        <v>0</v>
      </c>
      <c r="Z146" s="69">
        <v>0</v>
      </c>
      <c r="AA146" s="69">
        <v>0</v>
      </c>
      <c r="AB146" s="69">
        <v>0</v>
      </c>
      <c r="AC146" s="69">
        <v>0</v>
      </c>
      <c r="AD146" s="69">
        <v>0</v>
      </c>
      <c r="AE146" s="69">
        <f t="shared" si="374"/>
        <v>0</v>
      </c>
      <c r="AF146" s="350"/>
      <c r="AH146" s="73">
        <v>49645439</v>
      </c>
      <c r="AI146" s="74" t="s">
        <v>798</v>
      </c>
      <c r="AJ146" s="73">
        <v>2061739100</v>
      </c>
      <c r="AK146" s="73">
        <f t="shared" si="470"/>
        <v>10657134</v>
      </c>
      <c r="AL146" s="73">
        <f t="shared" si="471"/>
        <v>60302573</v>
      </c>
      <c r="AM146" s="75"/>
    </row>
    <row r="147" spans="1:39" s="58" customFormat="1" ht="16.5" hidden="1" customHeight="1" x14ac:dyDescent="0.15">
      <c r="B147" s="77" t="s">
        <v>578</v>
      </c>
      <c r="C147" s="77" t="s">
        <v>577</v>
      </c>
      <c r="D147" s="84" t="s">
        <v>579</v>
      </c>
      <c r="E147" s="85" t="s">
        <v>1614</v>
      </c>
      <c r="F147" s="348"/>
      <c r="G147" s="85" t="s">
        <v>497</v>
      </c>
      <c r="H147" s="85" t="s">
        <v>918</v>
      </c>
      <c r="I147" s="85" t="s">
        <v>956</v>
      </c>
      <c r="J147" s="348"/>
      <c r="K147" s="348"/>
      <c r="L147" s="348"/>
      <c r="M147" s="348"/>
      <c r="N147" s="87"/>
      <c r="O147" s="88" t="s">
        <v>83</v>
      </c>
      <c r="P147" s="67">
        <f t="shared" ref="P147:R147" si="473">P145-+P146</f>
        <v>0</v>
      </c>
      <c r="Q147" s="67">
        <f t="shared" si="473"/>
        <v>0</v>
      </c>
      <c r="R147" s="89">
        <f t="shared" si="473"/>
        <v>0</v>
      </c>
      <c r="S147" s="89"/>
      <c r="T147" s="89">
        <f t="shared" ref="T147:V147" si="474">T145-+T146</f>
        <v>0</v>
      </c>
      <c r="U147" s="90">
        <f t="shared" si="474"/>
        <v>0</v>
      </c>
      <c r="V147" s="90">
        <f t="shared" si="474"/>
        <v>0</v>
      </c>
      <c r="W147" s="88" t="s">
        <v>83</v>
      </c>
      <c r="X147" s="90">
        <f t="shared" ref="X147:AD147" si="475">X145-+X146</f>
        <v>0</v>
      </c>
      <c r="Y147" s="90">
        <f t="shared" si="475"/>
        <v>0</v>
      </c>
      <c r="Z147" s="90">
        <f t="shared" si="475"/>
        <v>0</v>
      </c>
      <c r="AA147" s="90">
        <f t="shared" si="475"/>
        <v>0</v>
      </c>
      <c r="AB147" s="90">
        <f t="shared" si="475"/>
        <v>0</v>
      </c>
      <c r="AC147" s="90">
        <f t="shared" si="475"/>
        <v>0</v>
      </c>
      <c r="AD147" s="90">
        <f t="shared" si="475"/>
        <v>0</v>
      </c>
      <c r="AE147" s="90">
        <f t="shared" si="374"/>
        <v>0</v>
      </c>
      <c r="AF147" s="351"/>
      <c r="AH147" s="91">
        <f t="shared" si="415"/>
        <v>0</v>
      </c>
      <c r="AI147" s="92" t="s">
        <v>1156</v>
      </c>
      <c r="AJ147" s="91">
        <f t="shared" ref="AJ147:AL147" si="476">AJ145-+AJ146</f>
        <v>0</v>
      </c>
      <c r="AK147" s="91">
        <f t="shared" si="476"/>
        <v>0</v>
      </c>
      <c r="AL147" s="91">
        <f t="shared" si="476"/>
        <v>0</v>
      </c>
      <c r="AM147" s="60"/>
    </row>
    <row r="148" spans="1:39" s="58" customFormat="1" ht="16.5" hidden="1" customHeight="1" x14ac:dyDescent="0.15">
      <c r="A148" s="61" t="s">
        <v>1615</v>
      </c>
      <c r="B148" t="s">
        <v>578</v>
      </c>
      <c r="C148" t="s">
        <v>577</v>
      </c>
      <c r="D148" s="62" t="s">
        <v>579</v>
      </c>
      <c r="E148" s="63" t="s">
        <v>1615</v>
      </c>
      <c r="F148" s="346" t="s">
        <v>1401</v>
      </c>
      <c r="G148" s="63" t="s">
        <v>497</v>
      </c>
      <c r="H148" s="63" t="s">
        <v>918</v>
      </c>
      <c r="I148" s="63" t="s">
        <v>1002</v>
      </c>
      <c r="J148" s="346" t="s">
        <v>1772</v>
      </c>
      <c r="K148" s="346" t="s">
        <v>1722</v>
      </c>
      <c r="L148" s="346" t="s">
        <v>1758</v>
      </c>
      <c r="M148" s="346" t="s">
        <v>1714</v>
      </c>
      <c r="N148" s="65" t="s">
        <v>1720</v>
      </c>
      <c r="O148" s="66" t="s">
        <v>78</v>
      </c>
      <c r="P148" s="67">
        <v>11324225</v>
      </c>
      <c r="Q148" s="67">
        <v>11324225</v>
      </c>
      <c r="R148" s="67">
        <f t="shared" ref="R148" si="477">P148-Q148</f>
        <v>0</v>
      </c>
      <c r="S148" s="67">
        <v>0</v>
      </c>
      <c r="T148" s="67">
        <v>0</v>
      </c>
      <c r="U148" s="68">
        <v>0</v>
      </c>
      <c r="V148" s="69">
        <f t="shared" ref="V148:V149" si="478">P148-U148</f>
        <v>11324225</v>
      </c>
      <c r="W148" s="70" t="s">
        <v>79</v>
      </c>
      <c r="X148" s="69">
        <f t="shared" ref="X148" si="479">X149</f>
        <v>0</v>
      </c>
      <c r="Y148" s="71"/>
      <c r="Z148" s="71"/>
      <c r="AA148" s="71"/>
      <c r="AB148" s="71"/>
      <c r="AC148" s="71"/>
      <c r="AD148" s="72"/>
      <c r="AE148" s="69">
        <f t="shared" si="374"/>
        <v>0</v>
      </c>
      <c r="AF148" s="349">
        <v>0</v>
      </c>
      <c r="AH148" s="73">
        <v>11324225</v>
      </c>
      <c r="AI148" s="74" t="s">
        <v>1156</v>
      </c>
      <c r="AJ148" s="73">
        <v>0</v>
      </c>
      <c r="AK148" s="73">
        <f t="shared" ref="AK148:AK149" si="480">AL148-+AH148</f>
        <v>0</v>
      </c>
      <c r="AL148" s="73">
        <f t="shared" ref="AL148:AL149" si="481">Q148+R148</f>
        <v>11324225</v>
      </c>
      <c r="AM148" s="75"/>
    </row>
    <row r="149" spans="1:39" s="58" customFormat="1" ht="16.5" hidden="1" customHeight="1" x14ac:dyDescent="0.15">
      <c r="B149" s="77" t="s">
        <v>578</v>
      </c>
      <c r="C149" s="77" t="s">
        <v>577</v>
      </c>
      <c r="D149" s="78" t="s">
        <v>579</v>
      </c>
      <c r="E149" s="79" t="s">
        <v>1615</v>
      </c>
      <c r="F149" s="347"/>
      <c r="G149" s="79" t="s">
        <v>497</v>
      </c>
      <c r="H149" s="79" t="s">
        <v>918</v>
      </c>
      <c r="I149" s="79" t="s">
        <v>1002</v>
      </c>
      <c r="J149" s="347"/>
      <c r="K149" s="347"/>
      <c r="L149" s="347"/>
      <c r="M149" s="347"/>
      <c r="N149" s="81"/>
      <c r="O149" s="82" t="s">
        <v>81</v>
      </c>
      <c r="P149" s="67">
        <v>11324225</v>
      </c>
      <c r="Q149" s="67">
        <v>11324225</v>
      </c>
      <c r="R149" s="67">
        <v>0</v>
      </c>
      <c r="S149" s="67">
        <f t="shared" ref="S149" si="482">P149-Q149-R149</f>
        <v>0</v>
      </c>
      <c r="T149" s="67">
        <v>0</v>
      </c>
      <c r="U149" s="83">
        <v>0</v>
      </c>
      <c r="V149" s="69">
        <f t="shared" si="478"/>
        <v>11324225</v>
      </c>
      <c r="W149" s="70" t="s">
        <v>82</v>
      </c>
      <c r="X149" s="69">
        <v>0</v>
      </c>
      <c r="Y149" s="69">
        <v>0</v>
      </c>
      <c r="Z149" s="69">
        <v>0</v>
      </c>
      <c r="AA149" s="69">
        <v>0</v>
      </c>
      <c r="AB149" s="69">
        <v>0</v>
      </c>
      <c r="AC149" s="69">
        <v>0</v>
      </c>
      <c r="AD149" s="69">
        <v>0</v>
      </c>
      <c r="AE149" s="69">
        <f t="shared" si="374"/>
        <v>0</v>
      </c>
      <c r="AF149" s="350"/>
      <c r="AH149" s="73">
        <v>11324225</v>
      </c>
      <c r="AI149" s="74" t="s">
        <v>1156</v>
      </c>
      <c r="AJ149" s="73">
        <v>0</v>
      </c>
      <c r="AK149" s="73">
        <f t="shared" si="480"/>
        <v>0</v>
      </c>
      <c r="AL149" s="73">
        <f t="shared" si="481"/>
        <v>11324225</v>
      </c>
      <c r="AM149" s="75"/>
    </row>
    <row r="150" spans="1:39" s="58" customFormat="1" ht="16.5" hidden="1" customHeight="1" x14ac:dyDescent="0.15">
      <c r="B150" s="77" t="s">
        <v>578</v>
      </c>
      <c r="C150" s="77" t="s">
        <v>577</v>
      </c>
      <c r="D150" s="84" t="s">
        <v>579</v>
      </c>
      <c r="E150" s="85" t="s">
        <v>1615</v>
      </c>
      <c r="F150" s="348"/>
      <c r="G150" s="85" t="s">
        <v>497</v>
      </c>
      <c r="H150" s="85" t="s">
        <v>918</v>
      </c>
      <c r="I150" s="85" t="s">
        <v>1002</v>
      </c>
      <c r="J150" s="348"/>
      <c r="K150" s="348"/>
      <c r="L150" s="348"/>
      <c r="M150" s="348"/>
      <c r="N150" s="87"/>
      <c r="O150" s="88" t="s">
        <v>83</v>
      </c>
      <c r="P150" s="67">
        <f t="shared" ref="P150:R150" si="483">P148-+P149</f>
        <v>0</v>
      </c>
      <c r="Q150" s="67">
        <f t="shared" si="483"/>
        <v>0</v>
      </c>
      <c r="R150" s="89">
        <f t="shared" si="483"/>
        <v>0</v>
      </c>
      <c r="S150" s="89"/>
      <c r="T150" s="89">
        <f t="shared" ref="T150:V150" si="484">T148-+T149</f>
        <v>0</v>
      </c>
      <c r="U150" s="90">
        <f t="shared" si="484"/>
        <v>0</v>
      </c>
      <c r="V150" s="90">
        <f t="shared" si="484"/>
        <v>0</v>
      </c>
      <c r="W150" s="88" t="s">
        <v>83</v>
      </c>
      <c r="X150" s="90">
        <f t="shared" ref="X150:AD150" si="485">X148-+X149</f>
        <v>0</v>
      </c>
      <c r="Y150" s="90">
        <f t="shared" si="485"/>
        <v>0</v>
      </c>
      <c r="Z150" s="90">
        <f t="shared" si="485"/>
        <v>0</v>
      </c>
      <c r="AA150" s="90">
        <f t="shared" si="485"/>
        <v>0</v>
      </c>
      <c r="AB150" s="90">
        <f t="shared" si="485"/>
        <v>0</v>
      </c>
      <c r="AC150" s="90">
        <f t="shared" si="485"/>
        <v>0</v>
      </c>
      <c r="AD150" s="90">
        <f t="shared" si="485"/>
        <v>0</v>
      </c>
      <c r="AE150" s="90">
        <f t="shared" si="374"/>
        <v>0</v>
      </c>
      <c r="AF150" s="351"/>
      <c r="AH150" s="91">
        <f t="shared" si="415"/>
        <v>0</v>
      </c>
      <c r="AI150" s="92" t="s">
        <v>1156</v>
      </c>
      <c r="AJ150" s="91">
        <f t="shared" ref="AJ150:AL150" si="486">AJ148-+AJ149</f>
        <v>0</v>
      </c>
      <c r="AK150" s="91">
        <f t="shared" si="486"/>
        <v>0</v>
      </c>
      <c r="AL150" s="91">
        <f t="shared" si="486"/>
        <v>0</v>
      </c>
      <c r="AM150" s="60"/>
    </row>
    <row r="151" spans="1:39" s="58" customFormat="1" ht="16.5" hidden="1" customHeight="1" x14ac:dyDescent="0.15">
      <c r="A151" s="61" t="s">
        <v>1616</v>
      </c>
      <c r="B151" t="s">
        <v>578</v>
      </c>
      <c r="C151" t="s">
        <v>577</v>
      </c>
      <c r="D151" s="62" t="s">
        <v>579</v>
      </c>
      <c r="E151" s="63" t="s">
        <v>1616</v>
      </c>
      <c r="F151" s="346" t="s">
        <v>1402</v>
      </c>
      <c r="G151" s="63" t="s">
        <v>1803</v>
      </c>
      <c r="H151" s="63" t="s">
        <v>918</v>
      </c>
      <c r="I151" s="63" t="s">
        <v>1044</v>
      </c>
      <c r="J151" s="346" t="s">
        <v>1773</v>
      </c>
      <c r="K151" s="346" t="s">
        <v>1722</v>
      </c>
      <c r="L151" s="346" t="s">
        <v>1758</v>
      </c>
      <c r="M151" s="346" t="s">
        <v>1711</v>
      </c>
      <c r="N151" s="65" t="s">
        <v>1734</v>
      </c>
      <c r="O151" s="66" t="s">
        <v>78</v>
      </c>
      <c r="P151" s="67">
        <v>7621218</v>
      </c>
      <c r="Q151" s="67">
        <v>7621218</v>
      </c>
      <c r="R151" s="67">
        <f t="shared" ref="R151" si="487">P151-Q151</f>
        <v>0</v>
      </c>
      <c r="S151" s="67">
        <v>0</v>
      </c>
      <c r="T151" s="67">
        <v>0</v>
      </c>
      <c r="U151" s="68">
        <v>0</v>
      </c>
      <c r="V151" s="69">
        <f t="shared" ref="V151:V152" si="488">P151-U151</f>
        <v>7621218</v>
      </c>
      <c r="W151" s="70" t="s">
        <v>79</v>
      </c>
      <c r="X151" s="69">
        <f t="shared" ref="X151" si="489">X152</f>
        <v>0</v>
      </c>
      <c r="Y151" s="71"/>
      <c r="Z151" s="71"/>
      <c r="AA151" s="71"/>
      <c r="AB151" s="71"/>
      <c r="AC151" s="71"/>
      <c r="AD151" s="72"/>
      <c r="AE151" s="69">
        <f t="shared" si="374"/>
        <v>0</v>
      </c>
      <c r="AF151" s="349">
        <v>0</v>
      </c>
      <c r="AH151" s="73">
        <v>0</v>
      </c>
      <c r="AI151" s="74" t="s">
        <v>798</v>
      </c>
      <c r="AJ151" s="73">
        <v>1427194350</v>
      </c>
      <c r="AK151" s="73">
        <f t="shared" ref="AK151:AK152" si="490">AL151-+AH151</f>
        <v>7621218</v>
      </c>
      <c r="AL151" s="73">
        <f t="shared" ref="AL151:AL152" si="491">Q151+R151</f>
        <v>7621218</v>
      </c>
      <c r="AM151" s="75"/>
    </row>
    <row r="152" spans="1:39" s="58" customFormat="1" ht="16.5" hidden="1" customHeight="1" x14ac:dyDescent="0.15">
      <c r="B152" s="77" t="s">
        <v>578</v>
      </c>
      <c r="C152" s="77" t="s">
        <v>577</v>
      </c>
      <c r="D152" s="78" t="s">
        <v>579</v>
      </c>
      <c r="E152" s="79" t="s">
        <v>1616</v>
      </c>
      <c r="F152" s="347"/>
      <c r="G152" s="79" t="s">
        <v>1803</v>
      </c>
      <c r="H152" s="79" t="s">
        <v>918</v>
      </c>
      <c r="I152" s="79" t="s">
        <v>1044</v>
      </c>
      <c r="J152" s="347"/>
      <c r="K152" s="347"/>
      <c r="L152" s="347"/>
      <c r="M152" s="347"/>
      <c r="N152" s="81"/>
      <c r="O152" s="82" t="s">
        <v>81</v>
      </c>
      <c r="P152" s="67">
        <v>7621218</v>
      </c>
      <c r="Q152" s="67">
        <v>7621218</v>
      </c>
      <c r="R152" s="67">
        <v>0</v>
      </c>
      <c r="S152" s="67">
        <f t="shared" ref="S152" si="492">P152-Q152-R152</f>
        <v>0</v>
      </c>
      <c r="T152" s="67">
        <v>0</v>
      </c>
      <c r="U152" s="83">
        <v>0</v>
      </c>
      <c r="V152" s="69">
        <f t="shared" si="488"/>
        <v>7621218</v>
      </c>
      <c r="W152" s="70" t="s">
        <v>82</v>
      </c>
      <c r="X152" s="69">
        <v>0</v>
      </c>
      <c r="Y152" s="69">
        <v>0</v>
      </c>
      <c r="Z152" s="69">
        <v>0</v>
      </c>
      <c r="AA152" s="69">
        <v>0</v>
      </c>
      <c r="AB152" s="69">
        <v>0</v>
      </c>
      <c r="AC152" s="69">
        <v>0</v>
      </c>
      <c r="AD152" s="69">
        <v>0</v>
      </c>
      <c r="AE152" s="69">
        <f t="shared" si="374"/>
        <v>0</v>
      </c>
      <c r="AF152" s="350"/>
      <c r="AH152" s="73">
        <v>0</v>
      </c>
      <c r="AI152" s="74" t="s">
        <v>798</v>
      </c>
      <c r="AJ152" s="73">
        <v>1427194350</v>
      </c>
      <c r="AK152" s="73">
        <f t="shared" si="490"/>
        <v>7621218</v>
      </c>
      <c r="AL152" s="73">
        <f t="shared" si="491"/>
        <v>7621218</v>
      </c>
      <c r="AM152" s="75"/>
    </row>
    <row r="153" spans="1:39" s="58" customFormat="1" ht="16.5" hidden="1" customHeight="1" x14ac:dyDescent="0.15">
      <c r="B153" s="77" t="s">
        <v>578</v>
      </c>
      <c r="C153" s="77" t="s">
        <v>577</v>
      </c>
      <c r="D153" s="84" t="s">
        <v>579</v>
      </c>
      <c r="E153" s="85" t="s">
        <v>1616</v>
      </c>
      <c r="F153" s="348"/>
      <c r="G153" s="85" t="s">
        <v>1803</v>
      </c>
      <c r="H153" s="85" t="s">
        <v>918</v>
      </c>
      <c r="I153" s="85" t="s">
        <v>1044</v>
      </c>
      <c r="J153" s="348"/>
      <c r="K153" s="348"/>
      <c r="L153" s="348"/>
      <c r="M153" s="348"/>
      <c r="N153" s="87"/>
      <c r="O153" s="88" t="s">
        <v>83</v>
      </c>
      <c r="P153" s="67">
        <f t="shared" ref="P153:R153" si="493">P151-+P152</f>
        <v>0</v>
      </c>
      <c r="Q153" s="67">
        <f t="shared" si="493"/>
        <v>0</v>
      </c>
      <c r="R153" s="89">
        <f t="shared" si="493"/>
        <v>0</v>
      </c>
      <c r="S153" s="89"/>
      <c r="T153" s="89">
        <f t="shared" ref="T153:V153" si="494">T151-+T152</f>
        <v>0</v>
      </c>
      <c r="U153" s="90">
        <f t="shared" si="494"/>
        <v>0</v>
      </c>
      <c r="V153" s="90">
        <f t="shared" si="494"/>
        <v>0</v>
      </c>
      <c r="W153" s="88" t="s">
        <v>83</v>
      </c>
      <c r="X153" s="90">
        <f t="shared" ref="X153:AD153" si="495">X151-+X152</f>
        <v>0</v>
      </c>
      <c r="Y153" s="90">
        <f t="shared" si="495"/>
        <v>0</v>
      </c>
      <c r="Z153" s="90">
        <f t="shared" si="495"/>
        <v>0</v>
      </c>
      <c r="AA153" s="90">
        <f t="shared" si="495"/>
        <v>0</v>
      </c>
      <c r="AB153" s="90">
        <f t="shared" si="495"/>
        <v>0</v>
      </c>
      <c r="AC153" s="90">
        <f t="shared" si="495"/>
        <v>0</v>
      </c>
      <c r="AD153" s="90">
        <f t="shared" si="495"/>
        <v>0</v>
      </c>
      <c r="AE153" s="90">
        <f t="shared" si="374"/>
        <v>0</v>
      </c>
      <c r="AF153" s="351"/>
      <c r="AH153" s="91">
        <f t="shared" si="415"/>
        <v>0</v>
      </c>
      <c r="AI153" s="92" t="s">
        <v>1156</v>
      </c>
      <c r="AJ153" s="91">
        <f t="shared" ref="AJ153:AL153" si="496">AJ151-+AJ152</f>
        <v>0</v>
      </c>
      <c r="AK153" s="91">
        <f t="shared" si="496"/>
        <v>0</v>
      </c>
      <c r="AL153" s="91">
        <f t="shared" si="496"/>
        <v>0</v>
      </c>
      <c r="AM153" s="60"/>
    </row>
    <row r="154" spans="1:39" s="58" customFormat="1" ht="16.5" hidden="1" customHeight="1" x14ac:dyDescent="0.15">
      <c r="A154" s="61" t="s">
        <v>1617</v>
      </c>
      <c r="B154" t="s">
        <v>578</v>
      </c>
      <c r="C154" t="s">
        <v>577</v>
      </c>
      <c r="D154" s="62" t="s">
        <v>579</v>
      </c>
      <c r="E154" s="63" t="s">
        <v>1617</v>
      </c>
      <c r="F154" s="346" t="s">
        <v>1403</v>
      </c>
      <c r="G154" s="63" t="s">
        <v>497</v>
      </c>
      <c r="H154" s="63" t="s">
        <v>918</v>
      </c>
      <c r="I154" s="63" t="s">
        <v>1002</v>
      </c>
      <c r="J154" s="346" t="s">
        <v>1771</v>
      </c>
      <c r="K154" s="346" t="s">
        <v>1722</v>
      </c>
      <c r="L154" s="346" t="s">
        <v>1758</v>
      </c>
      <c r="M154" s="346" t="s">
        <v>1711</v>
      </c>
      <c r="N154" s="65" t="s">
        <v>1751</v>
      </c>
      <c r="O154" s="66" t="s">
        <v>78</v>
      </c>
      <c r="P154" s="67">
        <v>7481680</v>
      </c>
      <c r="Q154" s="67">
        <v>7481680</v>
      </c>
      <c r="R154" s="67">
        <f t="shared" ref="R154" si="497">P154-Q154</f>
        <v>0</v>
      </c>
      <c r="S154" s="67">
        <v>0</v>
      </c>
      <c r="T154" s="67">
        <v>0</v>
      </c>
      <c r="U154" s="68">
        <v>0</v>
      </c>
      <c r="V154" s="69">
        <f t="shared" ref="V154:V155" si="498">P154-U154</f>
        <v>7481680</v>
      </c>
      <c r="W154" s="70" t="s">
        <v>79</v>
      </c>
      <c r="X154" s="69">
        <f t="shared" ref="X154" si="499">X155</f>
        <v>0</v>
      </c>
      <c r="Y154" s="71"/>
      <c r="Z154" s="71"/>
      <c r="AA154" s="71"/>
      <c r="AB154" s="71"/>
      <c r="AC154" s="71"/>
      <c r="AD154" s="72"/>
      <c r="AE154" s="69">
        <f t="shared" si="374"/>
        <v>0</v>
      </c>
      <c r="AF154" s="349">
        <v>0</v>
      </c>
      <c r="AH154" s="73">
        <v>4410038</v>
      </c>
      <c r="AI154" s="74" t="s">
        <v>798</v>
      </c>
      <c r="AJ154" s="73">
        <v>819104600</v>
      </c>
      <c r="AK154" s="73">
        <f t="shared" ref="AK154:AK155" si="500">AL154-+AH154</f>
        <v>3071642</v>
      </c>
      <c r="AL154" s="73">
        <f t="shared" ref="AL154:AL155" si="501">Q154+R154</f>
        <v>7481680</v>
      </c>
      <c r="AM154" s="75"/>
    </row>
    <row r="155" spans="1:39" s="58" customFormat="1" ht="16.5" hidden="1" customHeight="1" x14ac:dyDescent="0.15">
      <c r="B155" s="77" t="s">
        <v>578</v>
      </c>
      <c r="C155" s="77" t="s">
        <v>577</v>
      </c>
      <c r="D155" s="78" t="s">
        <v>579</v>
      </c>
      <c r="E155" s="79" t="s">
        <v>1617</v>
      </c>
      <c r="F155" s="347"/>
      <c r="G155" s="79" t="s">
        <v>497</v>
      </c>
      <c r="H155" s="79" t="s">
        <v>918</v>
      </c>
      <c r="I155" s="79" t="s">
        <v>1002</v>
      </c>
      <c r="J155" s="347"/>
      <c r="K155" s="347"/>
      <c r="L155" s="347"/>
      <c r="M155" s="347"/>
      <c r="N155" s="81"/>
      <c r="O155" s="82" t="s">
        <v>81</v>
      </c>
      <c r="P155" s="67">
        <v>7481680</v>
      </c>
      <c r="Q155" s="67">
        <v>7481680</v>
      </c>
      <c r="R155" s="67">
        <v>0</v>
      </c>
      <c r="S155" s="67">
        <f t="shared" ref="S155" si="502">P155-Q155-R155</f>
        <v>0</v>
      </c>
      <c r="T155" s="67">
        <v>0</v>
      </c>
      <c r="U155" s="83">
        <v>0</v>
      </c>
      <c r="V155" s="69">
        <f t="shared" si="498"/>
        <v>7481680</v>
      </c>
      <c r="W155" s="70" t="s">
        <v>82</v>
      </c>
      <c r="X155" s="69">
        <v>0</v>
      </c>
      <c r="Y155" s="69">
        <v>0</v>
      </c>
      <c r="Z155" s="69">
        <v>0</v>
      </c>
      <c r="AA155" s="69">
        <v>0</v>
      </c>
      <c r="AB155" s="69">
        <v>0</v>
      </c>
      <c r="AC155" s="69">
        <v>0</v>
      </c>
      <c r="AD155" s="69">
        <v>0</v>
      </c>
      <c r="AE155" s="69">
        <f t="shared" si="374"/>
        <v>0</v>
      </c>
      <c r="AF155" s="350"/>
      <c r="AH155" s="73">
        <v>4410038</v>
      </c>
      <c r="AI155" s="74" t="s">
        <v>798</v>
      </c>
      <c r="AJ155" s="73">
        <v>819104600</v>
      </c>
      <c r="AK155" s="73">
        <f t="shared" si="500"/>
        <v>3071642</v>
      </c>
      <c r="AL155" s="73">
        <f t="shared" si="501"/>
        <v>7481680</v>
      </c>
      <c r="AM155" s="75"/>
    </row>
    <row r="156" spans="1:39" s="58" customFormat="1" ht="16.5" hidden="1" customHeight="1" x14ac:dyDescent="0.15">
      <c r="B156" s="77" t="s">
        <v>578</v>
      </c>
      <c r="C156" s="77" t="s">
        <v>577</v>
      </c>
      <c r="D156" s="84" t="s">
        <v>579</v>
      </c>
      <c r="E156" s="85" t="s">
        <v>1617</v>
      </c>
      <c r="F156" s="348"/>
      <c r="G156" s="85" t="s">
        <v>497</v>
      </c>
      <c r="H156" s="85" t="s">
        <v>918</v>
      </c>
      <c r="I156" s="85" t="s">
        <v>1002</v>
      </c>
      <c r="J156" s="348"/>
      <c r="K156" s="348"/>
      <c r="L156" s="348"/>
      <c r="M156" s="348"/>
      <c r="N156" s="87"/>
      <c r="O156" s="88" t="s">
        <v>83</v>
      </c>
      <c r="P156" s="67">
        <f t="shared" ref="P156:R156" si="503">P154-+P155</f>
        <v>0</v>
      </c>
      <c r="Q156" s="67">
        <f t="shared" si="503"/>
        <v>0</v>
      </c>
      <c r="R156" s="89">
        <f t="shared" si="503"/>
        <v>0</v>
      </c>
      <c r="S156" s="89"/>
      <c r="T156" s="89">
        <f t="shared" ref="T156:V156" si="504">T154-+T155</f>
        <v>0</v>
      </c>
      <c r="U156" s="90">
        <f t="shared" si="504"/>
        <v>0</v>
      </c>
      <c r="V156" s="90">
        <f t="shared" si="504"/>
        <v>0</v>
      </c>
      <c r="W156" s="88" t="s">
        <v>83</v>
      </c>
      <c r="X156" s="90">
        <f t="shared" ref="X156:AD156" si="505">X154-+X155</f>
        <v>0</v>
      </c>
      <c r="Y156" s="90">
        <f t="shared" si="505"/>
        <v>0</v>
      </c>
      <c r="Z156" s="90">
        <f t="shared" si="505"/>
        <v>0</v>
      </c>
      <c r="AA156" s="90">
        <f t="shared" si="505"/>
        <v>0</v>
      </c>
      <c r="AB156" s="90">
        <f t="shared" si="505"/>
        <v>0</v>
      </c>
      <c r="AC156" s="90">
        <f t="shared" si="505"/>
        <v>0</v>
      </c>
      <c r="AD156" s="90">
        <f t="shared" si="505"/>
        <v>0</v>
      </c>
      <c r="AE156" s="90">
        <f t="shared" si="374"/>
        <v>0</v>
      </c>
      <c r="AF156" s="351"/>
      <c r="AH156" s="91">
        <f t="shared" si="415"/>
        <v>0</v>
      </c>
      <c r="AI156" s="92" t="s">
        <v>1156</v>
      </c>
      <c r="AJ156" s="91">
        <f t="shared" ref="AJ156:AL156" si="506">AJ154-+AJ155</f>
        <v>0</v>
      </c>
      <c r="AK156" s="91">
        <f t="shared" si="506"/>
        <v>0</v>
      </c>
      <c r="AL156" s="91">
        <f t="shared" si="506"/>
        <v>0</v>
      </c>
      <c r="AM156" s="60"/>
    </row>
    <row r="157" spans="1:39" s="58" customFormat="1" ht="16.5" hidden="1" customHeight="1" x14ac:dyDescent="0.15">
      <c r="A157" s="61" t="s">
        <v>1620</v>
      </c>
      <c r="B157" t="s">
        <v>578</v>
      </c>
      <c r="C157" t="s">
        <v>577</v>
      </c>
      <c r="D157" s="62" t="s">
        <v>579</v>
      </c>
      <c r="E157" s="63" t="s">
        <v>1620</v>
      </c>
      <c r="F157" s="346" t="s">
        <v>1406</v>
      </c>
      <c r="G157" s="63" t="s">
        <v>497</v>
      </c>
      <c r="H157" s="63" t="s">
        <v>918</v>
      </c>
      <c r="I157" s="63" t="s">
        <v>956</v>
      </c>
      <c r="J157" s="346" t="s">
        <v>1733</v>
      </c>
      <c r="K157" s="346" t="s">
        <v>1722</v>
      </c>
      <c r="L157" s="346" t="s">
        <v>1758</v>
      </c>
      <c r="M157" s="346" t="s">
        <v>1716</v>
      </c>
      <c r="N157" s="65" t="s">
        <v>1712</v>
      </c>
      <c r="O157" s="66" t="s">
        <v>78</v>
      </c>
      <c r="P157" s="67">
        <v>23609036</v>
      </c>
      <c r="Q157" s="67">
        <v>2741417</v>
      </c>
      <c r="R157" s="67">
        <f t="shared" ref="R157" si="507">P157-Q157</f>
        <v>20867619</v>
      </c>
      <c r="S157" s="67">
        <v>0</v>
      </c>
      <c r="T157" s="67">
        <v>20867619</v>
      </c>
      <c r="U157" s="68">
        <v>0</v>
      </c>
      <c r="V157" s="69">
        <f t="shared" ref="V157:V158" si="508">P157-U157</f>
        <v>23609036</v>
      </c>
      <c r="W157" s="70" t="s">
        <v>79</v>
      </c>
      <c r="X157" s="69">
        <f t="shared" ref="X157" si="509">X158</f>
        <v>17052142</v>
      </c>
      <c r="Y157" s="71"/>
      <c r="Z157" s="71"/>
      <c r="AA157" s="71"/>
      <c r="AB157" s="71"/>
      <c r="AC157" s="71"/>
      <c r="AD157" s="72"/>
      <c r="AE157" s="69">
        <f t="shared" si="374"/>
        <v>17052142</v>
      </c>
      <c r="AF157" s="349">
        <v>0</v>
      </c>
      <c r="AH157" s="73">
        <v>15785799</v>
      </c>
      <c r="AI157" s="74" t="s">
        <v>798</v>
      </c>
      <c r="AJ157" s="73">
        <v>1555788217</v>
      </c>
      <c r="AK157" s="73">
        <f t="shared" ref="AK157:AK158" si="510">AL157-+AH157</f>
        <v>7823237</v>
      </c>
      <c r="AL157" s="73">
        <f t="shared" ref="AL157:AL158" si="511">Q157+R157</f>
        <v>23609036</v>
      </c>
      <c r="AM157" s="75"/>
    </row>
    <row r="158" spans="1:39" s="58" customFormat="1" ht="16.5" hidden="1" customHeight="1" x14ac:dyDescent="0.15">
      <c r="B158" s="77" t="s">
        <v>578</v>
      </c>
      <c r="C158" s="77" t="s">
        <v>577</v>
      </c>
      <c r="D158" s="78" t="s">
        <v>579</v>
      </c>
      <c r="E158" s="79" t="s">
        <v>1620</v>
      </c>
      <c r="F158" s="347"/>
      <c r="G158" s="79" t="s">
        <v>497</v>
      </c>
      <c r="H158" s="79" t="s">
        <v>918</v>
      </c>
      <c r="I158" s="79" t="s">
        <v>956</v>
      </c>
      <c r="J158" s="347"/>
      <c r="K158" s="347"/>
      <c r="L158" s="347"/>
      <c r="M158" s="347"/>
      <c r="N158" s="81"/>
      <c r="O158" s="82" t="s">
        <v>81</v>
      </c>
      <c r="P158" s="67">
        <v>6556894</v>
      </c>
      <c r="Q158" s="67">
        <v>2741417</v>
      </c>
      <c r="R158" s="67">
        <v>3815477</v>
      </c>
      <c r="S158" s="67">
        <f t="shared" ref="S158" si="512">P158-Q158-R158</f>
        <v>0</v>
      </c>
      <c r="T158" s="67">
        <v>1846807</v>
      </c>
      <c r="U158" s="83">
        <v>0</v>
      </c>
      <c r="V158" s="69">
        <f t="shared" si="508"/>
        <v>6556894</v>
      </c>
      <c r="W158" s="70" t="s">
        <v>82</v>
      </c>
      <c r="X158" s="69">
        <v>17052142</v>
      </c>
      <c r="Y158" s="69">
        <v>0</v>
      </c>
      <c r="Z158" s="69">
        <v>0</v>
      </c>
      <c r="AA158" s="69">
        <v>0</v>
      </c>
      <c r="AB158" s="69">
        <v>0</v>
      </c>
      <c r="AC158" s="69">
        <v>0</v>
      </c>
      <c r="AD158" s="69">
        <v>0</v>
      </c>
      <c r="AE158" s="69">
        <f t="shared" si="374"/>
        <v>17052142</v>
      </c>
      <c r="AF158" s="350"/>
      <c r="AH158" s="73">
        <v>2741417</v>
      </c>
      <c r="AI158" s="74" t="s">
        <v>798</v>
      </c>
      <c r="AJ158" s="73">
        <v>766074107</v>
      </c>
      <c r="AK158" s="73">
        <f t="shared" si="510"/>
        <v>3815477</v>
      </c>
      <c r="AL158" s="73">
        <f t="shared" si="511"/>
        <v>6556894</v>
      </c>
      <c r="AM158" s="75"/>
    </row>
    <row r="159" spans="1:39" s="58" customFormat="1" ht="16.5" hidden="1" customHeight="1" x14ac:dyDescent="0.15">
      <c r="B159" s="77" t="s">
        <v>578</v>
      </c>
      <c r="C159" s="77" t="s">
        <v>577</v>
      </c>
      <c r="D159" s="84" t="s">
        <v>579</v>
      </c>
      <c r="E159" s="85" t="s">
        <v>1620</v>
      </c>
      <c r="F159" s="348"/>
      <c r="G159" s="85" t="s">
        <v>497</v>
      </c>
      <c r="H159" s="85" t="s">
        <v>918</v>
      </c>
      <c r="I159" s="85" t="s">
        <v>956</v>
      </c>
      <c r="J159" s="348"/>
      <c r="K159" s="348"/>
      <c r="L159" s="348"/>
      <c r="M159" s="348"/>
      <c r="N159" s="87"/>
      <c r="O159" s="88" t="s">
        <v>83</v>
      </c>
      <c r="P159" s="67">
        <f t="shared" ref="P159:R159" si="513">P157-+P158</f>
        <v>17052142</v>
      </c>
      <c r="Q159" s="67">
        <f t="shared" si="513"/>
        <v>0</v>
      </c>
      <c r="R159" s="89">
        <f t="shared" si="513"/>
        <v>17052142</v>
      </c>
      <c r="S159" s="89"/>
      <c r="T159" s="89">
        <f t="shared" ref="T159:V159" si="514">T157-+T158</f>
        <v>19020812</v>
      </c>
      <c r="U159" s="90">
        <f t="shared" si="514"/>
        <v>0</v>
      </c>
      <c r="V159" s="90">
        <f t="shared" si="514"/>
        <v>17052142</v>
      </c>
      <c r="W159" s="88" t="s">
        <v>83</v>
      </c>
      <c r="X159" s="90">
        <f t="shared" ref="X159:AD159" si="515">X157-+X158</f>
        <v>0</v>
      </c>
      <c r="Y159" s="90">
        <f t="shared" si="515"/>
        <v>0</v>
      </c>
      <c r="Z159" s="90">
        <f t="shared" si="515"/>
        <v>0</v>
      </c>
      <c r="AA159" s="90">
        <f t="shared" si="515"/>
        <v>0</v>
      </c>
      <c r="AB159" s="90">
        <f t="shared" si="515"/>
        <v>0</v>
      </c>
      <c r="AC159" s="90">
        <f t="shared" si="515"/>
        <v>0</v>
      </c>
      <c r="AD159" s="90">
        <f t="shared" si="515"/>
        <v>0</v>
      </c>
      <c r="AE159" s="90">
        <f t="shared" si="374"/>
        <v>0</v>
      </c>
      <c r="AF159" s="351"/>
      <c r="AH159" s="91">
        <f t="shared" si="415"/>
        <v>13044382</v>
      </c>
      <c r="AI159" s="92">
        <v>2741417</v>
      </c>
      <c r="AJ159" s="91">
        <f t="shared" ref="AJ159:AL159" si="516">AJ157-+AJ158</f>
        <v>789714110</v>
      </c>
      <c r="AK159" s="91">
        <f t="shared" si="516"/>
        <v>4007760</v>
      </c>
      <c r="AL159" s="91">
        <f t="shared" si="516"/>
        <v>17052142</v>
      </c>
      <c r="AM159" s="60"/>
    </row>
    <row r="160" spans="1:39" s="58" customFormat="1" ht="16.5" hidden="1" customHeight="1" x14ac:dyDescent="0.15">
      <c r="A160" s="61" t="s">
        <v>1621</v>
      </c>
      <c r="B160" t="s">
        <v>578</v>
      </c>
      <c r="C160" t="s">
        <v>577</v>
      </c>
      <c r="D160" s="62" t="s">
        <v>579</v>
      </c>
      <c r="E160" s="63" t="s">
        <v>1621</v>
      </c>
      <c r="F160" s="346" t="s">
        <v>1407</v>
      </c>
      <c r="G160" s="63" t="s">
        <v>1803</v>
      </c>
      <c r="H160" s="63" t="s">
        <v>918</v>
      </c>
      <c r="I160" s="63" t="s">
        <v>919</v>
      </c>
      <c r="J160" s="346"/>
      <c r="K160" s="346"/>
      <c r="L160" s="346"/>
      <c r="M160" s="346" t="s">
        <v>1711</v>
      </c>
      <c r="N160" s="65" t="s">
        <v>1751</v>
      </c>
      <c r="O160" s="66" t="s">
        <v>78</v>
      </c>
      <c r="P160" s="67">
        <v>211547</v>
      </c>
      <c r="Q160" s="67">
        <v>211547</v>
      </c>
      <c r="R160" s="67">
        <f t="shared" ref="R160" si="517">P160-Q160</f>
        <v>0</v>
      </c>
      <c r="S160" s="67">
        <v>0</v>
      </c>
      <c r="T160" s="67">
        <v>211547</v>
      </c>
      <c r="U160" s="68">
        <v>0</v>
      </c>
      <c r="V160" s="69">
        <f t="shared" ref="V160:V161" si="518">P160-U160</f>
        <v>211547</v>
      </c>
      <c r="W160" s="70" t="s">
        <v>79</v>
      </c>
      <c r="X160" s="69">
        <f t="shared" ref="X160" si="519">X161</f>
        <v>0</v>
      </c>
      <c r="Y160" s="71"/>
      <c r="Z160" s="71"/>
      <c r="AA160" s="71"/>
      <c r="AB160" s="71"/>
      <c r="AC160" s="71"/>
      <c r="AD160" s="72"/>
      <c r="AE160" s="69">
        <f t="shared" si="374"/>
        <v>0</v>
      </c>
      <c r="AF160" s="349">
        <v>0</v>
      </c>
      <c r="AH160" s="73">
        <v>0</v>
      </c>
      <c r="AI160" s="74" t="s">
        <v>798</v>
      </c>
      <c r="AJ160" s="73">
        <v>37641869</v>
      </c>
      <c r="AK160" s="73">
        <f t="shared" ref="AK160:AK161" si="520">AL160-+AH160</f>
        <v>211547</v>
      </c>
      <c r="AL160" s="73">
        <f t="shared" ref="AL160:AL161" si="521">Q160+R160</f>
        <v>211547</v>
      </c>
      <c r="AM160" s="75"/>
    </row>
    <row r="161" spans="1:39" s="58" customFormat="1" ht="16.5" hidden="1" customHeight="1" x14ac:dyDescent="0.15">
      <c r="A161" s="61"/>
      <c r="B161" s="77" t="s">
        <v>578</v>
      </c>
      <c r="C161" s="77" t="s">
        <v>577</v>
      </c>
      <c r="D161" s="78" t="s">
        <v>579</v>
      </c>
      <c r="E161" s="79" t="s">
        <v>1621</v>
      </c>
      <c r="F161" s="347"/>
      <c r="G161" s="79" t="s">
        <v>1803</v>
      </c>
      <c r="H161" s="79" t="s">
        <v>918</v>
      </c>
      <c r="I161" s="79" t="s">
        <v>919</v>
      </c>
      <c r="J161" s="347"/>
      <c r="K161" s="347"/>
      <c r="L161" s="347"/>
      <c r="M161" s="347"/>
      <c r="N161" s="81"/>
      <c r="O161" s="82" t="s">
        <v>81</v>
      </c>
      <c r="P161" s="67">
        <v>211547</v>
      </c>
      <c r="Q161" s="67">
        <v>211547</v>
      </c>
      <c r="R161" s="67">
        <v>0</v>
      </c>
      <c r="S161" s="67">
        <f t="shared" ref="S161" si="522">P161-Q161-R161</f>
        <v>0</v>
      </c>
      <c r="T161" s="265">
        <v>211547</v>
      </c>
      <c r="U161" s="83">
        <v>0</v>
      </c>
      <c r="V161" s="69">
        <f t="shared" si="518"/>
        <v>211547</v>
      </c>
      <c r="W161" s="70" t="s">
        <v>82</v>
      </c>
      <c r="X161" s="69">
        <v>0</v>
      </c>
      <c r="Y161" s="69">
        <v>0</v>
      </c>
      <c r="Z161" s="69">
        <v>0</v>
      </c>
      <c r="AA161" s="69">
        <v>0</v>
      </c>
      <c r="AB161" s="69">
        <v>0</v>
      </c>
      <c r="AC161" s="69">
        <v>0</v>
      </c>
      <c r="AD161" s="69">
        <v>0</v>
      </c>
      <c r="AE161" s="69">
        <f t="shared" si="374"/>
        <v>0</v>
      </c>
      <c r="AF161" s="350"/>
      <c r="AH161" s="73">
        <v>0</v>
      </c>
      <c r="AI161" s="74" t="s">
        <v>798</v>
      </c>
      <c r="AJ161" s="73">
        <v>37641869</v>
      </c>
      <c r="AK161" s="73">
        <f t="shared" si="520"/>
        <v>211547</v>
      </c>
      <c r="AL161" s="73">
        <f t="shared" si="521"/>
        <v>211547</v>
      </c>
      <c r="AM161" s="75"/>
    </row>
    <row r="162" spans="1:39" s="58" customFormat="1" ht="16.5" hidden="1" customHeight="1" x14ac:dyDescent="0.15">
      <c r="A162" s="61"/>
      <c r="B162" s="77" t="s">
        <v>578</v>
      </c>
      <c r="C162" s="77" t="s">
        <v>577</v>
      </c>
      <c r="D162" s="84" t="s">
        <v>579</v>
      </c>
      <c r="E162" s="85" t="s">
        <v>1621</v>
      </c>
      <c r="F162" s="348"/>
      <c r="G162" s="85" t="s">
        <v>1803</v>
      </c>
      <c r="H162" s="85" t="s">
        <v>918</v>
      </c>
      <c r="I162" s="85" t="s">
        <v>919</v>
      </c>
      <c r="J162" s="348"/>
      <c r="K162" s="348"/>
      <c r="L162" s="348"/>
      <c r="M162" s="348"/>
      <c r="N162" s="87"/>
      <c r="O162" s="88" t="s">
        <v>83</v>
      </c>
      <c r="P162" s="67">
        <f t="shared" ref="P162:R162" si="523">P160-+P161</f>
        <v>0</v>
      </c>
      <c r="Q162" s="67">
        <f t="shared" si="523"/>
        <v>0</v>
      </c>
      <c r="R162" s="89">
        <f t="shared" si="523"/>
        <v>0</v>
      </c>
      <c r="S162" s="89"/>
      <c r="T162" s="89">
        <f t="shared" ref="T162:V162" si="524">T160-+T161</f>
        <v>0</v>
      </c>
      <c r="U162" s="90">
        <f t="shared" si="524"/>
        <v>0</v>
      </c>
      <c r="V162" s="90">
        <f t="shared" si="524"/>
        <v>0</v>
      </c>
      <c r="W162" s="88" t="s">
        <v>83</v>
      </c>
      <c r="X162" s="90">
        <f t="shared" ref="X162:AD162" si="525">X160-+X161</f>
        <v>0</v>
      </c>
      <c r="Y162" s="90">
        <f t="shared" si="525"/>
        <v>0</v>
      </c>
      <c r="Z162" s="90">
        <f t="shared" si="525"/>
        <v>0</v>
      </c>
      <c r="AA162" s="90">
        <f t="shared" si="525"/>
        <v>0</v>
      </c>
      <c r="AB162" s="90">
        <f t="shared" si="525"/>
        <v>0</v>
      </c>
      <c r="AC162" s="90">
        <f t="shared" si="525"/>
        <v>0</v>
      </c>
      <c r="AD162" s="90">
        <f t="shared" si="525"/>
        <v>0</v>
      </c>
      <c r="AE162" s="90">
        <f t="shared" si="374"/>
        <v>0</v>
      </c>
      <c r="AF162" s="351"/>
      <c r="AH162" s="91">
        <f t="shared" si="415"/>
        <v>0</v>
      </c>
      <c r="AI162" s="92" t="s">
        <v>1156</v>
      </c>
      <c r="AJ162" s="91">
        <f t="shared" ref="AJ162:AL162" si="526">AJ160-+AJ161</f>
        <v>0</v>
      </c>
      <c r="AK162" s="91">
        <f t="shared" si="526"/>
        <v>0</v>
      </c>
      <c r="AL162" s="91">
        <f t="shared" si="526"/>
        <v>0</v>
      </c>
      <c r="AM162" s="60"/>
    </row>
    <row r="163" spans="1:39" s="58" customFormat="1" ht="16.5" hidden="1" customHeight="1" x14ac:dyDescent="0.15">
      <c r="A163" s="61" t="s">
        <v>1623</v>
      </c>
      <c r="B163" t="s">
        <v>578</v>
      </c>
      <c r="C163" t="s">
        <v>577</v>
      </c>
      <c r="D163" s="62" t="s">
        <v>579</v>
      </c>
      <c r="E163" s="63" t="s">
        <v>1623</v>
      </c>
      <c r="F163" s="346" t="s">
        <v>1409</v>
      </c>
      <c r="G163" s="63" t="s">
        <v>502</v>
      </c>
      <c r="H163" s="63" t="s">
        <v>918</v>
      </c>
      <c r="I163" s="63" t="s">
        <v>956</v>
      </c>
      <c r="J163" s="346"/>
      <c r="K163" s="346"/>
      <c r="L163" s="346"/>
      <c r="M163" s="346" t="s">
        <v>1716</v>
      </c>
      <c r="N163" s="65" t="s">
        <v>1712</v>
      </c>
      <c r="O163" s="66" t="s">
        <v>78</v>
      </c>
      <c r="P163" s="67">
        <v>120879000</v>
      </c>
      <c r="Q163" s="67">
        <v>0</v>
      </c>
      <c r="R163" s="67">
        <f t="shared" ref="R163" si="527">P163-Q163</f>
        <v>120879000</v>
      </c>
      <c r="S163" s="67">
        <v>0</v>
      </c>
      <c r="T163" s="67">
        <v>0</v>
      </c>
      <c r="U163" s="68">
        <v>108044648</v>
      </c>
      <c r="V163" s="69">
        <f t="shared" ref="V163:V164" si="528">P163-U163</f>
        <v>12834352</v>
      </c>
      <c r="W163" s="70" t="s">
        <v>79</v>
      </c>
      <c r="X163" s="69">
        <f t="shared" ref="X163" si="529">X164</f>
        <v>108791100</v>
      </c>
      <c r="Y163" s="71"/>
      <c r="Z163" s="71"/>
      <c r="AA163" s="71"/>
      <c r="AB163" s="71"/>
      <c r="AC163" s="71"/>
      <c r="AD163" s="72"/>
      <c r="AE163" s="69">
        <f t="shared" ref="AE163:AE204" si="530">SUM(X163:AD163)</f>
        <v>108791100</v>
      </c>
      <c r="AF163" s="349" t="s">
        <v>1791</v>
      </c>
      <c r="AH163" s="73">
        <v>120879000</v>
      </c>
      <c r="AI163" s="74" t="s">
        <v>1156</v>
      </c>
      <c r="AJ163" s="73">
        <v>0</v>
      </c>
      <c r="AK163" s="73">
        <f t="shared" ref="AK163:AK164" si="531">AL163-+AH163</f>
        <v>0</v>
      </c>
      <c r="AL163" s="73">
        <f t="shared" ref="AL163:AL164" si="532">Q163+R163</f>
        <v>120879000</v>
      </c>
      <c r="AM163" s="75"/>
    </row>
    <row r="164" spans="1:39" s="58" customFormat="1" ht="16.5" hidden="1" customHeight="1" x14ac:dyDescent="0.15">
      <c r="A164" s="61"/>
      <c r="B164" s="77" t="s">
        <v>578</v>
      </c>
      <c r="C164" s="77" t="s">
        <v>577</v>
      </c>
      <c r="D164" s="78" t="s">
        <v>579</v>
      </c>
      <c r="E164" s="79" t="s">
        <v>1623</v>
      </c>
      <c r="F164" s="347"/>
      <c r="G164" s="79" t="s">
        <v>502</v>
      </c>
      <c r="H164" s="79" t="s">
        <v>918</v>
      </c>
      <c r="I164" s="79" t="s">
        <v>956</v>
      </c>
      <c r="J164" s="347"/>
      <c r="K164" s="347"/>
      <c r="L164" s="347"/>
      <c r="M164" s="347"/>
      <c r="N164" s="81"/>
      <c r="O164" s="82" t="s">
        <v>81</v>
      </c>
      <c r="P164" s="67">
        <v>12087900</v>
      </c>
      <c r="Q164" s="67">
        <v>0</v>
      </c>
      <c r="R164" s="67">
        <v>12087900</v>
      </c>
      <c r="S164" s="67">
        <f t="shared" ref="S164" si="533">P164-Q164-R164</f>
        <v>0</v>
      </c>
      <c r="T164" s="67">
        <v>0</v>
      </c>
      <c r="U164" s="83">
        <v>6160500</v>
      </c>
      <c r="V164" s="69">
        <f t="shared" si="528"/>
        <v>5927400</v>
      </c>
      <c r="W164" s="70" t="s">
        <v>82</v>
      </c>
      <c r="X164" s="69">
        <v>108791100</v>
      </c>
      <c r="Y164" s="69">
        <v>0</v>
      </c>
      <c r="Z164" s="69">
        <v>0</v>
      </c>
      <c r="AA164" s="69">
        <v>0</v>
      </c>
      <c r="AB164" s="69">
        <v>0</v>
      </c>
      <c r="AC164" s="69">
        <v>0</v>
      </c>
      <c r="AD164" s="69">
        <v>0</v>
      </c>
      <c r="AE164" s="69">
        <f t="shared" si="530"/>
        <v>108791100</v>
      </c>
      <c r="AF164" s="350"/>
      <c r="AH164" s="73">
        <v>12087900</v>
      </c>
      <c r="AI164" s="74" t="s">
        <v>1156</v>
      </c>
      <c r="AJ164" s="73">
        <v>0</v>
      </c>
      <c r="AK164" s="73">
        <f t="shared" si="531"/>
        <v>0</v>
      </c>
      <c r="AL164" s="73">
        <f t="shared" si="532"/>
        <v>12087900</v>
      </c>
      <c r="AM164" s="75"/>
    </row>
    <row r="165" spans="1:39" s="58" customFormat="1" ht="16.5" hidden="1" customHeight="1" x14ac:dyDescent="0.15">
      <c r="A165" s="61"/>
      <c r="B165" s="77" t="s">
        <v>578</v>
      </c>
      <c r="C165" s="77" t="s">
        <v>577</v>
      </c>
      <c r="D165" s="84" t="s">
        <v>579</v>
      </c>
      <c r="E165" s="85" t="s">
        <v>1623</v>
      </c>
      <c r="F165" s="348"/>
      <c r="G165" s="85" t="s">
        <v>502</v>
      </c>
      <c r="H165" s="85" t="s">
        <v>918</v>
      </c>
      <c r="I165" s="85" t="s">
        <v>956</v>
      </c>
      <c r="J165" s="348"/>
      <c r="K165" s="348"/>
      <c r="L165" s="348"/>
      <c r="M165" s="348"/>
      <c r="N165" s="87"/>
      <c r="O165" s="88" t="s">
        <v>83</v>
      </c>
      <c r="P165" s="67">
        <f t="shared" ref="P165:R165" si="534">P163-+P164</f>
        <v>108791100</v>
      </c>
      <c r="Q165" s="67">
        <f t="shared" si="534"/>
        <v>0</v>
      </c>
      <c r="R165" s="89">
        <f t="shared" si="534"/>
        <v>108791100</v>
      </c>
      <c r="S165" s="89"/>
      <c r="T165" s="89">
        <f t="shared" ref="T165:V165" si="535">T163-+T164</f>
        <v>0</v>
      </c>
      <c r="U165" s="90">
        <f t="shared" si="535"/>
        <v>101884148</v>
      </c>
      <c r="V165" s="90">
        <f t="shared" si="535"/>
        <v>6906952</v>
      </c>
      <c r="W165" s="88" t="s">
        <v>83</v>
      </c>
      <c r="X165" s="90">
        <f t="shared" ref="X165:AD165" si="536">X163-+X164</f>
        <v>0</v>
      </c>
      <c r="Y165" s="90">
        <f t="shared" si="536"/>
        <v>0</v>
      </c>
      <c r="Z165" s="90">
        <f t="shared" si="536"/>
        <v>0</v>
      </c>
      <c r="AA165" s="90">
        <f t="shared" si="536"/>
        <v>0</v>
      </c>
      <c r="AB165" s="90">
        <f t="shared" si="536"/>
        <v>0</v>
      </c>
      <c r="AC165" s="90">
        <f t="shared" si="536"/>
        <v>0</v>
      </c>
      <c r="AD165" s="90">
        <f t="shared" si="536"/>
        <v>0</v>
      </c>
      <c r="AE165" s="90">
        <f t="shared" si="530"/>
        <v>0</v>
      </c>
      <c r="AF165" s="351"/>
      <c r="AH165" s="91">
        <f t="shared" si="415"/>
        <v>108791100</v>
      </c>
      <c r="AI165" s="92" t="s">
        <v>1156</v>
      </c>
      <c r="AJ165" s="91">
        <f t="shared" ref="AJ165:AL165" si="537">AJ163-+AJ164</f>
        <v>0</v>
      </c>
      <c r="AK165" s="91">
        <f t="shared" si="537"/>
        <v>0</v>
      </c>
      <c r="AL165" s="91">
        <f t="shared" si="537"/>
        <v>108791100</v>
      </c>
      <c r="AM165" s="60"/>
    </row>
    <row r="166" spans="1:39" s="58" customFormat="1" ht="16.5" hidden="1" customHeight="1" x14ac:dyDescent="0.15">
      <c r="A166" s="61" t="s">
        <v>1625</v>
      </c>
      <c r="B166" t="s">
        <v>578</v>
      </c>
      <c r="C166" t="s">
        <v>577</v>
      </c>
      <c r="D166" s="62" t="s">
        <v>579</v>
      </c>
      <c r="E166" s="63" t="s">
        <v>1625</v>
      </c>
      <c r="F166" s="358" t="s">
        <v>1860</v>
      </c>
      <c r="G166" s="63" t="s">
        <v>1794</v>
      </c>
      <c r="H166" s="63" t="s">
        <v>918</v>
      </c>
      <c r="I166" s="63" t="s">
        <v>1002</v>
      </c>
      <c r="J166" s="362" t="s">
        <v>1848</v>
      </c>
      <c r="K166" s="346"/>
      <c r="L166" s="346"/>
      <c r="M166" s="346" t="s">
        <v>1714</v>
      </c>
      <c r="N166" s="65" t="s">
        <v>1720</v>
      </c>
      <c r="O166" s="66" t="s">
        <v>78</v>
      </c>
      <c r="P166" s="67">
        <v>63790251</v>
      </c>
      <c r="Q166" s="67">
        <v>0</v>
      </c>
      <c r="R166" s="67">
        <f t="shared" ref="R166" si="538">P166-Q166</f>
        <v>63790251</v>
      </c>
      <c r="S166" s="67">
        <v>0</v>
      </c>
      <c r="T166" s="67">
        <v>0</v>
      </c>
      <c r="U166" s="68">
        <v>32840930</v>
      </c>
      <c r="V166" s="69">
        <f t="shared" ref="V166:V167" si="539">P166-U166</f>
        <v>30949321</v>
      </c>
      <c r="W166" s="70" t="s">
        <v>79</v>
      </c>
      <c r="X166" s="69">
        <f t="shared" ref="X166" si="540">X167</f>
        <v>0</v>
      </c>
      <c r="Y166" s="71"/>
      <c r="Z166" s="71"/>
      <c r="AA166" s="71"/>
      <c r="AB166" s="71"/>
      <c r="AC166" s="71"/>
      <c r="AD166" s="72"/>
      <c r="AE166" s="69">
        <f t="shared" si="530"/>
        <v>0</v>
      </c>
      <c r="AF166" s="349">
        <v>0</v>
      </c>
      <c r="AH166" s="73">
        <v>0</v>
      </c>
      <c r="AI166" s="74" t="s">
        <v>819</v>
      </c>
      <c r="AJ166" s="73">
        <v>536842</v>
      </c>
      <c r="AK166" s="73">
        <f t="shared" ref="AK166:AK167" si="541">AL166-+AH166</f>
        <v>63790251</v>
      </c>
      <c r="AL166" s="73">
        <f t="shared" ref="AL166:AL167" si="542">Q166+R166</f>
        <v>63790251</v>
      </c>
      <c r="AM166" s="75"/>
    </row>
    <row r="167" spans="1:39" s="58" customFormat="1" ht="16.5" hidden="1" customHeight="1" x14ac:dyDescent="0.15">
      <c r="A167" s="61"/>
      <c r="B167" s="77" t="s">
        <v>578</v>
      </c>
      <c r="C167" s="77" t="s">
        <v>577</v>
      </c>
      <c r="D167" s="78" t="s">
        <v>579</v>
      </c>
      <c r="E167" s="79" t="s">
        <v>1625</v>
      </c>
      <c r="F167" s="347"/>
      <c r="G167" s="79" t="s">
        <v>1794</v>
      </c>
      <c r="H167" s="79" t="s">
        <v>918</v>
      </c>
      <c r="I167" s="79" t="s">
        <v>1002</v>
      </c>
      <c r="J167" s="360"/>
      <c r="K167" s="347"/>
      <c r="L167" s="347"/>
      <c r="M167" s="347"/>
      <c r="N167" s="81"/>
      <c r="O167" s="82" t="s">
        <v>81</v>
      </c>
      <c r="P167" s="67">
        <v>63790251</v>
      </c>
      <c r="Q167" s="67">
        <v>0</v>
      </c>
      <c r="R167" s="67">
        <v>63790251</v>
      </c>
      <c r="S167" s="67">
        <f t="shared" ref="S167" si="543">P167-Q167-R167</f>
        <v>0</v>
      </c>
      <c r="T167" s="67">
        <v>0</v>
      </c>
      <c r="U167" s="83">
        <v>32840930</v>
      </c>
      <c r="V167" s="69">
        <f t="shared" si="539"/>
        <v>30949321</v>
      </c>
      <c r="W167" s="70" t="s">
        <v>82</v>
      </c>
      <c r="X167" s="69">
        <v>0</v>
      </c>
      <c r="Y167" s="69">
        <v>0</v>
      </c>
      <c r="Z167" s="69">
        <v>0</v>
      </c>
      <c r="AA167" s="69">
        <v>0</v>
      </c>
      <c r="AB167" s="69">
        <v>0</v>
      </c>
      <c r="AC167" s="69">
        <v>0</v>
      </c>
      <c r="AD167" s="69">
        <v>0</v>
      </c>
      <c r="AE167" s="69">
        <f t="shared" si="530"/>
        <v>0</v>
      </c>
      <c r="AF167" s="350"/>
      <c r="AH167" s="73">
        <v>0</v>
      </c>
      <c r="AI167" s="74" t="s">
        <v>819</v>
      </c>
      <c r="AJ167" s="73">
        <v>536842</v>
      </c>
      <c r="AK167" s="73">
        <f t="shared" si="541"/>
        <v>63790251</v>
      </c>
      <c r="AL167" s="73">
        <f t="shared" si="542"/>
        <v>63790251</v>
      </c>
      <c r="AM167" s="75"/>
    </row>
    <row r="168" spans="1:39" s="58" customFormat="1" ht="16.5" hidden="1" customHeight="1" x14ac:dyDescent="0.15">
      <c r="A168" s="61"/>
      <c r="B168" s="77" t="s">
        <v>578</v>
      </c>
      <c r="C168" s="77" t="s">
        <v>577</v>
      </c>
      <c r="D168" s="84" t="s">
        <v>579</v>
      </c>
      <c r="E168" s="85" t="s">
        <v>1625</v>
      </c>
      <c r="F168" s="348"/>
      <c r="G168" s="85" t="s">
        <v>1794</v>
      </c>
      <c r="H168" s="85" t="s">
        <v>918</v>
      </c>
      <c r="I168" s="85" t="s">
        <v>1002</v>
      </c>
      <c r="J168" s="361"/>
      <c r="K168" s="348"/>
      <c r="L168" s="348"/>
      <c r="M168" s="348"/>
      <c r="N168" s="87"/>
      <c r="O168" s="88" t="s">
        <v>83</v>
      </c>
      <c r="P168" s="67">
        <f t="shared" ref="P168:R168" si="544">P166-+P167</f>
        <v>0</v>
      </c>
      <c r="Q168" s="67">
        <f t="shared" si="544"/>
        <v>0</v>
      </c>
      <c r="R168" s="89">
        <f t="shared" si="544"/>
        <v>0</v>
      </c>
      <c r="S168" s="89"/>
      <c r="T168" s="89">
        <f t="shared" ref="T168:V168" si="545">T166-+T167</f>
        <v>0</v>
      </c>
      <c r="U168" s="90">
        <f t="shared" si="545"/>
        <v>0</v>
      </c>
      <c r="V168" s="90">
        <f t="shared" si="545"/>
        <v>0</v>
      </c>
      <c r="W168" s="88" t="s">
        <v>83</v>
      </c>
      <c r="X168" s="90">
        <f t="shared" ref="X168:AD168" si="546">X166-+X167</f>
        <v>0</v>
      </c>
      <c r="Y168" s="90">
        <f t="shared" si="546"/>
        <v>0</v>
      </c>
      <c r="Z168" s="90">
        <f t="shared" si="546"/>
        <v>0</v>
      </c>
      <c r="AA168" s="90">
        <f t="shared" si="546"/>
        <v>0</v>
      </c>
      <c r="AB168" s="90">
        <f t="shared" si="546"/>
        <v>0</v>
      </c>
      <c r="AC168" s="90">
        <f t="shared" si="546"/>
        <v>0</v>
      </c>
      <c r="AD168" s="90">
        <f t="shared" si="546"/>
        <v>0</v>
      </c>
      <c r="AE168" s="90">
        <f t="shared" si="530"/>
        <v>0</v>
      </c>
      <c r="AF168" s="351"/>
      <c r="AH168" s="91">
        <f t="shared" si="415"/>
        <v>0</v>
      </c>
      <c r="AI168" s="92" t="s">
        <v>1156</v>
      </c>
      <c r="AJ168" s="91">
        <f t="shared" ref="AJ168:AL168" si="547">AJ166-+AJ167</f>
        <v>0</v>
      </c>
      <c r="AK168" s="91">
        <f t="shared" si="547"/>
        <v>0</v>
      </c>
      <c r="AL168" s="91">
        <f t="shared" si="547"/>
        <v>0</v>
      </c>
      <c r="AM168" s="60"/>
    </row>
    <row r="169" spans="1:39" s="58" customFormat="1" ht="16.5" hidden="1" customHeight="1" x14ac:dyDescent="0.15">
      <c r="A169" s="61" t="s">
        <v>1626</v>
      </c>
      <c r="B169" t="s">
        <v>578</v>
      </c>
      <c r="C169" t="s">
        <v>577</v>
      </c>
      <c r="D169" s="62" t="s">
        <v>579</v>
      </c>
      <c r="E169" s="63" t="s">
        <v>1626</v>
      </c>
      <c r="F169" s="346" t="s">
        <v>1412</v>
      </c>
      <c r="G169" s="63" t="s">
        <v>497</v>
      </c>
      <c r="H169" s="63" t="s">
        <v>918</v>
      </c>
      <c r="I169" s="63" t="s">
        <v>956</v>
      </c>
      <c r="J169" s="346"/>
      <c r="K169" s="346"/>
      <c r="L169" s="346"/>
      <c r="M169" s="346" t="s">
        <v>1716</v>
      </c>
      <c r="N169" s="65" t="s">
        <v>1712</v>
      </c>
      <c r="O169" s="66" t="s">
        <v>78</v>
      </c>
      <c r="P169" s="67">
        <v>47193508</v>
      </c>
      <c r="Q169" s="67">
        <v>0</v>
      </c>
      <c r="R169" s="67">
        <f t="shared" ref="R169" si="548">P169-Q169</f>
        <v>47193508</v>
      </c>
      <c r="S169" s="67">
        <v>0</v>
      </c>
      <c r="T169" s="67">
        <v>47193508</v>
      </c>
      <c r="U169" s="68">
        <v>0</v>
      </c>
      <c r="V169" s="69">
        <f t="shared" ref="V169:V170" si="549">P169-U169</f>
        <v>47193508</v>
      </c>
      <c r="W169" s="70" t="s">
        <v>79</v>
      </c>
      <c r="X169" s="69">
        <f t="shared" ref="X169" si="550">X170</f>
        <v>0</v>
      </c>
      <c r="Y169" s="71"/>
      <c r="Z169" s="71"/>
      <c r="AA169" s="71"/>
      <c r="AB169" s="71"/>
      <c r="AC169" s="71"/>
      <c r="AD169" s="72"/>
      <c r="AE169" s="69">
        <f t="shared" si="530"/>
        <v>0</v>
      </c>
      <c r="AF169" s="349">
        <v>0</v>
      </c>
      <c r="AH169" s="73">
        <v>42808743</v>
      </c>
      <c r="AI169" s="74" t="s">
        <v>798</v>
      </c>
      <c r="AJ169" s="73">
        <v>873080000</v>
      </c>
      <c r="AK169" s="73">
        <f t="shared" ref="AK169:AK170" si="551">AL169-+AH169</f>
        <v>4384765</v>
      </c>
      <c r="AL169" s="73">
        <f t="shared" ref="AL169:AL170" si="552">Q169+R169</f>
        <v>47193508</v>
      </c>
      <c r="AM169" s="75"/>
    </row>
    <row r="170" spans="1:39" s="58" customFormat="1" ht="16.5" hidden="1" customHeight="1" x14ac:dyDescent="0.15">
      <c r="A170" s="61"/>
      <c r="B170" s="77" t="s">
        <v>578</v>
      </c>
      <c r="C170" s="77" t="s">
        <v>577</v>
      </c>
      <c r="D170" s="78" t="s">
        <v>579</v>
      </c>
      <c r="E170" s="79" t="s">
        <v>1626</v>
      </c>
      <c r="F170" s="347"/>
      <c r="G170" s="79" t="s">
        <v>497</v>
      </c>
      <c r="H170" s="79" t="s">
        <v>918</v>
      </c>
      <c r="I170" s="79" t="s">
        <v>956</v>
      </c>
      <c r="J170" s="347"/>
      <c r="K170" s="347"/>
      <c r="L170" s="347"/>
      <c r="M170" s="347"/>
      <c r="N170" s="81"/>
      <c r="O170" s="82" t="s">
        <v>81</v>
      </c>
      <c r="P170" s="67">
        <v>47193508</v>
      </c>
      <c r="Q170" s="67">
        <v>0</v>
      </c>
      <c r="R170" s="67">
        <v>47193508</v>
      </c>
      <c r="S170" s="67">
        <f t="shared" ref="S170" si="553">P170-Q170-R170</f>
        <v>0</v>
      </c>
      <c r="T170" s="67">
        <v>47193508</v>
      </c>
      <c r="U170" s="83">
        <v>0</v>
      </c>
      <c r="V170" s="69">
        <f t="shared" si="549"/>
        <v>47193508</v>
      </c>
      <c r="W170" s="70" t="s">
        <v>82</v>
      </c>
      <c r="X170" s="69">
        <v>0</v>
      </c>
      <c r="Y170" s="69">
        <v>0</v>
      </c>
      <c r="Z170" s="69">
        <v>0</v>
      </c>
      <c r="AA170" s="69">
        <v>0</v>
      </c>
      <c r="AB170" s="69">
        <v>0</v>
      </c>
      <c r="AC170" s="69">
        <v>0</v>
      </c>
      <c r="AD170" s="69">
        <v>0</v>
      </c>
      <c r="AE170" s="69">
        <f t="shared" si="530"/>
        <v>0</v>
      </c>
      <c r="AF170" s="350"/>
      <c r="AH170" s="73">
        <v>42808743</v>
      </c>
      <c r="AI170" s="74" t="s">
        <v>798</v>
      </c>
      <c r="AJ170" s="73">
        <v>873080000</v>
      </c>
      <c r="AK170" s="73">
        <f t="shared" si="551"/>
        <v>4384765</v>
      </c>
      <c r="AL170" s="73">
        <f t="shared" si="552"/>
        <v>47193508</v>
      </c>
      <c r="AM170" s="75"/>
    </row>
    <row r="171" spans="1:39" s="58" customFormat="1" ht="16.5" hidden="1" customHeight="1" x14ac:dyDescent="0.15">
      <c r="A171" s="61"/>
      <c r="B171" s="77" t="s">
        <v>578</v>
      </c>
      <c r="C171" s="77" t="s">
        <v>577</v>
      </c>
      <c r="D171" s="84" t="s">
        <v>579</v>
      </c>
      <c r="E171" s="85" t="s">
        <v>1626</v>
      </c>
      <c r="F171" s="348"/>
      <c r="G171" s="85" t="s">
        <v>497</v>
      </c>
      <c r="H171" s="85" t="s">
        <v>918</v>
      </c>
      <c r="I171" s="85" t="s">
        <v>956</v>
      </c>
      <c r="J171" s="348"/>
      <c r="K171" s="348"/>
      <c r="L171" s="348"/>
      <c r="M171" s="348"/>
      <c r="N171" s="87"/>
      <c r="O171" s="88" t="s">
        <v>83</v>
      </c>
      <c r="P171" s="67">
        <f t="shared" ref="P171:R171" si="554">P169-+P170</f>
        <v>0</v>
      </c>
      <c r="Q171" s="67">
        <f t="shared" si="554"/>
        <v>0</v>
      </c>
      <c r="R171" s="89">
        <f t="shared" si="554"/>
        <v>0</v>
      </c>
      <c r="S171" s="89"/>
      <c r="T171" s="89">
        <f t="shared" ref="T171:V171" si="555">T169-+T170</f>
        <v>0</v>
      </c>
      <c r="U171" s="90">
        <f t="shared" si="555"/>
        <v>0</v>
      </c>
      <c r="V171" s="90">
        <f t="shared" si="555"/>
        <v>0</v>
      </c>
      <c r="W171" s="88" t="s">
        <v>83</v>
      </c>
      <c r="X171" s="90">
        <f t="shared" ref="X171:AD171" si="556">X169-+X170</f>
        <v>0</v>
      </c>
      <c r="Y171" s="90">
        <f t="shared" si="556"/>
        <v>0</v>
      </c>
      <c r="Z171" s="90">
        <f t="shared" si="556"/>
        <v>0</v>
      </c>
      <c r="AA171" s="90">
        <f t="shared" si="556"/>
        <v>0</v>
      </c>
      <c r="AB171" s="90">
        <f t="shared" si="556"/>
        <v>0</v>
      </c>
      <c r="AC171" s="90">
        <f t="shared" si="556"/>
        <v>0</v>
      </c>
      <c r="AD171" s="90">
        <f t="shared" si="556"/>
        <v>0</v>
      </c>
      <c r="AE171" s="90">
        <f t="shared" si="530"/>
        <v>0</v>
      </c>
      <c r="AF171" s="351"/>
      <c r="AH171" s="91">
        <f t="shared" si="415"/>
        <v>0</v>
      </c>
      <c r="AI171" s="92" t="s">
        <v>1156</v>
      </c>
      <c r="AJ171" s="91">
        <f t="shared" ref="AJ171:AL171" si="557">AJ169-+AJ170</f>
        <v>0</v>
      </c>
      <c r="AK171" s="91">
        <f t="shared" si="557"/>
        <v>0</v>
      </c>
      <c r="AL171" s="91">
        <f t="shared" si="557"/>
        <v>0</v>
      </c>
      <c r="AM171" s="60"/>
    </row>
    <row r="172" spans="1:39" s="58" customFormat="1" ht="16.5" hidden="1" customHeight="1" x14ac:dyDescent="0.15">
      <c r="A172" s="61" t="s">
        <v>1629</v>
      </c>
      <c r="B172" t="s">
        <v>578</v>
      </c>
      <c r="C172" t="s">
        <v>577</v>
      </c>
      <c r="D172" s="62" t="s">
        <v>579</v>
      </c>
      <c r="E172" s="63" t="s">
        <v>1629</v>
      </c>
      <c r="F172" s="346" t="s">
        <v>1415</v>
      </c>
      <c r="G172" s="63" t="s">
        <v>497</v>
      </c>
      <c r="H172" s="63" t="s">
        <v>918</v>
      </c>
      <c r="I172" s="63" t="s">
        <v>1044</v>
      </c>
      <c r="J172" s="346" t="s">
        <v>1776</v>
      </c>
      <c r="K172" s="346" t="s">
        <v>1722</v>
      </c>
      <c r="L172" s="346" t="s">
        <v>1758</v>
      </c>
      <c r="M172" s="346" t="s">
        <v>1711</v>
      </c>
      <c r="N172" s="65" t="s">
        <v>1712</v>
      </c>
      <c r="O172" s="66" t="s">
        <v>78</v>
      </c>
      <c r="P172" s="67">
        <v>35042915</v>
      </c>
      <c r="Q172" s="67">
        <v>0</v>
      </c>
      <c r="R172" s="67">
        <f t="shared" ref="R172" si="558">P172-Q172</f>
        <v>35042915</v>
      </c>
      <c r="S172" s="67">
        <v>0</v>
      </c>
      <c r="T172" s="67">
        <v>35042915</v>
      </c>
      <c r="U172" s="68">
        <v>0</v>
      </c>
      <c r="V172" s="69">
        <f t="shared" ref="V172:V173" si="559">P172-U172</f>
        <v>35042915</v>
      </c>
      <c r="W172" s="70" t="s">
        <v>79</v>
      </c>
      <c r="X172" s="69">
        <f t="shared" ref="X172" si="560">X173</f>
        <v>0</v>
      </c>
      <c r="Y172" s="71"/>
      <c r="Z172" s="71"/>
      <c r="AA172" s="71"/>
      <c r="AB172" s="71"/>
      <c r="AC172" s="71"/>
      <c r="AD172" s="72"/>
      <c r="AE172" s="69">
        <f t="shared" si="530"/>
        <v>0</v>
      </c>
      <c r="AF172" s="349">
        <v>0</v>
      </c>
      <c r="AH172" s="73">
        <v>35042915</v>
      </c>
      <c r="AI172" s="74" t="s">
        <v>1156</v>
      </c>
      <c r="AJ172" s="73">
        <v>0</v>
      </c>
      <c r="AK172" s="73">
        <f t="shared" ref="AK172:AK173" si="561">AL172-+AH172</f>
        <v>0</v>
      </c>
      <c r="AL172" s="73">
        <f t="shared" ref="AL172:AL173" si="562">Q172+R172</f>
        <v>35042915</v>
      </c>
      <c r="AM172" s="75"/>
    </row>
    <row r="173" spans="1:39" s="58" customFormat="1" ht="16.5" hidden="1" customHeight="1" x14ac:dyDescent="0.15">
      <c r="A173" s="61"/>
      <c r="B173" s="77" t="s">
        <v>578</v>
      </c>
      <c r="C173" s="77" t="s">
        <v>577</v>
      </c>
      <c r="D173" s="78" t="s">
        <v>579</v>
      </c>
      <c r="E173" s="79" t="s">
        <v>1629</v>
      </c>
      <c r="F173" s="347"/>
      <c r="G173" s="79" t="s">
        <v>497</v>
      </c>
      <c r="H173" s="79" t="s">
        <v>918</v>
      </c>
      <c r="I173" s="79" t="s">
        <v>1044</v>
      </c>
      <c r="J173" s="347"/>
      <c r="K173" s="347"/>
      <c r="L173" s="347"/>
      <c r="M173" s="347"/>
      <c r="N173" s="81"/>
      <c r="O173" s="82" t="s">
        <v>81</v>
      </c>
      <c r="P173" s="67">
        <v>35042915</v>
      </c>
      <c r="Q173" s="67">
        <v>0</v>
      </c>
      <c r="R173" s="67">
        <v>35042915</v>
      </c>
      <c r="S173" s="67">
        <f t="shared" ref="S173" si="563">P173-Q173-R173</f>
        <v>0</v>
      </c>
      <c r="T173" s="67">
        <v>35042915</v>
      </c>
      <c r="U173" s="83">
        <v>0</v>
      </c>
      <c r="V173" s="69">
        <f t="shared" si="559"/>
        <v>35042915</v>
      </c>
      <c r="W173" s="70" t="s">
        <v>82</v>
      </c>
      <c r="X173" s="69">
        <v>0</v>
      </c>
      <c r="Y173" s="69">
        <v>0</v>
      </c>
      <c r="Z173" s="69">
        <v>0</v>
      </c>
      <c r="AA173" s="69">
        <v>0</v>
      </c>
      <c r="AB173" s="69">
        <v>0</v>
      </c>
      <c r="AC173" s="69">
        <v>0</v>
      </c>
      <c r="AD173" s="69">
        <v>0</v>
      </c>
      <c r="AE173" s="69">
        <f t="shared" si="530"/>
        <v>0</v>
      </c>
      <c r="AF173" s="350"/>
      <c r="AH173" s="73">
        <v>35042915</v>
      </c>
      <c r="AI173" s="74" t="s">
        <v>1156</v>
      </c>
      <c r="AJ173" s="73">
        <v>0</v>
      </c>
      <c r="AK173" s="73">
        <f t="shared" si="561"/>
        <v>0</v>
      </c>
      <c r="AL173" s="73">
        <f t="shared" si="562"/>
        <v>35042915</v>
      </c>
      <c r="AM173" s="75"/>
    </row>
    <row r="174" spans="1:39" s="58" customFormat="1" ht="16.5" hidden="1" customHeight="1" x14ac:dyDescent="0.15">
      <c r="A174" s="61"/>
      <c r="B174" s="77" t="s">
        <v>578</v>
      </c>
      <c r="C174" s="77" t="s">
        <v>577</v>
      </c>
      <c r="D174" s="84" t="s">
        <v>579</v>
      </c>
      <c r="E174" s="85" t="s">
        <v>1629</v>
      </c>
      <c r="F174" s="348"/>
      <c r="G174" s="85" t="s">
        <v>497</v>
      </c>
      <c r="H174" s="85" t="s">
        <v>918</v>
      </c>
      <c r="I174" s="85" t="s">
        <v>1044</v>
      </c>
      <c r="J174" s="348"/>
      <c r="K174" s="348"/>
      <c r="L174" s="348"/>
      <c r="M174" s="348"/>
      <c r="N174" s="87"/>
      <c r="O174" s="88" t="s">
        <v>83</v>
      </c>
      <c r="P174" s="67">
        <f t="shared" ref="P174:R174" si="564">P172-+P173</f>
        <v>0</v>
      </c>
      <c r="Q174" s="67">
        <f t="shared" si="564"/>
        <v>0</v>
      </c>
      <c r="R174" s="89">
        <f t="shared" si="564"/>
        <v>0</v>
      </c>
      <c r="S174" s="89"/>
      <c r="T174" s="89">
        <f t="shared" ref="T174:V174" si="565">T172-+T173</f>
        <v>0</v>
      </c>
      <c r="U174" s="90">
        <f t="shared" si="565"/>
        <v>0</v>
      </c>
      <c r="V174" s="90">
        <f t="shared" si="565"/>
        <v>0</v>
      </c>
      <c r="W174" s="88" t="s">
        <v>83</v>
      </c>
      <c r="X174" s="90">
        <f t="shared" ref="X174:AD174" si="566">X172-+X173</f>
        <v>0</v>
      </c>
      <c r="Y174" s="90">
        <f t="shared" si="566"/>
        <v>0</v>
      </c>
      <c r="Z174" s="90">
        <f t="shared" si="566"/>
        <v>0</v>
      </c>
      <c r="AA174" s="90">
        <f t="shared" si="566"/>
        <v>0</v>
      </c>
      <c r="AB174" s="90">
        <f t="shared" si="566"/>
        <v>0</v>
      </c>
      <c r="AC174" s="90">
        <f t="shared" si="566"/>
        <v>0</v>
      </c>
      <c r="AD174" s="90">
        <f t="shared" si="566"/>
        <v>0</v>
      </c>
      <c r="AE174" s="90">
        <f t="shared" si="530"/>
        <v>0</v>
      </c>
      <c r="AF174" s="351"/>
      <c r="AH174" s="91">
        <f t="shared" ref="AH174:AH213" si="567">AH172-+AH173</f>
        <v>0</v>
      </c>
      <c r="AI174" s="92" t="s">
        <v>1156</v>
      </c>
      <c r="AJ174" s="91">
        <f t="shared" ref="AJ174:AL174" si="568">AJ172-+AJ173</f>
        <v>0</v>
      </c>
      <c r="AK174" s="91">
        <f t="shared" si="568"/>
        <v>0</v>
      </c>
      <c r="AL174" s="91">
        <f t="shared" si="568"/>
        <v>0</v>
      </c>
      <c r="AM174" s="60"/>
    </row>
    <row r="175" spans="1:39" s="58" customFormat="1" ht="16.5" hidden="1" customHeight="1" x14ac:dyDescent="0.15">
      <c r="A175" s="61" t="s">
        <v>1630</v>
      </c>
      <c r="B175" t="s">
        <v>578</v>
      </c>
      <c r="C175" t="s">
        <v>577</v>
      </c>
      <c r="D175" s="62" t="s">
        <v>579</v>
      </c>
      <c r="E175" s="63" t="s">
        <v>1630</v>
      </c>
      <c r="F175" s="346" t="s">
        <v>1416</v>
      </c>
      <c r="G175" s="63" t="s">
        <v>497</v>
      </c>
      <c r="H175" s="63" t="s">
        <v>918</v>
      </c>
      <c r="I175" s="63" t="s">
        <v>1002</v>
      </c>
      <c r="J175" s="346" t="s">
        <v>1738</v>
      </c>
      <c r="K175" s="346" t="s">
        <v>1722</v>
      </c>
      <c r="L175" s="346" t="s">
        <v>1758</v>
      </c>
      <c r="M175" s="346" t="s">
        <v>1714</v>
      </c>
      <c r="N175" s="65" t="s">
        <v>1712</v>
      </c>
      <c r="O175" s="66" t="s">
        <v>78</v>
      </c>
      <c r="P175" s="67">
        <v>25209534</v>
      </c>
      <c r="Q175" s="67">
        <v>0</v>
      </c>
      <c r="R175" s="67">
        <f t="shared" ref="R175" si="569">P175-Q175</f>
        <v>25209534</v>
      </c>
      <c r="S175" s="67">
        <v>0</v>
      </c>
      <c r="T175" s="67">
        <v>25209534</v>
      </c>
      <c r="U175" s="68">
        <v>0</v>
      </c>
      <c r="V175" s="69">
        <f t="shared" ref="V175:V176" si="570">P175-U175</f>
        <v>25209534</v>
      </c>
      <c r="W175" s="70" t="s">
        <v>79</v>
      </c>
      <c r="X175" s="69">
        <f t="shared" ref="X175" si="571">X176</f>
        <v>17066000</v>
      </c>
      <c r="Y175" s="71"/>
      <c r="Z175" s="71"/>
      <c r="AA175" s="71"/>
      <c r="AB175" s="71"/>
      <c r="AC175" s="71"/>
      <c r="AD175" s="72"/>
      <c r="AE175" s="69">
        <f t="shared" si="530"/>
        <v>17066000</v>
      </c>
      <c r="AF175" s="349">
        <v>0</v>
      </c>
      <c r="AH175" s="73">
        <v>25209534</v>
      </c>
      <c r="AI175" s="74" t="s">
        <v>1156</v>
      </c>
      <c r="AJ175" s="73">
        <v>0</v>
      </c>
      <c r="AK175" s="73">
        <f t="shared" ref="AK175:AK176" si="572">AL175-+AH175</f>
        <v>0</v>
      </c>
      <c r="AL175" s="73">
        <f t="shared" ref="AL175:AL176" si="573">Q175+R175</f>
        <v>25209534</v>
      </c>
      <c r="AM175" s="75"/>
    </row>
    <row r="176" spans="1:39" s="58" customFormat="1" ht="16.5" hidden="1" customHeight="1" x14ac:dyDescent="0.15">
      <c r="A176" s="61"/>
      <c r="B176" s="77" t="s">
        <v>578</v>
      </c>
      <c r="C176" s="77" t="s">
        <v>577</v>
      </c>
      <c r="D176" s="78" t="s">
        <v>579</v>
      </c>
      <c r="E176" s="79" t="s">
        <v>1630</v>
      </c>
      <c r="F176" s="347"/>
      <c r="G176" s="79" t="s">
        <v>497</v>
      </c>
      <c r="H176" s="79" t="s">
        <v>918</v>
      </c>
      <c r="I176" s="79" t="s">
        <v>1002</v>
      </c>
      <c r="J176" s="347"/>
      <c r="K176" s="347"/>
      <c r="L176" s="347"/>
      <c r="M176" s="347"/>
      <c r="N176" s="81"/>
      <c r="O176" s="82" t="s">
        <v>81</v>
      </c>
      <c r="P176" s="67">
        <v>8143534</v>
      </c>
      <c r="Q176" s="67">
        <v>0</v>
      </c>
      <c r="R176" s="67">
        <v>8143534</v>
      </c>
      <c r="S176" s="67">
        <f t="shared" ref="S176" si="574">P176-Q176-R176</f>
        <v>0</v>
      </c>
      <c r="T176" s="67">
        <v>8143534</v>
      </c>
      <c r="U176" s="83">
        <v>0</v>
      </c>
      <c r="V176" s="69">
        <f t="shared" si="570"/>
        <v>8143534</v>
      </c>
      <c r="W176" s="70" t="s">
        <v>82</v>
      </c>
      <c r="X176" s="69">
        <v>17066000</v>
      </c>
      <c r="Y176" s="69">
        <v>0</v>
      </c>
      <c r="Z176" s="69">
        <v>0</v>
      </c>
      <c r="AA176" s="69">
        <v>0</v>
      </c>
      <c r="AB176" s="69">
        <v>0</v>
      </c>
      <c r="AC176" s="69">
        <v>0</v>
      </c>
      <c r="AD176" s="69">
        <v>0</v>
      </c>
      <c r="AE176" s="69">
        <f t="shared" si="530"/>
        <v>17066000</v>
      </c>
      <c r="AF176" s="350"/>
      <c r="AH176" s="73">
        <v>8143534</v>
      </c>
      <c r="AI176" s="74" t="s">
        <v>1156</v>
      </c>
      <c r="AJ176" s="73">
        <v>0</v>
      </c>
      <c r="AK176" s="73">
        <f t="shared" si="572"/>
        <v>0</v>
      </c>
      <c r="AL176" s="73">
        <f t="shared" si="573"/>
        <v>8143534</v>
      </c>
      <c r="AM176" s="75"/>
    </row>
    <row r="177" spans="1:39" s="58" customFormat="1" ht="16.5" hidden="1" customHeight="1" x14ac:dyDescent="0.15">
      <c r="A177" s="61"/>
      <c r="B177" s="77" t="s">
        <v>578</v>
      </c>
      <c r="C177" s="77" t="s">
        <v>577</v>
      </c>
      <c r="D177" s="84" t="s">
        <v>579</v>
      </c>
      <c r="E177" s="85" t="s">
        <v>1630</v>
      </c>
      <c r="F177" s="348"/>
      <c r="G177" s="85" t="s">
        <v>497</v>
      </c>
      <c r="H177" s="85" t="s">
        <v>918</v>
      </c>
      <c r="I177" s="85" t="s">
        <v>1002</v>
      </c>
      <c r="J177" s="348"/>
      <c r="K177" s="348"/>
      <c r="L177" s="348"/>
      <c r="M177" s="348"/>
      <c r="N177" s="87"/>
      <c r="O177" s="88" t="s">
        <v>83</v>
      </c>
      <c r="P177" s="67">
        <f t="shared" ref="P177:R177" si="575">P175-+P176</f>
        <v>17066000</v>
      </c>
      <c r="Q177" s="67">
        <f t="shared" si="575"/>
        <v>0</v>
      </c>
      <c r="R177" s="89">
        <f t="shared" si="575"/>
        <v>17066000</v>
      </c>
      <c r="S177" s="89"/>
      <c r="T177" s="89">
        <f t="shared" ref="T177:V177" si="576">T175-+T176</f>
        <v>17066000</v>
      </c>
      <c r="U177" s="90">
        <f t="shared" si="576"/>
        <v>0</v>
      </c>
      <c r="V177" s="90">
        <f t="shared" si="576"/>
        <v>17066000</v>
      </c>
      <c r="W177" s="88" t="s">
        <v>83</v>
      </c>
      <c r="X177" s="90">
        <f t="shared" ref="X177:AD177" si="577">X175-+X176</f>
        <v>0</v>
      </c>
      <c r="Y177" s="90">
        <f t="shared" si="577"/>
        <v>0</v>
      </c>
      <c r="Z177" s="90">
        <f t="shared" si="577"/>
        <v>0</v>
      </c>
      <c r="AA177" s="90">
        <f t="shared" si="577"/>
        <v>0</v>
      </c>
      <c r="AB177" s="90">
        <f t="shared" si="577"/>
        <v>0</v>
      </c>
      <c r="AC177" s="90">
        <f t="shared" si="577"/>
        <v>0</v>
      </c>
      <c r="AD177" s="90">
        <f t="shared" si="577"/>
        <v>0</v>
      </c>
      <c r="AE177" s="90">
        <f t="shared" si="530"/>
        <v>0</v>
      </c>
      <c r="AF177" s="351"/>
      <c r="AH177" s="91">
        <f t="shared" si="567"/>
        <v>17066000</v>
      </c>
      <c r="AI177" s="92" t="s">
        <v>1156</v>
      </c>
      <c r="AJ177" s="91">
        <f t="shared" ref="AJ177:AL177" si="578">AJ175-+AJ176</f>
        <v>0</v>
      </c>
      <c r="AK177" s="91">
        <f t="shared" si="578"/>
        <v>0</v>
      </c>
      <c r="AL177" s="91">
        <f t="shared" si="578"/>
        <v>17066000</v>
      </c>
      <c r="AM177" s="60"/>
    </row>
    <row r="178" spans="1:39" s="58" customFormat="1" ht="16.5" hidden="1" customHeight="1" x14ac:dyDescent="0.15">
      <c r="A178" s="61" t="s">
        <v>1633</v>
      </c>
      <c r="B178" t="s">
        <v>578</v>
      </c>
      <c r="C178" t="s">
        <v>577</v>
      </c>
      <c r="D178" s="62" t="s">
        <v>579</v>
      </c>
      <c r="E178" s="63" t="s">
        <v>1633</v>
      </c>
      <c r="F178" s="346" t="s">
        <v>1419</v>
      </c>
      <c r="G178" s="63" t="s">
        <v>497</v>
      </c>
      <c r="H178" s="63" t="s">
        <v>918</v>
      </c>
      <c r="I178" s="63" t="s">
        <v>1002</v>
      </c>
      <c r="J178" s="346" t="s">
        <v>1755</v>
      </c>
      <c r="K178" s="346" t="s">
        <v>1722</v>
      </c>
      <c r="L178" s="346" t="s">
        <v>1758</v>
      </c>
      <c r="M178" s="346" t="s">
        <v>1716</v>
      </c>
      <c r="N178" s="65" t="s">
        <v>1712</v>
      </c>
      <c r="O178" s="66" t="s">
        <v>78</v>
      </c>
      <c r="P178" s="67">
        <v>19974001</v>
      </c>
      <c r="Q178" s="67">
        <v>0</v>
      </c>
      <c r="R178" s="67">
        <f t="shared" ref="R178" si="579">P178-Q178</f>
        <v>19974001</v>
      </c>
      <c r="S178" s="67">
        <v>0</v>
      </c>
      <c r="T178" s="67">
        <v>12859801</v>
      </c>
      <c r="U178" s="68">
        <v>0</v>
      </c>
      <c r="V178" s="69">
        <f t="shared" ref="V178:V179" si="580">P178-U178</f>
        <v>19974001</v>
      </c>
      <c r="W178" s="70" t="s">
        <v>79</v>
      </c>
      <c r="X178" s="69">
        <f t="shared" ref="X178" si="581">X179</f>
        <v>7266611</v>
      </c>
      <c r="Y178" s="71"/>
      <c r="Z178" s="71"/>
      <c r="AA178" s="71"/>
      <c r="AB178" s="71"/>
      <c r="AC178" s="71"/>
      <c r="AD178" s="72"/>
      <c r="AE178" s="69">
        <f t="shared" si="530"/>
        <v>7266611</v>
      </c>
      <c r="AF178" s="349">
        <v>0</v>
      </c>
      <c r="AH178" s="73">
        <v>19374200</v>
      </c>
      <c r="AI178" s="74" t="s">
        <v>798</v>
      </c>
      <c r="AJ178" s="73">
        <v>119304000</v>
      </c>
      <c r="AK178" s="73">
        <f t="shared" ref="AK178:AK179" si="582">AL178-+AH178</f>
        <v>599801</v>
      </c>
      <c r="AL178" s="73">
        <f t="shared" ref="AL178:AL179" si="583">Q178+R178</f>
        <v>19974001</v>
      </c>
      <c r="AM178" s="75"/>
    </row>
    <row r="179" spans="1:39" s="58" customFormat="1" ht="16.5" hidden="1" customHeight="1" x14ac:dyDescent="0.15">
      <c r="A179" s="61"/>
      <c r="B179" s="77" t="s">
        <v>578</v>
      </c>
      <c r="C179" s="77" t="s">
        <v>577</v>
      </c>
      <c r="D179" s="78" t="s">
        <v>579</v>
      </c>
      <c r="E179" s="79" t="s">
        <v>1633</v>
      </c>
      <c r="F179" s="347"/>
      <c r="G179" s="79" t="s">
        <v>497</v>
      </c>
      <c r="H179" s="79" t="s">
        <v>918</v>
      </c>
      <c r="I179" s="79" t="s">
        <v>1002</v>
      </c>
      <c r="J179" s="347"/>
      <c r="K179" s="347"/>
      <c r="L179" s="347"/>
      <c r="M179" s="347"/>
      <c r="N179" s="81"/>
      <c r="O179" s="82" t="s">
        <v>81</v>
      </c>
      <c r="P179" s="67">
        <v>12707390</v>
      </c>
      <c r="Q179" s="67">
        <v>0</v>
      </c>
      <c r="R179" s="67">
        <v>12707390</v>
      </c>
      <c r="S179" s="67">
        <f t="shared" ref="S179" si="584">P179-Q179-R179</f>
        <v>0</v>
      </c>
      <c r="T179" s="67">
        <v>12707390</v>
      </c>
      <c r="U179" s="83">
        <v>0</v>
      </c>
      <c r="V179" s="69">
        <f t="shared" si="580"/>
        <v>12707390</v>
      </c>
      <c r="W179" s="70" t="s">
        <v>82</v>
      </c>
      <c r="X179" s="69">
        <v>7266611</v>
      </c>
      <c r="Y179" s="69">
        <v>0</v>
      </c>
      <c r="Z179" s="69">
        <v>0</v>
      </c>
      <c r="AA179" s="69">
        <v>0</v>
      </c>
      <c r="AB179" s="69">
        <v>0</v>
      </c>
      <c r="AC179" s="69">
        <v>0</v>
      </c>
      <c r="AD179" s="69">
        <v>0</v>
      </c>
      <c r="AE179" s="69">
        <f t="shared" si="530"/>
        <v>7266611</v>
      </c>
      <c r="AF179" s="350"/>
      <c r="AH179" s="73">
        <v>12260000</v>
      </c>
      <c r="AI179" s="74" t="s">
        <v>798</v>
      </c>
      <c r="AJ179" s="73">
        <v>89478000</v>
      </c>
      <c r="AK179" s="73">
        <f t="shared" si="582"/>
        <v>447390</v>
      </c>
      <c r="AL179" s="73">
        <f t="shared" si="583"/>
        <v>12707390</v>
      </c>
      <c r="AM179" s="75"/>
    </row>
    <row r="180" spans="1:39" s="58" customFormat="1" ht="16.5" hidden="1" customHeight="1" x14ac:dyDescent="0.15">
      <c r="A180" s="61"/>
      <c r="B180" s="77" t="s">
        <v>578</v>
      </c>
      <c r="C180" s="77" t="s">
        <v>577</v>
      </c>
      <c r="D180" s="84" t="s">
        <v>579</v>
      </c>
      <c r="E180" s="85" t="s">
        <v>1633</v>
      </c>
      <c r="F180" s="348"/>
      <c r="G180" s="85" t="s">
        <v>497</v>
      </c>
      <c r="H180" s="85" t="s">
        <v>918</v>
      </c>
      <c r="I180" s="85" t="s">
        <v>1002</v>
      </c>
      <c r="J180" s="348"/>
      <c r="K180" s="348"/>
      <c r="L180" s="348"/>
      <c r="M180" s="348"/>
      <c r="N180" s="87"/>
      <c r="O180" s="88" t="s">
        <v>83</v>
      </c>
      <c r="P180" s="67">
        <f t="shared" ref="P180:R180" si="585">P178-+P179</f>
        <v>7266611</v>
      </c>
      <c r="Q180" s="67">
        <f t="shared" si="585"/>
        <v>0</v>
      </c>
      <c r="R180" s="89">
        <f t="shared" si="585"/>
        <v>7266611</v>
      </c>
      <c r="S180" s="89"/>
      <c r="T180" s="89">
        <f t="shared" ref="T180:V180" si="586">T178-+T179</f>
        <v>152411</v>
      </c>
      <c r="U180" s="90">
        <f t="shared" si="586"/>
        <v>0</v>
      </c>
      <c r="V180" s="90">
        <f t="shared" si="586"/>
        <v>7266611</v>
      </c>
      <c r="W180" s="88" t="s">
        <v>83</v>
      </c>
      <c r="X180" s="90">
        <f t="shared" ref="X180:AD180" si="587">X178-+X179</f>
        <v>0</v>
      </c>
      <c r="Y180" s="90">
        <f t="shared" si="587"/>
        <v>0</v>
      </c>
      <c r="Z180" s="90">
        <f t="shared" si="587"/>
        <v>0</v>
      </c>
      <c r="AA180" s="90">
        <f t="shared" si="587"/>
        <v>0</v>
      </c>
      <c r="AB180" s="90">
        <f t="shared" si="587"/>
        <v>0</v>
      </c>
      <c r="AC180" s="90">
        <f t="shared" si="587"/>
        <v>0</v>
      </c>
      <c r="AD180" s="90">
        <f t="shared" si="587"/>
        <v>0</v>
      </c>
      <c r="AE180" s="90">
        <f t="shared" si="530"/>
        <v>0</v>
      </c>
      <c r="AF180" s="351"/>
      <c r="AH180" s="91">
        <f t="shared" si="567"/>
        <v>7114200</v>
      </c>
      <c r="AI180" s="92">
        <v>12260000</v>
      </c>
      <c r="AJ180" s="91">
        <f t="shared" ref="AJ180:AL180" si="588">AJ178-+AJ179</f>
        <v>29826000</v>
      </c>
      <c r="AK180" s="91">
        <f t="shared" si="588"/>
        <v>152411</v>
      </c>
      <c r="AL180" s="91">
        <f t="shared" si="588"/>
        <v>7266611</v>
      </c>
      <c r="AM180" s="60"/>
    </row>
    <row r="181" spans="1:39" s="58" customFormat="1" ht="16.5" hidden="1" customHeight="1" x14ac:dyDescent="0.15">
      <c r="A181" s="61" t="s">
        <v>1634</v>
      </c>
      <c r="B181" t="s">
        <v>578</v>
      </c>
      <c r="C181" t="s">
        <v>577</v>
      </c>
      <c r="D181" s="62" t="s">
        <v>579</v>
      </c>
      <c r="E181" s="63" t="s">
        <v>1634</v>
      </c>
      <c r="F181" s="346" t="s">
        <v>1420</v>
      </c>
      <c r="G181" s="63" t="s">
        <v>497</v>
      </c>
      <c r="H181" s="63" t="s">
        <v>918</v>
      </c>
      <c r="I181" s="63" t="s">
        <v>956</v>
      </c>
      <c r="J181" s="346" t="s">
        <v>1733</v>
      </c>
      <c r="K181" s="346" t="s">
        <v>1722</v>
      </c>
      <c r="L181" s="346" t="s">
        <v>1758</v>
      </c>
      <c r="M181" s="346" t="s">
        <v>1716</v>
      </c>
      <c r="N181" s="65" t="s">
        <v>1712</v>
      </c>
      <c r="O181" s="66" t="s">
        <v>78</v>
      </c>
      <c r="P181" s="67">
        <v>18521452</v>
      </c>
      <c r="Q181" s="67">
        <v>0</v>
      </c>
      <c r="R181" s="67">
        <f t="shared" ref="R181" si="589">P181-Q181</f>
        <v>18521452</v>
      </c>
      <c r="S181" s="67">
        <v>0</v>
      </c>
      <c r="T181" s="67">
        <v>13726452</v>
      </c>
      <c r="U181" s="68">
        <v>23078681</v>
      </c>
      <c r="V181" s="69">
        <f t="shared" ref="V181:V182" si="590">P181-U181</f>
        <v>-4557229</v>
      </c>
      <c r="W181" s="70" t="s">
        <v>79</v>
      </c>
      <c r="X181" s="69">
        <f t="shared" ref="X181" si="591">X182</f>
        <v>4795000</v>
      </c>
      <c r="Y181" s="71"/>
      <c r="Z181" s="71"/>
      <c r="AA181" s="71"/>
      <c r="AB181" s="71"/>
      <c r="AC181" s="71"/>
      <c r="AD181" s="72"/>
      <c r="AE181" s="69">
        <f t="shared" si="530"/>
        <v>4795000</v>
      </c>
      <c r="AF181" s="349">
        <v>0</v>
      </c>
      <c r="AH181" s="73">
        <v>18521452</v>
      </c>
      <c r="AI181" s="74" t="s">
        <v>1156</v>
      </c>
      <c r="AJ181" s="73">
        <v>0</v>
      </c>
      <c r="AK181" s="73">
        <f t="shared" ref="AK181:AK182" si="592">AL181-+AH181</f>
        <v>0</v>
      </c>
      <c r="AL181" s="73">
        <f t="shared" ref="AL181:AL182" si="593">Q181+R181</f>
        <v>18521452</v>
      </c>
      <c r="AM181" s="75"/>
    </row>
    <row r="182" spans="1:39" s="58" customFormat="1" ht="16.5" hidden="1" customHeight="1" x14ac:dyDescent="0.15">
      <c r="A182" s="61"/>
      <c r="B182" s="77" t="s">
        <v>578</v>
      </c>
      <c r="C182" s="77" t="s">
        <v>577</v>
      </c>
      <c r="D182" s="78" t="s">
        <v>579</v>
      </c>
      <c r="E182" s="79" t="s">
        <v>1634</v>
      </c>
      <c r="F182" s="347"/>
      <c r="G182" s="79" t="s">
        <v>497</v>
      </c>
      <c r="H182" s="79" t="s">
        <v>918</v>
      </c>
      <c r="I182" s="79" t="s">
        <v>956</v>
      </c>
      <c r="J182" s="347"/>
      <c r="K182" s="347"/>
      <c r="L182" s="347"/>
      <c r="M182" s="347"/>
      <c r="N182" s="81"/>
      <c r="O182" s="82" t="s">
        <v>81</v>
      </c>
      <c r="P182" s="67">
        <v>13726452</v>
      </c>
      <c r="Q182" s="67">
        <v>0</v>
      </c>
      <c r="R182" s="67">
        <v>13726452</v>
      </c>
      <c r="S182" s="67">
        <f t="shared" ref="S182" si="594">P182-Q182-R182</f>
        <v>0</v>
      </c>
      <c r="T182" s="67">
        <v>13726452</v>
      </c>
      <c r="U182" s="83">
        <v>22479306</v>
      </c>
      <c r="V182" s="69">
        <f t="shared" si="590"/>
        <v>-8752854</v>
      </c>
      <c r="W182" s="70" t="s">
        <v>82</v>
      </c>
      <c r="X182" s="69">
        <v>4795000</v>
      </c>
      <c r="Y182" s="69">
        <v>0</v>
      </c>
      <c r="Z182" s="69">
        <v>0</v>
      </c>
      <c r="AA182" s="69">
        <v>0</v>
      </c>
      <c r="AB182" s="69">
        <v>0</v>
      </c>
      <c r="AC182" s="69">
        <v>0</v>
      </c>
      <c r="AD182" s="69">
        <v>0</v>
      </c>
      <c r="AE182" s="69">
        <f t="shared" si="530"/>
        <v>4795000</v>
      </c>
      <c r="AF182" s="350"/>
      <c r="AH182" s="73">
        <v>13726452</v>
      </c>
      <c r="AI182" s="74" t="s">
        <v>1156</v>
      </c>
      <c r="AJ182" s="73">
        <v>0</v>
      </c>
      <c r="AK182" s="73">
        <f t="shared" si="592"/>
        <v>0</v>
      </c>
      <c r="AL182" s="73">
        <f t="shared" si="593"/>
        <v>13726452</v>
      </c>
      <c r="AM182" s="75"/>
    </row>
    <row r="183" spans="1:39" s="58" customFormat="1" ht="16.5" hidden="1" customHeight="1" x14ac:dyDescent="0.15">
      <c r="A183" s="61"/>
      <c r="B183" s="77" t="s">
        <v>578</v>
      </c>
      <c r="C183" s="77" t="s">
        <v>577</v>
      </c>
      <c r="D183" s="84" t="s">
        <v>579</v>
      </c>
      <c r="E183" s="85" t="s">
        <v>1634</v>
      </c>
      <c r="F183" s="348"/>
      <c r="G183" s="85" t="s">
        <v>497</v>
      </c>
      <c r="H183" s="85" t="s">
        <v>918</v>
      </c>
      <c r="I183" s="85" t="s">
        <v>956</v>
      </c>
      <c r="J183" s="348"/>
      <c r="K183" s="348"/>
      <c r="L183" s="348"/>
      <c r="M183" s="348"/>
      <c r="N183" s="87"/>
      <c r="O183" s="88" t="s">
        <v>83</v>
      </c>
      <c r="P183" s="67">
        <f t="shared" ref="P183:R183" si="595">P181-+P182</f>
        <v>4795000</v>
      </c>
      <c r="Q183" s="67">
        <f t="shared" si="595"/>
        <v>0</v>
      </c>
      <c r="R183" s="89">
        <f t="shared" si="595"/>
        <v>4795000</v>
      </c>
      <c r="S183" s="89"/>
      <c r="T183" s="89">
        <f t="shared" ref="T183:V183" si="596">T181-+T182</f>
        <v>0</v>
      </c>
      <c r="U183" s="90">
        <f t="shared" si="596"/>
        <v>599375</v>
      </c>
      <c r="V183" s="90">
        <f t="shared" si="596"/>
        <v>4195625</v>
      </c>
      <c r="W183" s="88" t="s">
        <v>83</v>
      </c>
      <c r="X183" s="90">
        <f t="shared" ref="X183:AD183" si="597">X181-+X182</f>
        <v>0</v>
      </c>
      <c r="Y183" s="90">
        <f t="shared" si="597"/>
        <v>0</v>
      </c>
      <c r="Z183" s="90">
        <f t="shared" si="597"/>
        <v>0</v>
      </c>
      <c r="AA183" s="90">
        <f t="shared" si="597"/>
        <v>0</v>
      </c>
      <c r="AB183" s="90">
        <f t="shared" si="597"/>
        <v>0</v>
      </c>
      <c r="AC183" s="90">
        <f t="shared" si="597"/>
        <v>0</v>
      </c>
      <c r="AD183" s="90">
        <f t="shared" si="597"/>
        <v>0</v>
      </c>
      <c r="AE183" s="90">
        <f t="shared" si="530"/>
        <v>0</v>
      </c>
      <c r="AF183" s="351"/>
      <c r="AH183" s="91">
        <f t="shared" si="567"/>
        <v>4795000</v>
      </c>
      <c r="AI183" s="92" t="s">
        <v>1156</v>
      </c>
      <c r="AJ183" s="91">
        <f t="shared" ref="AJ183:AL183" si="598">AJ181-+AJ182</f>
        <v>0</v>
      </c>
      <c r="AK183" s="91">
        <f t="shared" si="598"/>
        <v>0</v>
      </c>
      <c r="AL183" s="91">
        <f t="shared" si="598"/>
        <v>4795000</v>
      </c>
      <c r="AM183" s="60"/>
    </row>
    <row r="184" spans="1:39" s="58" customFormat="1" ht="16.5" customHeight="1" x14ac:dyDescent="0.15">
      <c r="A184" s="61" t="s">
        <v>1635</v>
      </c>
      <c r="B184" t="s">
        <v>578</v>
      </c>
      <c r="C184" t="s">
        <v>577</v>
      </c>
      <c r="D184" s="62" t="s">
        <v>579</v>
      </c>
      <c r="E184" s="63" t="s">
        <v>1635</v>
      </c>
      <c r="F184" s="346" t="s">
        <v>1421</v>
      </c>
      <c r="G184" s="63" t="s">
        <v>497</v>
      </c>
      <c r="H184" s="63" t="s">
        <v>918</v>
      </c>
      <c r="I184" s="63" t="s">
        <v>1002</v>
      </c>
      <c r="J184" s="346" t="s">
        <v>1778</v>
      </c>
      <c r="K184" s="346" t="s">
        <v>1722</v>
      </c>
      <c r="L184" s="346" t="s">
        <v>1758</v>
      </c>
      <c r="M184" s="346" t="s">
        <v>1714</v>
      </c>
      <c r="N184" s="65" t="s">
        <v>1712</v>
      </c>
      <c r="O184" s="66" t="s">
        <v>78</v>
      </c>
      <c r="P184" s="67">
        <v>15501160</v>
      </c>
      <c r="Q184" s="67">
        <v>0</v>
      </c>
      <c r="R184" s="67">
        <f t="shared" ref="R184" si="599">P184-Q184</f>
        <v>15501160</v>
      </c>
      <c r="S184" s="67">
        <v>0</v>
      </c>
      <c r="T184" s="67">
        <v>9403700</v>
      </c>
      <c r="U184" s="68">
        <v>0</v>
      </c>
      <c r="V184" s="69">
        <f t="shared" ref="V184:V185" si="600">P184-U184</f>
        <v>15501160</v>
      </c>
      <c r="W184" s="70" t="s">
        <v>79</v>
      </c>
      <c r="X184" s="69">
        <f>R186</f>
        <v>6097460</v>
      </c>
      <c r="Y184" s="71"/>
      <c r="Z184" s="366"/>
      <c r="AA184" s="366"/>
      <c r="AB184" s="366"/>
      <c r="AC184" s="71"/>
      <c r="AD184" s="72"/>
      <c r="AE184" s="69">
        <f t="shared" si="530"/>
        <v>6097460</v>
      </c>
      <c r="AF184" s="363" t="s">
        <v>1868</v>
      </c>
      <c r="AH184" s="73">
        <v>15501160</v>
      </c>
      <c r="AI184" s="74" t="s">
        <v>1156</v>
      </c>
      <c r="AJ184" s="73">
        <v>0</v>
      </c>
      <c r="AK184" s="73">
        <f t="shared" ref="AK184:AK185" si="601">AL184-+AH184</f>
        <v>0</v>
      </c>
      <c r="AL184" s="73">
        <f t="shared" ref="AL184:AL185" si="602">Q184+R184</f>
        <v>15501160</v>
      </c>
      <c r="AM184" s="75"/>
    </row>
    <row r="185" spans="1:39" s="58" customFormat="1" ht="16.5" customHeight="1" x14ac:dyDescent="0.15">
      <c r="A185" s="61"/>
      <c r="B185" s="77" t="s">
        <v>578</v>
      </c>
      <c r="C185" s="77" t="s">
        <v>577</v>
      </c>
      <c r="D185" s="78" t="s">
        <v>579</v>
      </c>
      <c r="E185" s="79" t="s">
        <v>1635</v>
      </c>
      <c r="F185" s="347"/>
      <c r="G185" s="79" t="s">
        <v>497</v>
      </c>
      <c r="H185" s="79" t="s">
        <v>918</v>
      </c>
      <c r="I185" s="79" t="s">
        <v>1002</v>
      </c>
      <c r="J185" s="347"/>
      <c r="K185" s="347"/>
      <c r="L185" s="347"/>
      <c r="M185" s="347"/>
      <c r="N185" s="81"/>
      <c r="O185" s="82" t="s">
        <v>81</v>
      </c>
      <c r="P185" s="67">
        <v>9403700</v>
      </c>
      <c r="Q185" s="67">
        <v>0</v>
      </c>
      <c r="R185" s="67">
        <v>9403700</v>
      </c>
      <c r="S185" s="67">
        <f t="shared" ref="S185" si="603">P185-Q185-R185</f>
        <v>0</v>
      </c>
      <c r="T185" s="67">
        <v>9403700</v>
      </c>
      <c r="U185" s="83">
        <v>0</v>
      </c>
      <c r="V185" s="69">
        <f t="shared" si="600"/>
        <v>9403700</v>
      </c>
      <c r="W185" s="70" t="s">
        <v>82</v>
      </c>
      <c r="X185" s="69">
        <f>X184</f>
        <v>6097460</v>
      </c>
      <c r="Y185" s="69">
        <v>0</v>
      </c>
      <c r="Z185" s="367">
        <v>0</v>
      </c>
      <c r="AA185" s="367">
        <v>0</v>
      </c>
      <c r="AB185" s="367">
        <v>0</v>
      </c>
      <c r="AC185" s="69">
        <v>0</v>
      </c>
      <c r="AD185" s="69">
        <v>0</v>
      </c>
      <c r="AE185" s="69">
        <f t="shared" si="530"/>
        <v>6097460</v>
      </c>
      <c r="AF185" s="364"/>
      <c r="AH185" s="73">
        <v>9403700</v>
      </c>
      <c r="AI185" s="74" t="s">
        <v>1156</v>
      </c>
      <c r="AJ185" s="73">
        <v>0</v>
      </c>
      <c r="AK185" s="73">
        <f t="shared" si="601"/>
        <v>0</v>
      </c>
      <c r="AL185" s="73">
        <f t="shared" si="602"/>
        <v>9403700</v>
      </c>
      <c r="AM185" s="75"/>
    </row>
    <row r="186" spans="1:39" s="58" customFormat="1" ht="16.5" customHeight="1" x14ac:dyDescent="0.15">
      <c r="A186" s="61"/>
      <c r="B186" s="77" t="s">
        <v>578</v>
      </c>
      <c r="C186" s="77" t="s">
        <v>577</v>
      </c>
      <c r="D186" s="84" t="s">
        <v>579</v>
      </c>
      <c r="E186" s="85" t="s">
        <v>1635</v>
      </c>
      <c r="F186" s="348"/>
      <c r="G186" s="85" t="s">
        <v>497</v>
      </c>
      <c r="H186" s="85" t="s">
        <v>918</v>
      </c>
      <c r="I186" s="85" t="s">
        <v>1002</v>
      </c>
      <c r="J186" s="348"/>
      <c r="K186" s="348"/>
      <c r="L186" s="348"/>
      <c r="M186" s="348"/>
      <c r="N186" s="87"/>
      <c r="O186" s="88" t="s">
        <v>83</v>
      </c>
      <c r="P186" s="67">
        <f t="shared" ref="P186:R186" si="604">P184-+P185</f>
        <v>6097460</v>
      </c>
      <c r="Q186" s="67">
        <f t="shared" si="604"/>
        <v>0</v>
      </c>
      <c r="R186" s="89">
        <f t="shared" si="604"/>
        <v>6097460</v>
      </c>
      <c r="S186" s="89"/>
      <c r="T186" s="89">
        <f t="shared" ref="T186:V186" si="605">T184-+T185</f>
        <v>0</v>
      </c>
      <c r="U186" s="90">
        <f t="shared" si="605"/>
        <v>0</v>
      </c>
      <c r="V186" s="90">
        <f t="shared" si="605"/>
        <v>6097460</v>
      </c>
      <c r="W186" s="88" t="s">
        <v>83</v>
      </c>
      <c r="X186" s="90">
        <f t="shared" ref="X186:AD186" si="606">X184-+X185</f>
        <v>0</v>
      </c>
      <c r="Y186" s="90">
        <f t="shared" si="606"/>
        <v>0</v>
      </c>
      <c r="Z186" s="368">
        <f t="shared" si="606"/>
        <v>0</v>
      </c>
      <c r="AA186" s="368">
        <f t="shared" si="606"/>
        <v>0</v>
      </c>
      <c r="AB186" s="368">
        <f t="shared" si="606"/>
        <v>0</v>
      </c>
      <c r="AC186" s="90">
        <f t="shared" si="606"/>
        <v>0</v>
      </c>
      <c r="AD186" s="90">
        <f t="shared" si="606"/>
        <v>0</v>
      </c>
      <c r="AE186" s="90">
        <f t="shared" si="530"/>
        <v>0</v>
      </c>
      <c r="AF186" s="365"/>
      <c r="AH186" s="91">
        <f t="shared" si="567"/>
        <v>6097460</v>
      </c>
      <c r="AI186" s="92" t="s">
        <v>1156</v>
      </c>
      <c r="AJ186" s="91">
        <f t="shared" ref="AJ186:AL186" si="607">AJ184-+AJ185</f>
        <v>0</v>
      </c>
      <c r="AK186" s="91">
        <f t="shared" si="607"/>
        <v>0</v>
      </c>
      <c r="AL186" s="91">
        <f t="shared" si="607"/>
        <v>6097460</v>
      </c>
      <c r="AM186" s="60"/>
    </row>
    <row r="187" spans="1:39" s="58" customFormat="1" ht="16.5" hidden="1" customHeight="1" x14ac:dyDescent="0.15">
      <c r="A187" s="61" t="s">
        <v>1637</v>
      </c>
      <c r="B187" t="s">
        <v>578</v>
      </c>
      <c r="C187" t="s">
        <v>577</v>
      </c>
      <c r="D187" s="62" t="s">
        <v>579</v>
      </c>
      <c r="E187" s="63" t="s">
        <v>1637</v>
      </c>
      <c r="F187" s="346" t="s">
        <v>1423</v>
      </c>
      <c r="G187" s="63" t="s">
        <v>1794</v>
      </c>
      <c r="H187" s="63" t="s">
        <v>918</v>
      </c>
      <c r="I187" s="63" t="s">
        <v>919</v>
      </c>
      <c r="J187" s="346"/>
      <c r="K187" s="346"/>
      <c r="L187" s="346"/>
      <c r="M187" s="346" t="s">
        <v>1711</v>
      </c>
      <c r="N187" s="65" t="s">
        <v>1712</v>
      </c>
      <c r="O187" s="66" t="s">
        <v>78</v>
      </c>
      <c r="P187" s="67">
        <v>7807369</v>
      </c>
      <c r="Q187" s="67">
        <v>0</v>
      </c>
      <c r="R187" s="67">
        <f t="shared" ref="R187" si="608">P187-Q187</f>
        <v>7807369</v>
      </c>
      <c r="S187" s="67">
        <v>0</v>
      </c>
      <c r="T187" s="67">
        <v>5300001</v>
      </c>
      <c r="U187" s="68">
        <v>0</v>
      </c>
      <c r="V187" s="69">
        <f t="shared" ref="V187:V188" si="609">P187-U187</f>
        <v>7807369</v>
      </c>
      <c r="W187" s="70" t="s">
        <v>79</v>
      </c>
      <c r="X187" s="69">
        <f t="shared" ref="X187" si="610">X188</f>
        <v>0</v>
      </c>
      <c r="Y187" s="71"/>
      <c r="Z187" s="71"/>
      <c r="AA187" s="71"/>
      <c r="AB187" s="71"/>
      <c r="AC187" s="71"/>
      <c r="AD187" s="72"/>
      <c r="AE187" s="69">
        <f t="shared" si="530"/>
        <v>0</v>
      </c>
      <c r="AF187" s="349">
        <v>0</v>
      </c>
      <c r="AH187" s="73">
        <v>7807369</v>
      </c>
      <c r="AI187" s="74" t="s">
        <v>1156</v>
      </c>
      <c r="AJ187" s="73">
        <v>0</v>
      </c>
      <c r="AK187" s="73">
        <f t="shared" ref="AK187:AK188" si="611">AL187-+AH187</f>
        <v>0</v>
      </c>
      <c r="AL187" s="73">
        <f t="shared" ref="AL187:AL188" si="612">Q187+R187</f>
        <v>7807369</v>
      </c>
      <c r="AM187" s="75"/>
    </row>
    <row r="188" spans="1:39" s="58" customFormat="1" ht="16.5" hidden="1" customHeight="1" x14ac:dyDescent="0.15">
      <c r="A188" s="61"/>
      <c r="B188" s="77" t="s">
        <v>578</v>
      </c>
      <c r="C188" s="77" t="s">
        <v>577</v>
      </c>
      <c r="D188" s="78" t="s">
        <v>579</v>
      </c>
      <c r="E188" s="79" t="s">
        <v>1637</v>
      </c>
      <c r="F188" s="347"/>
      <c r="G188" s="79" t="s">
        <v>1794</v>
      </c>
      <c r="H188" s="79" t="s">
        <v>918</v>
      </c>
      <c r="I188" s="79" t="s">
        <v>919</v>
      </c>
      <c r="J188" s="347"/>
      <c r="K188" s="347"/>
      <c r="L188" s="347"/>
      <c r="M188" s="347"/>
      <c r="N188" s="81"/>
      <c r="O188" s="82" t="s">
        <v>81</v>
      </c>
      <c r="P188" s="67">
        <v>7807369</v>
      </c>
      <c r="Q188" s="67">
        <v>0</v>
      </c>
      <c r="R188" s="67">
        <v>7807369</v>
      </c>
      <c r="S188" s="67">
        <f t="shared" ref="S188" si="613">P188-Q188-R188</f>
        <v>0</v>
      </c>
      <c r="T188" s="67">
        <v>5300001</v>
      </c>
      <c r="U188" s="83">
        <v>0</v>
      </c>
      <c r="V188" s="69">
        <f t="shared" si="609"/>
        <v>7807369</v>
      </c>
      <c r="W188" s="70" t="s">
        <v>82</v>
      </c>
      <c r="X188" s="69">
        <v>0</v>
      </c>
      <c r="Y188" s="69">
        <v>0</v>
      </c>
      <c r="Z188" s="69">
        <v>0</v>
      </c>
      <c r="AA188" s="69">
        <v>0</v>
      </c>
      <c r="AB188" s="69">
        <v>0</v>
      </c>
      <c r="AC188" s="69">
        <v>0</v>
      </c>
      <c r="AD188" s="69">
        <v>0</v>
      </c>
      <c r="AE188" s="69">
        <f t="shared" si="530"/>
        <v>0</v>
      </c>
      <c r="AF188" s="350"/>
      <c r="AH188" s="73">
        <v>7807369</v>
      </c>
      <c r="AI188" s="74" t="s">
        <v>1156</v>
      </c>
      <c r="AJ188" s="73">
        <v>0</v>
      </c>
      <c r="AK188" s="73">
        <f t="shared" si="611"/>
        <v>0</v>
      </c>
      <c r="AL188" s="73">
        <f t="shared" si="612"/>
        <v>7807369</v>
      </c>
      <c r="AM188" s="75"/>
    </row>
    <row r="189" spans="1:39" s="58" customFormat="1" ht="16.5" hidden="1" customHeight="1" x14ac:dyDescent="0.15">
      <c r="A189" s="61"/>
      <c r="B189" s="77" t="s">
        <v>578</v>
      </c>
      <c r="C189" s="77" t="s">
        <v>577</v>
      </c>
      <c r="D189" s="84" t="s">
        <v>579</v>
      </c>
      <c r="E189" s="85" t="s">
        <v>1637</v>
      </c>
      <c r="F189" s="348"/>
      <c r="G189" s="85" t="s">
        <v>1794</v>
      </c>
      <c r="H189" s="85" t="s">
        <v>918</v>
      </c>
      <c r="I189" s="85" t="s">
        <v>919</v>
      </c>
      <c r="J189" s="348"/>
      <c r="K189" s="348"/>
      <c r="L189" s="348"/>
      <c r="M189" s="348"/>
      <c r="N189" s="87"/>
      <c r="O189" s="88" t="s">
        <v>83</v>
      </c>
      <c r="P189" s="67">
        <f t="shared" ref="P189:R189" si="614">P187-+P188</f>
        <v>0</v>
      </c>
      <c r="Q189" s="67">
        <f t="shared" si="614"/>
        <v>0</v>
      </c>
      <c r="R189" s="89">
        <f t="shared" si="614"/>
        <v>0</v>
      </c>
      <c r="S189" s="89"/>
      <c r="T189" s="89">
        <f t="shared" ref="T189:V189" si="615">T187-+T188</f>
        <v>0</v>
      </c>
      <c r="U189" s="90">
        <f t="shared" si="615"/>
        <v>0</v>
      </c>
      <c r="V189" s="90">
        <f t="shared" si="615"/>
        <v>0</v>
      </c>
      <c r="W189" s="88" t="s">
        <v>83</v>
      </c>
      <c r="X189" s="90">
        <f t="shared" ref="X189:AD189" si="616">X187-+X188</f>
        <v>0</v>
      </c>
      <c r="Y189" s="90">
        <f t="shared" si="616"/>
        <v>0</v>
      </c>
      <c r="Z189" s="90">
        <f t="shared" si="616"/>
        <v>0</v>
      </c>
      <c r="AA189" s="90">
        <f t="shared" si="616"/>
        <v>0</v>
      </c>
      <c r="AB189" s="90">
        <f t="shared" si="616"/>
        <v>0</v>
      </c>
      <c r="AC189" s="90">
        <f t="shared" si="616"/>
        <v>0</v>
      </c>
      <c r="AD189" s="90">
        <f t="shared" si="616"/>
        <v>0</v>
      </c>
      <c r="AE189" s="90">
        <f t="shared" si="530"/>
        <v>0</v>
      </c>
      <c r="AF189" s="351"/>
      <c r="AH189" s="91">
        <f t="shared" si="567"/>
        <v>0</v>
      </c>
      <c r="AI189" s="92" t="s">
        <v>1156</v>
      </c>
      <c r="AJ189" s="91">
        <f t="shared" ref="AJ189:AL189" si="617">AJ187-+AJ188</f>
        <v>0</v>
      </c>
      <c r="AK189" s="91">
        <f t="shared" si="617"/>
        <v>0</v>
      </c>
      <c r="AL189" s="91">
        <f t="shared" si="617"/>
        <v>0</v>
      </c>
      <c r="AM189" s="60"/>
    </row>
    <row r="190" spans="1:39" s="58" customFormat="1" ht="16.5" hidden="1" customHeight="1" x14ac:dyDescent="0.15">
      <c r="A190" s="61" t="s">
        <v>1638</v>
      </c>
      <c r="B190" t="s">
        <v>578</v>
      </c>
      <c r="C190" t="s">
        <v>577</v>
      </c>
      <c r="D190" s="62" t="s">
        <v>579</v>
      </c>
      <c r="E190" s="63" t="s">
        <v>1638</v>
      </c>
      <c r="F190" s="346" t="s">
        <v>1424</v>
      </c>
      <c r="G190" s="63" t="s">
        <v>1794</v>
      </c>
      <c r="H190" s="63" t="s">
        <v>918</v>
      </c>
      <c r="I190" s="63" t="s">
        <v>919</v>
      </c>
      <c r="J190" s="346"/>
      <c r="K190" s="346"/>
      <c r="L190" s="346"/>
      <c r="M190" s="346" t="s">
        <v>1711</v>
      </c>
      <c r="N190" s="65" t="s">
        <v>1720</v>
      </c>
      <c r="O190" s="66" t="s">
        <v>78</v>
      </c>
      <c r="P190" s="67">
        <v>5887917</v>
      </c>
      <c r="Q190" s="67">
        <v>0</v>
      </c>
      <c r="R190" s="67">
        <f t="shared" ref="R190" si="618">P190-Q190</f>
        <v>5887917</v>
      </c>
      <c r="S190" s="67">
        <v>0</v>
      </c>
      <c r="T190" s="67">
        <v>0</v>
      </c>
      <c r="U190" s="68">
        <v>0</v>
      </c>
      <c r="V190" s="69">
        <f t="shared" ref="V190:V191" si="619">P190-U190</f>
        <v>5887917</v>
      </c>
      <c r="W190" s="70" t="s">
        <v>79</v>
      </c>
      <c r="X190" s="69">
        <f t="shared" ref="X190" si="620">X191</f>
        <v>0</v>
      </c>
      <c r="Y190" s="71"/>
      <c r="Z190" s="71"/>
      <c r="AA190" s="71"/>
      <c r="AB190" s="71"/>
      <c r="AC190" s="71"/>
      <c r="AD190" s="72"/>
      <c r="AE190" s="69">
        <f t="shared" si="530"/>
        <v>0</v>
      </c>
      <c r="AF190" s="349">
        <v>0</v>
      </c>
      <c r="AH190" s="73">
        <v>0</v>
      </c>
      <c r="AI190" s="74" t="s">
        <v>798</v>
      </c>
      <c r="AJ190" s="73">
        <v>1187080105</v>
      </c>
      <c r="AK190" s="73">
        <f t="shared" ref="AK190:AK191" si="621">AL190-+AH190</f>
        <v>5887917</v>
      </c>
      <c r="AL190" s="73">
        <f t="shared" ref="AL190:AL191" si="622">Q190+R190</f>
        <v>5887917</v>
      </c>
      <c r="AM190" s="75"/>
    </row>
    <row r="191" spans="1:39" s="58" customFormat="1" ht="16.5" hidden="1" customHeight="1" x14ac:dyDescent="0.15">
      <c r="A191" s="61"/>
      <c r="B191" s="77" t="s">
        <v>578</v>
      </c>
      <c r="C191" s="77" t="s">
        <v>577</v>
      </c>
      <c r="D191" s="78" t="s">
        <v>579</v>
      </c>
      <c r="E191" s="79" t="s">
        <v>1638</v>
      </c>
      <c r="F191" s="347"/>
      <c r="G191" s="79" t="s">
        <v>1794</v>
      </c>
      <c r="H191" s="79" t="s">
        <v>918</v>
      </c>
      <c r="I191" s="79" t="s">
        <v>919</v>
      </c>
      <c r="J191" s="347"/>
      <c r="K191" s="347"/>
      <c r="L191" s="347"/>
      <c r="M191" s="347"/>
      <c r="N191" s="81"/>
      <c r="O191" s="82" t="s">
        <v>81</v>
      </c>
      <c r="P191" s="67">
        <v>5887917</v>
      </c>
      <c r="Q191" s="67">
        <v>0</v>
      </c>
      <c r="R191" s="67">
        <v>5887917</v>
      </c>
      <c r="S191" s="67">
        <f t="shared" ref="S191" si="623">P191-Q191-R191</f>
        <v>0</v>
      </c>
      <c r="T191" s="67">
        <v>0</v>
      </c>
      <c r="U191" s="83">
        <v>0</v>
      </c>
      <c r="V191" s="69">
        <f t="shared" si="619"/>
        <v>5887917</v>
      </c>
      <c r="W191" s="70" t="s">
        <v>82</v>
      </c>
      <c r="X191" s="69">
        <v>0</v>
      </c>
      <c r="Y191" s="69">
        <v>0</v>
      </c>
      <c r="Z191" s="69">
        <v>0</v>
      </c>
      <c r="AA191" s="69">
        <v>0</v>
      </c>
      <c r="AB191" s="69">
        <v>0</v>
      </c>
      <c r="AC191" s="69">
        <v>0</v>
      </c>
      <c r="AD191" s="69">
        <v>0</v>
      </c>
      <c r="AE191" s="69">
        <f t="shared" si="530"/>
        <v>0</v>
      </c>
      <c r="AF191" s="350"/>
      <c r="AH191" s="73">
        <v>0</v>
      </c>
      <c r="AI191" s="74" t="s">
        <v>798</v>
      </c>
      <c r="AJ191" s="73">
        <v>1187080105</v>
      </c>
      <c r="AK191" s="73">
        <f t="shared" si="621"/>
        <v>5887917</v>
      </c>
      <c r="AL191" s="73">
        <f t="shared" si="622"/>
        <v>5887917</v>
      </c>
      <c r="AM191" s="75"/>
    </row>
    <row r="192" spans="1:39" s="58" customFormat="1" ht="16.5" hidden="1" customHeight="1" x14ac:dyDescent="0.15">
      <c r="A192" s="61"/>
      <c r="B192" s="77" t="s">
        <v>578</v>
      </c>
      <c r="C192" s="77" t="s">
        <v>577</v>
      </c>
      <c r="D192" s="84" t="s">
        <v>579</v>
      </c>
      <c r="E192" s="85" t="s">
        <v>1638</v>
      </c>
      <c r="F192" s="348"/>
      <c r="G192" s="85" t="s">
        <v>1794</v>
      </c>
      <c r="H192" s="85" t="s">
        <v>918</v>
      </c>
      <c r="I192" s="85" t="s">
        <v>919</v>
      </c>
      <c r="J192" s="348"/>
      <c r="K192" s="348"/>
      <c r="L192" s="348"/>
      <c r="M192" s="348"/>
      <c r="N192" s="87"/>
      <c r="O192" s="88" t="s">
        <v>83</v>
      </c>
      <c r="P192" s="67">
        <f t="shared" ref="P192:R192" si="624">P190-+P191</f>
        <v>0</v>
      </c>
      <c r="Q192" s="67">
        <f t="shared" si="624"/>
        <v>0</v>
      </c>
      <c r="R192" s="89">
        <f t="shared" si="624"/>
        <v>0</v>
      </c>
      <c r="S192" s="89"/>
      <c r="T192" s="89">
        <f t="shared" ref="T192:V192" si="625">T190-+T191</f>
        <v>0</v>
      </c>
      <c r="U192" s="90">
        <f t="shared" si="625"/>
        <v>0</v>
      </c>
      <c r="V192" s="90">
        <f t="shared" si="625"/>
        <v>0</v>
      </c>
      <c r="W192" s="88" t="s">
        <v>83</v>
      </c>
      <c r="X192" s="90">
        <f t="shared" ref="X192:AD192" si="626">X190-+X191</f>
        <v>0</v>
      </c>
      <c r="Y192" s="90">
        <f t="shared" si="626"/>
        <v>0</v>
      </c>
      <c r="Z192" s="90">
        <f t="shared" si="626"/>
        <v>0</v>
      </c>
      <c r="AA192" s="90">
        <f t="shared" si="626"/>
        <v>0</v>
      </c>
      <c r="AB192" s="90">
        <f t="shared" si="626"/>
        <v>0</v>
      </c>
      <c r="AC192" s="90">
        <f t="shared" si="626"/>
        <v>0</v>
      </c>
      <c r="AD192" s="90">
        <f t="shared" si="626"/>
        <v>0</v>
      </c>
      <c r="AE192" s="90">
        <f t="shared" si="530"/>
        <v>0</v>
      </c>
      <c r="AF192" s="351"/>
      <c r="AH192" s="91">
        <f t="shared" si="567"/>
        <v>0</v>
      </c>
      <c r="AI192" s="92" t="s">
        <v>1156</v>
      </c>
      <c r="AJ192" s="91">
        <f t="shared" ref="AJ192:AL192" si="627">AJ190-+AJ191</f>
        <v>0</v>
      </c>
      <c r="AK192" s="91">
        <f t="shared" si="627"/>
        <v>0</v>
      </c>
      <c r="AL192" s="91">
        <f t="shared" si="627"/>
        <v>0</v>
      </c>
      <c r="AM192" s="60"/>
    </row>
    <row r="193" spans="1:39" s="58" customFormat="1" ht="16.5" hidden="1" customHeight="1" x14ac:dyDescent="0.15">
      <c r="A193" s="61" t="s">
        <v>1639</v>
      </c>
      <c r="B193" t="s">
        <v>578</v>
      </c>
      <c r="C193" t="s">
        <v>577</v>
      </c>
      <c r="D193" s="62" t="s">
        <v>579</v>
      </c>
      <c r="E193" s="63" t="s">
        <v>1639</v>
      </c>
      <c r="F193" s="346" t="s">
        <v>1425</v>
      </c>
      <c r="G193" s="63" t="s">
        <v>502</v>
      </c>
      <c r="H193" s="63" t="s">
        <v>918</v>
      </c>
      <c r="I193" s="63" t="s">
        <v>919</v>
      </c>
      <c r="J193" s="346"/>
      <c r="K193" s="346"/>
      <c r="L193" s="346"/>
      <c r="M193" s="346" t="s">
        <v>1711</v>
      </c>
      <c r="N193" s="65" t="s">
        <v>1712</v>
      </c>
      <c r="O193" s="66" t="s">
        <v>78</v>
      </c>
      <c r="P193" s="67">
        <v>5665680</v>
      </c>
      <c r="Q193" s="67">
        <v>0</v>
      </c>
      <c r="R193" s="67">
        <f t="shared" ref="R193" si="628">P193-Q193</f>
        <v>5665680</v>
      </c>
      <c r="S193" s="67">
        <v>0</v>
      </c>
      <c r="T193" s="67">
        <v>0</v>
      </c>
      <c r="U193" s="68">
        <v>8486000</v>
      </c>
      <c r="V193" s="69">
        <f t="shared" ref="V193:V194" si="629">P193-U193</f>
        <v>-2820320</v>
      </c>
      <c r="W193" s="70" t="s">
        <v>79</v>
      </c>
      <c r="X193" s="69">
        <f t="shared" ref="X193" si="630">X194</f>
        <v>5099112</v>
      </c>
      <c r="Y193" s="71"/>
      <c r="Z193" s="71"/>
      <c r="AA193" s="71"/>
      <c r="AB193" s="71"/>
      <c r="AC193" s="71"/>
      <c r="AD193" s="72"/>
      <c r="AE193" s="69">
        <f t="shared" si="530"/>
        <v>5099112</v>
      </c>
      <c r="AF193" s="349" t="s">
        <v>1791</v>
      </c>
      <c r="AH193" s="73">
        <v>5665680</v>
      </c>
      <c r="AI193" s="74" t="s">
        <v>1156</v>
      </c>
      <c r="AJ193" s="73">
        <v>0</v>
      </c>
      <c r="AK193" s="73">
        <f t="shared" ref="AK193:AK194" si="631">AL193-+AH193</f>
        <v>0</v>
      </c>
      <c r="AL193" s="73">
        <f t="shared" ref="AL193:AL194" si="632">Q193+R193</f>
        <v>5665680</v>
      </c>
      <c r="AM193" s="75"/>
    </row>
    <row r="194" spans="1:39" s="58" customFormat="1" ht="16.5" hidden="1" customHeight="1" x14ac:dyDescent="0.15">
      <c r="A194" s="61"/>
      <c r="B194" s="77" t="s">
        <v>578</v>
      </c>
      <c r="C194" s="77" t="s">
        <v>577</v>
      </c>
      <c r="D194" s="78" t="s">
        <v>579</v>
      </c>
      <c r="E194" s="79" t="s">
        <v>1639</v>
      </c>
      <c r="F194" s="347"/>
      <c r="G194" s="79" t="s">
        <v>502</v>
      </c>
      <c r="H194" s="79" t="s">
        <v>918</v>
      </c>
      <c r="I194" s="79" t="s">
        <v>919</v>
      </c>
      <c r="J194" s="347"/>
      <c r="K194" s="347"/>
      <c r="L194" s="347"/>
      <c r="M194" s="347"/>
      <c r="N194" s="81"/>
      <c r="O194" s="82" t="s">
        <v>81</v>
      </c>
      <c r="P194" s="67">
        <v>566568</v>
      </c>
      <c r="Q194" s="67">
        <v>0</v>
      </c>
      <c r="R194" s="67">
        <v>566568</v>
      </c>
      <c r="S194" s="67">
        <f t="shared" ref="S194" si="633">P194-Q194-R194</f>
        <v>0</v>
      </c>
      <c r="T194" s="67">
        <v>0</v>
      </c>
      <c r="U194" s="83">
        <v>6269600</v>
      </c>
      <c r="V194" s="69">
        <f t="shared" si="629"/>
        <v>-5703032</v>
      </c>
      <c r="W194" s="70" t="s">
        <v>82</v>
      </c>
      <c r="X194" s="69">
        <v>5099112</v>
      </c>
      <c r="Y194" s="69">
        <v>0</v>
      </c>
      <c r="Z194" s="69">
        <v>0</v>
      </c>
      <c r="AA194" s="69">
        <v>0</v>
      </c>
      <c r="AB194" s="69">
        <v>0</v>
      </c>
      <c r="AC194" s="69">
        <v>0</v>
      </c>
      <c r="AD194" s="69">
        <v>0</v>
      </c>
      <c r="AE194" s="69">
        <f t="shared" si="530"/>
        <v>5099112</v>
      </c>
      <c r="AF194" s="350"/>
      <c r="AH194" s="73">
        <v>566568</v>
      </c>
      <c r="AI194" s="74" t="s">
        <v>1156</v>
      </c>
      <c r="AJ194" s="73">
        <v>0</v>
      </c>
      <c r="AK194" s="73">
        <f t="shared" si="631"/>
        <v>0</v>
      </c>
      <c r="AL194" s="73">
        <f t="shared" si="632"/>
        <v>566568</v>
      </c>
      <c r="AM194" s="75"/>
    </row>
    <row r="195" spans="1:39" s="58" customFormat="1" ht="16.5" hidden="1" customHeight="1" x14ac:dyDescent="0.15">
      <c r="A195" s="61"/>
      <c r="B195" s="77" t="s">
        <v>578</v>
      </c>
      <c r="C195" s="77" t="s">
        <v>577</v>
      </c>
      <c r="D195" s="84" t="s">
        <v>579</v>
      </c>
      <c r="E195" s="85" t="s">
        <v>1639</v>
      </c>
      <c r="F195" s="348"/>
      <c r="G195" s="85" t="s">
        <v>502</v>
      </c>
      <c r="H195" s="85" t="s">
        <v>918</v>
      </c>
      <c r="I195" s="85" t="s">
        <v>919</v>
      </c>
      <c r="J195" s="348"/>
      <c r="K195" s="348"/>
      <c r="L195" s="348"/>
      <c r="M195" s="348"/>
      <c r="N195" s="87"/>
      <c r="O195" s="88" t="s">
        <v>83</v>
      </c>
      <c r="P195" s="67">
        <f t="shared" ref="P195:R195" si="634">P193-+P194</f>
        <v>5099112</v>
      </c>
      <c r="Q195" s="67">
        <f t="shared" si="634"/>
        <v>0</v>
      </c>
      <c r="R195" s="89">
        <f t="shared" si="634"/>
        <v>5099112</v>
      </c>
      <c r="S195" s="89"/>
      <c r="T195" s="89">
        <f t="shared" ref="T195:V195" si="635">T193-+T194</f>
        <v>0</v>
      </c>
      <c r="U195" s="90">
        <f t="shared" si="635"/>
        <v>2216400</v>
      </c>
      <c r="V195" s="90">
        <f t="shared" si="635"/>
        <v>2882712</v>
      </c>
      <c r="W195" s="88" t="s">
        <v>83</v>
      </c>
      <c r="X195" s="90">
        <f t="shared" ref="X195:AD195" si="636">X193-+X194</f>
        <v>0</v>
      </c>
      <c r="Y195" s="90">
        <f t="shared" si="636"/>
        <v>0</v>
      </c>
      <c r="Z195" s="90">
        <f t="shared" si="636"/>
        <v>0</v>
      </c>
      <c r="AA195" s="90">
        <f t="shared" si="636"/>
        <v>0</v>
      </c>
      <c r="AB195" s="90">
        <f t="shared" si="636"/>
        <v>0</v>
      </c>
      <c r="AC195" s="90">
        <f t="shared" si="636"/>
        <v>0</v>
      </c>
      <c r="AD195" s="90">
        <f t="shared" si="636"/>
        <v>0</v>
      </c>
      <c r="AE195" s="90">
        <f t="shared" si="530"/>
        <v>0</v>
      </c>
      <c r="AF195" s="351"/>
      <c r="AH195" s="91">
        <f t="shared" si="567"/>
        <v>5099112</v>
      </c>
      <c r="AI195" s="92" t="s">
        <v>1156</v>
      </c>
      <c r="AJ195" s="91">
        <f t="shared" ref="AJ195:AL195" si="637">AJ193-+AJ194</f>
        <v>0</v>
      </c>
      <c r="AK195" s="91">
        <f t="shared" si="637"/>
        <v>0</v>
      </c>
      <c r="AL195" s="91">
        <f t="shared" si="637"/>
        <v>5099112</v>
      </c>
      <c r="AM195" s="60"/>
    </row>
    <row r="196" spans="1:39" s="58" customFormat="1" ht="16.5" hidden="1" customHeight="1" x14ac:dyDescent="0.15">
      <c r="A196" s="61" t="s">
        <v>1640</v>
      </c>
      <c r="B196" t="s">
        <v>578</v>
      </c>
      <c r="C196" t="s">
        <v>577</v>
      </c>
      <c r="D196" s="62" t="s">
        <v>579</v>
      </c>
      <c r="E196" s="63" t="s">
        <v>1640</v>
      </c>
      <c r="F196" s="346" t="s">
        <v>1426</v>
      </c>
      <c r="G196" s="63" t="s">
        <v>1794</v>
      </c>
      <c r="H196" s="63" t="s">
        <v>918</v>
      </c>
      <c r="I196" s="63" t="s">
        <v>919</v>
      </c>
      <c r="J196" s="346"/>
      <c r="K196" s="346"/>
      <c r="L196" s="346"/>
      <c r="M196" s="346" t="s">
        <v>1714</v>
      </c>
      <c r="N196" s="65" t="s">
        <v>1712</v>
      </c>
      <c r="O196" s="66" t="s">
        <v>78</v>
      </c>
      <c r="P196" s="67">
        <v>2177000</v>
      </c>
      <c r="Q196" s="67">
        <v>0</v>
      </c>
      <c r="R196" s="67">
        <f t="shared" ref="R196" si="638">P196-Q196</f>
        <v>2177000</v>
      </c>
      <c r="S196" s="67">
        <v>0</v>
      </c>
      <c r="T196" s="67">
        <v>2177000</v>
      </c>
      <c r="U196" s="68">
        <v>0</v>
      </c>
      <c r="V196" s="69">
        <f t="shared" ref="V196:V197" si="639">P196-U196</f>
        <v>2177000</v>
      </c>
      <c r="W196" s="70" t="s">
        <v>79</v>
      </c>
      <c r="X196" s="69">
        <f t="shared" ref="X196" si="640">X197</f>
        <v>0</v>
      </c>
      <c r="Y196" s="71"/>
      <c r="Z196" s="71"/>
      <c r="AA196" s="71"/>
      <c r="AB196" s="71"/>
      <c r="AC196" s="71"/>
      <c r="AD196" s="72"/>
      <c r="AE196" s="69">
        <f t="shared" si="530"/>
        <v>0</v>
      </c>
      <c r="AF196" s="349">
        <v>0</v>
      </c>
      <c r="AH196" s="73">
        <v>2177000</v>
      </c>
      <c r="AI196" s="74" t="s">
        <v>1156</v>
      </c>
      <c r="AJ196" s="73">
        <v>0</v>
      </c>
      <c r="AK196" s="73">
        <f t="shared" ref="AK196:AK197" si="641">AL196-+AH196</f>
        <v>0</v>
      </c>
      <c r="AL196" s="73">
        <f t="shared" ref="AL196:AL197" si="642">Q196+R196</f>
        <v>2177000</v>
      </c>
      <c r="AM196" s="75"/>
    </row>
    <row r="197" spans="1:39" s="58" customFormat="1" ht="16.5" hidden="1" customHeight="1" x14ac:dyDescent="0.15">
      <c r="A197" s="61"/>
      <c r="B197" s="77" t="s">
        <v>578</v>
      </c>
      <c r="C197" s="77" t="s">
        <v>577</v>
      </c>
      <c r="D197" s="78" t="s">
        <v>579</v>
      </c>
      <c r="E197" s="79" t="s">
        <v>1640</v>
      </c>
      <c r="F197" s="347"/>
      <c r="G197" s="79" t="s">
        <v>1794</v>
      </c>
      <c r="H197" s="79" t="s">
        <v>918</v>
      </c>
      <c r="I197" s="79" t="s">
        <v>919</v>
      </c>
      <c r="J197" s="347"/>
      <c r="K197" s="347"/>
      <c r="L197" s="347"/>
      <c r="M197" s="347"/>
      <c r="N197" s="81"/>
      <c r="O197" s="82" t="s">
        <v>81</v>
      </c>
      <c r="P197" s="67">
        <v>2177000</v>
      </c>
      <c r="Q197" s="67">
        <v>0</v>
      </c>
      <c r="R197" s="67">
        <v>2177000</v>
      </c>
      <c r="S197" s="67">
        <f t="shared" ref="S197" si="643">P197-Q197-R197</f>
        <v>0</v>
      </c>
      <c r="T197" s="67">
        <v>2177000</v>
      </c>
      <c r="U197" s="83">
        <v>0</v>
      </c>
      <c r="V197" s="69">
        <f t="shared" si="639"/>
        <v>2177000</v>
      </c>
      <c r="W197" s="70" t="s">
        <v>82</v>
      </c>
      <c r="X197" s="69">
        <v>0</v>
      </c>
      <c r="Y197" s="69">
        <v>0</v>
      </c>
      <c r="Z197" s="69">
        <v>0</v>
      </c>
      <c r="AA197" s="69">
        <v>0</v>
      </c>
      <c r="AB197" s="69">
        <v>0</v>
      </c>
      <c r="AC197" s="69">
        <v>0</v>
      </c>
      <c r="AD197" s="69">
        <v>0</v>
      </c>
      <c r="AE197" s="69">
        <f t="shared" si="530"/>
        <v>0</v>
      </c>
      <c r="AF197" s="350"/>
      <c r="AH197" s="73">
        <v>2177000</v>
      </c>
      <c r="AI197" s="74" t="s">
        <v>1156</v>
      </c>
      <c r="AJ197" s="73">
        <v>0</v>
      </c>
      <c r="AK197" s="73">
        <f t="shared" si="641"/>
        <v>0</v>
      </c>
      <c r="AL197" s="73">
        <f t="shared" si="642"/>
        <v>2177000</v>
      </c>
      <c r="AM197" s="75"/>
    </row>
    <row r="198" spans="1:39" s="58" customFormat="1" ht="16.5" hidden="1" customHeight="1" x14ac:dyDescent="0.15">
      <c r="A198" s="61"/>
      <c r="B198" s="77" t="s">
        <v>578</v>
      </c>
      <c r="C198" s="77" t="s">
        <v>577</v>
      </c>
      <c r="D198" s="84" t="s">
        <v>579</v>
      </c>
      <c r="E198" s="85" t="s">
        <v>1640</v>
      </c>
      <c r="F198" s="348"/>
      <c r="G198" s="85" t="s">
        <v>1794</v>
      </c>
      <c r="H198" s="85" t="s">
        <v>918</v>
      </c>
      <c r="I198" s="85" t="s">
        <v>919</v>
      </c>
      <c r="J198" s="348"/>
      <c r="K198" s="348"/>
      <c r="L198" s="348"/>
      <c r="M198" s="348"/>
      <c r="N198" s="87"/>
      <c r="O198" s="88" t="s">
        <v>83</v>
      </c>
      <c r="P198" s="67">
        <f t="shared" ref="P198:R198" si="644">P196-+P197</f>
        <v>0</v>
      </c>
      <c r="Q198" s="67">
        <f t="shared" si="644"/>
        <v>0</v>
      </c>
      <c r="R198" s="89">
        <f t="shared" si="644"/>
        <v>0</v>
      </c>
      <c r="S198" s="89"/>
      <c r="T198" s="89">
        <f t="shared" ref="T198:V198" si="645">T196-+T197</f>
        <v>0</v>
      </c>
      <c r="U198" s="90">
        <f t="shared" si="645"/>
        <v>0</v>
      </c>
      <c r="V198" s="90">
        <f t="shared" si="645"/>
        <v>0</v>
      </c>
      <c r="W198" s="88" t="s">
        <v>83</v>
      </c>
      <c r="X198" s="90">
        <f t="shared" ref="X198:AD198" si="646">X196-+X197</f>
        <v>0</v>
      </c>
      <c r="Y198" s="90">
        <f t="shared" si="646"/>
        <v>0</v>
      </c>
      <c r="Z198" s="90">
        <f t="shared" si="646"/>
        <v>0</v>
      </c>
      <c r="AA198" s="90">
        <f t="shared" si="646"/>
        <v>0</v>
      </c>
      <c r="AB198" s="90">
        <f t="shared" si="646"/>
        <v>0</v>
      </c>
      <c r="AC198" s="90">
        <f t="shared" si="646"/>
        <v>0</v>
      </c>
      <c r="AD198" s="90">
        <f t="shared" si="646"/>
        <v>0</v>
      </c>
      <c r="AE198" s="90">
        <f t="shared" si="530"/>
        <v>0</v>
      </c>
      <c r="AF198" s="351"/>
      <c r="AH198" s="91">
        <f t="shared" si="567"/>
        <v>0</v>
      </c>
      <c r="AI198" s="92" t="s">
        <v>1156</v>
      </c>
      <c r="AJ198" s="91">
        <f t="shared" ref="AJ198:AL198" si="647">AJ196-+AJ197</f>
        <v>0</v>
      </c>
      <c r="AK198" s="91">
        <f t="shared" si="647"/>
        <v>0</v>
      </c>
      <c r="AL198" s="91">
        <f t="shared" si="647"/>
        <v>0</v>
      </c>
      <c r="AM198" s="60"/>
    </row>
    <row r="199" spans="1:39" s="58" customFormat="1" ht="16.5" hidden="1" customHeight="1" x14ac:dyDescent="0.15">
      <c r="A199" s="61" t="s">
        <v>1641</v>
      </c>
      <c r="B199" t="s">
        <v>578</v>
      </c>
      <c r="C199" t="s">
        <v>577</v>
      </c>
      <c r="D199" s="62" t="s">
        <v>579</v>
      </c>
      <c r="E199" s="63" t="s">
        <v>1641</v>
      </c>
      <c r="F199" s="346" t="s">
        <v>1427</v>
      </c>
      <c r="G199" s="63" t="s">
        <v>1794</v>
      </c>
      <c r="H199" s="63" t="s">
        <v>918</v>
      </c>
      <c r="I199" s="63" t="s">
        <v>1044</v>
      </c>
      <c r="J199" s="346"/>
      <c r="K199" s="346"/>
      <c r="L199" s="346"/>
      <c r="M199" s="346" t="s">
        <v>1711</v>
      </c>
      <c r="N199" s="65" t="s">
        <v>1720</v>
      </c>
      <c r="O199" s="66" t="s">
        <v>78</v>
      </c>
      <c r="P199" s="67">
        <v>2071712</v>
      </c>
      <c r="Q199" s="67">
        <v>0</v>
      </c>
      <c r="R199" s="67">
        <f t="shared" ref="R199" si="648">P199-Q199</f>
        <v>2071712</v>
      </c>
      <c r="S199" s="67">
        <v>0</v>
      </c>
      <c r="T199" s="67">
        <v>0</v>
      </c>
      <c r="U199" s="68">
        <v>0</v>
      </c>
      <c r="V199" s="69">
        <f t="shared" ref="V199:V200" si="649">P199-U199</f>
        <v>2071712</v>
      </c>
      <c r="W199" s="70" t="s">
        <v>79</v>
      </c>
      <c r="X199" s="69">
        <f t="shared" ref="X199" si="650">X200</f>
        <v>2071712</v>
      </c>
      <c r="Y199" s="71"/>
      <c r="Z199" s="71"/>
      <c r="AA199" s="71"/>
      <c r="AB199" s="71"/>
      <c r="AC199" s="71"/>
      <c r="AD199" s="72"/>
      <c r="AE199" s="69">
        <f t="shared" si="530"/>
        <v>2071712</v>
      </c>
      <c r="AF199" s="349" t="s">
        <v>1793</v>
      </c>
      <c r="AH199" s="73">
        <v>0</v>
      </c>
      <c r="AI199" s="74" t="s">
        <v>1156</v>
      </c>
      <c r="AJ199" s="73">
        <v>18427.5</v>
      </c>
      <c r="AK199" s="73">
        <f t="shared" ref="AK199:AK200" si="651">AL199-+AH199</f>
        <v>2071712</v>
      </c>
      <c r="AL199" s="73">
        <f t="shared" ref="AL199:AL200" si="652">Q199+R199</f>
        <v>2071712</v>
      </c>
      <c r="AM199" s="75"/>
    </row>
    <row r="200" spans="1:39" s="58" customFormat="1" ht="16.5" hidden="1" customHeight="1" x14ac:dyDescent="0.15">
      <c r="A200" s="61"/>
      <c r="B200" s="77" t="s">
        <v>578</v>
      </c>
      <c r="C200" s="77" t="s">
        <v>577</v>
      </c>
      <c r="D200" s="78" t="s">
        <v>579</v>
      </c>
      <c r="E200" s="79" t="s">
        <v>1641</v>
      </c>
      <c r="F200" s="347"/>
      <c r="G200" s="79" t="s">
        <v>1794</v>
      </c>
      <c r="H200" s="79" t="s">
        <v>918</v>
      </c>
      <c r="I200" s="79" t="s">
        <v>1044</v>
      </c>
      <c r="J200" s="347"/>
      <c r="K200" s="347"/>
      <c r="L200" s="347"/>
      <c r="M200" s="347"/>
      <c r="N200" s="81"/>
      <c r="O200" s="82" t="s">
        <v>81</v>
      </c>
      <c r="P200" s="67">
        <v>0</v>
      </c>
      <c r="Q200" s="67">
        <v>0</v>
      </c>
      <c r="R200" s="67">
        <v>0</v>
      </c>
      <c r="S200" s="67">
        <f t="shared" ref="S200" si="653">P200-Q200-R200</f>
        <v>0</v>
      </c>
      <c r="T200" s="67">
        <v>0</v>
      </c>
      <c r="U200" s="83">
        <v>0</v>
      </c>
      <c r="V200" s="69">
        <f t="shared" si="649"/>
        <v>0</v>
      </c>
      <c r="W200" s="70" t="s">
        <v>82</v>
      </c>
      <c r="X200" s="69">
        <v>2071712</v>
      </c>
      <c r="Y200" s="69">
        <v>0</v>
      </c>
      <c r="Z200" s="69">
        <v>0</v>
      </c>
      <c r="AA200" s="69">
        <v>0</v>
      </c>
      <c r="AB200" s="69">
        <v>0</v>
      </c>
      <c r="AC200" s="69">
        <v>0</v>
      </c>
      <c r="AD200" s="69">
        <v>0</v>
      </c>
      <c r="AE200" s="69">
        <f t="shared" si="530"/>
        <v>2071712</v>
      </c>
      <c r="AF200" s="350"/>
      <c r="AH200" s="73">
        <v>0</v>
      </c>
      <c r="AI200" s="74" t="s">
        <v>1156</v>
      </c>
      <c r="AJ200" s="73">
        <v>0</v>
      </c>
      <c r="AK200" s="73">
        <f t="shared" si="651"/>
        <v>0</v>
      </c>
      <c r="AL200" s="73">
        <f t="shared" si="652"/>
        <v>0</v>
      </c>
      <c r="AM200" s="75"/>
    </row>
    <row r="201" spans="1:39" s="58" customFormat="1" ht="16.5" hidden="1" customHeight="1" x14ac:dyDescent="0.15">
      <c r="A201" s="61"/>
      <c r="B201" s="77" t="s">
        <v>578</v>
      </c>
      <c r="C201" s="77" t="s">
        <v>577</v>
      </c>
      <c r="D201" s="84" t="s">
        <v>579</v>
      </c>
      <c r="E201" s="85" t="s">
        <v>1641</v>
      </c>
      <c r="F201" s="348"/>
      <c r="G201" s="85" t="s">
        <v>1794</v>
      </c>
      <c r="H201" s="85" t="s">
        <v>918</v>
      </c>
      <c r="I201" s="85" t="s">
        <v>1044</v>
      </c>
      <c r="J201" s="348"/>
      <c r="K201" s="348"/>
      <c r="L201" s="348"/>
      <c r="M201" s="348"/>
      <c r="N201" s="87"/>
      <c r="O201" s="88" t="s">
        <v>83</v>
      </c>
      <c r="P201" s="67">
        <f t="shared" ref="P201:R201" si="654">P199-+P200</f>
        <v>2071712</v>
      </c>
      <c r="Q201" s="67">
        <f t="shared" si="654"/>
        <v>0</v>
      </c>
      <c r="R201" s="89">
        <f t="shared" si="654"/>
        <v>2071712</v>
      </c>
      <c r="S201" s="89"/>
      <c r="T201" s="89">
        <f t="shared" ref="T201:V201" si="655">T199-+T200</f>
        <v>0</v>
      </c>
      <c r="U201" s="90">
        <f t="shared" si="655"/>
        <v>0</v>
      </c>
      <c r="V201" s="90">
        <f t="shared" si="655"/>
        <v>2071712</v>
      </c>
      <c r="W201" s="88" t="s">
        <v>83</v>
      </c>
      <c r="X201" s="90">
        <f t="shared" ref="X201:AD201" si="656">X199-+X200</f>
        <v>0</v>
      </c>
      <c r="Y201" s="90">
        <f t="shared" si="656"/>
        <v>0</v>
      </c>
      <c r="Z201" s="90">
        <f t="shared" si="656"/>
        <v>0</v>
      </c>
      <c r="AA201" s="90">
        <f t="shared" si="656"/>
        <v>0</v>
      </c>
      <c r="AB201" s="90">
        <f t="shared" si="656"/>
        <v>0</v>
      </c>
      <c r="AC201" s="90">
        <f t="shared" si="656"/>
        <v>0</v>
      </c>
      <c r="AD201" s="90">
        <f t="shared" si="656"/>
        <v>0</v>
      </c>
      <c r="AE201" s="90">
        <f t="shared" si="530"/>
        <v>0</v>
      </c>
      <c r="AF201" s="351"/>
      <c r="AH201" s="91">
        <f t="shared" si="567"/>
        <v>0</v>
      </c>
      <c r="AI201" s="92">
        <v>0</v>
      </c>
      <c r="AJ201" s="91">
        <f t="shared" ref="AJ201:AL201" si="657">AJ199-+AJ200</f>
        <v>18427.5</v>
      </c>
      <c r="AK201" s="91">
        <f t="shared" si="657"/>
        <v>2071712</v>
      </c>
      <c r="AL201" s="91">
        <f t="shared" si="657"/>
        <v>2071712</v>
      </c>
      <c r="AM201" s="60"/>
    </row>
    <row r="202" spans="1:39" s="58" customFormat="1" ht="16.5" customHeight="1" x14ac:dyDescent="0.15">
      <c r="A202" s="61" t="s">
        <v>1643</v>
      </c>
      <c r="B202" t="s">
        <v>578</v>
      </c>
      <c r="C202" t="s">
        <v>577</v>
      </c>
      <c r="D202" s="62" t="s">
        <v>579</v>
      </c>
      <c r="E202" s="63" t="s">
        <v>1643</v>
      </c>
      <c r="F202" s="358" t="s">
        <v>1861</v>
      </c>
      <c r="G202" s="63" t="s">
        <v>497</v>
      </c>
      <c r="H202" s="63" t="s">
        <v>918</v>
      </c>
      <c r="I202" s="63" t="s">
        <v>1002</v>
      </c>
      <c r="J202" s="359" t="s">
        <v>1842</v>
      </c>
      <c r="K202" s="359" t="s">
        <v>1841</v>
      </c>
      <c r="L202" s="359" t="s">
        <v>1844</v>
      </c>
      <c r="M202" s="346" t="s">
        <v>1714</v>
      </c>
      <c r="N202" s="65" t="s">
        <v>1720</v>
      </c>
      <c r="O202" s="66" t="s">
        <v>78</v>
      </c>
      <c r="P202" s="67">
        <v>1450853</v>
      </c>
      <c r="Q202" s="67">
        <v>0</v>
      </c>
      <c r="R202" s="67">
        <f t="shared" ref="R202" si="658">P202-Q202</f>
        <v>1450853</v>
      </c>
      <c r="S202" s="67">
        <v>0</v>
      </c>
      <c r="T202" s="67">
        <v>0</v>
      </c>
      <c r="U202" s="68">
        <v>0</v>
      </c>
      <c r="V202" s="69">
        <f t="shared" ref="V202:V203" si="659">P202-U202</f>
        <v>1450853</v>
      </c>
      <c r="W202" s="70" t="s">
        <v>79</v>
      </c>
      <c r="X202" s="69">
        <f t="shared" ref="X202" si="660">X203</f>
        <v>0</v>
      </c>
      <c r="Y202" s="71"/>
      <c r="Z202" s="71"/>
      <c r="AA202" s="71"/>
      <c r="AB202" s="71"/>
      <c r="AC202" s="71"/>
      <c r="AD202" s="72"/>
      <c r="AE202" s="69">
        <f t="shared" si="530"/>
        <v>0</v>
      </c>
      <c r="AF202" s="349">
        <v>0</v>
      </c>
      <c r="AH202" s="73">
        <v>0</v>
      </c>
      <c r="AI202" s="74" t="s">
        <v>819</v>
      </c>
      <c r="AJ202" s="73">
        <v>12210</v>
      </c>
      <c r="AK202" s="73">
        <f t="shared" ref="AK202:AK203" si="661">AL202-+AH202</f>
        <v>1450853</v>
      </c>
      <c r="AL202" s="73">
        <f t="shared" ref="AL202:AL203" si="662">Q202+R202</f>
        <v>1450853</v>
      </c>
      <c r="AM202" s="75"/>
    </row>
    <row r="203" spans="1:39" s="58" customFormat="1" ht="16.5" customHeight="1" x14ac:dyDescent="0.15">
      <c r="A203" s="61"/>
      <c r="B203" s="77" t="s">
        <v>578</v>
      </c>
      <c r="C203" s="77" t="s">
        <v>577</v>
      </c>
      <c r="D203" s="78" t="s">
        <v>579</v>
      </c>
      <c r="E203" s="79" t="s">
        <v>1643</v>
      </c>
      <c r="F203" s="347"/>
      <c r="G203" s="79" t="s">
        <v>497</v>
      </c>
      <c r="H203" s="79" t="s">
        <v>918</v>
      </c>
      <c r="I203" s="79" t="s">
        <v>1002</v>
      </c>
      <c r="J203" s="360"/>
      <c r="K203" s="360"/>
      <c r="L203" s="360"/>
      <c r="M203" s="347"/>
      <c r="N203" s="81"/>
      <c r="O203" s="82" t="s">
        <v>81</v>
      </c>
      <c r="P203" s="67">
        <v>1450853</v>
      </c>
      <c r="Q203" s="67">
        <v>0</v>
      </c>
      <c r="R203" s="67">
        <v>1450853</v>
      </c>
      <c r="S203" s="67">
        <f t="shared" ref="S203" si="663">P203-Q203-R203</f>
        <v>0</v>
      </c>
      <c r="T203" s="67">
        <v>0</v>
      </c>
      <c r="U203" s="83">
        <v>0</v>
      </c>
      <c r="V203" s="69">
        <f t="shared" si="659"/>
        <v>1450853</v>
      </c>
      <c r="W203" s="70" t="s">
        <v>82</v>
      </c>
      <c r="X203" s="69">
        <v>0</v>
      </c>
      <c r="Y203" s="69">
        <v>0</v>
      </c>
      <c r="Z203" s="69">
        <v>0</v>
      </c>
      <c r="AA203" s="69">
        <v>0</v>
      </c>
      <c r="AB203" s="69">
        <v>0</v>
      </c>
      <c r="AC203" s="69">
        <v>0</v>
      </c>
      <c r="AD203" s="69">
        <v>0</v>
      </c>
      <c r="AE203" s="69">
        <f t="shared" si="530"/>
        <v>0</v>
      </c>
      <c r="AF203" s="350"/>
      <c r="AH203" s="73">
        <v>0</v>
      </c>
      <c r="AI203" s="74" t="s">
        <v>819</v>
      </c>
      <c r="AJ203" s="73">
        <v>12210</v>
      </c>
      <c r="AK203" s="73">
        <f t="shared" si="661"/>
        <v>1450853</v>
      </c>
      <c r="AL203" s="73">
        <f t="shared" si="662"/>
        <v>1450853</v>
      </c>
      <c r="AM203" s="75"/>
    </row>
    <row r="204" spans="1:39" s="58" customFormat="1" ht="16.5" customHeight="1" x14ac:dyDescent="0.15">
      <c r="A204" s="61"/>
      <c r="B204" s="77" t="s">
        <v>578</v>
      </c>
      <c r="C204" s="77" t="s">
        <v>577</v>
      </c>
      <c r="D204" s="84" t="s">
        <v>579</v>
      </c>
      <c r="E204" s="85" t="s">
        <v>1643</v>
      </c>
      <c r="F204" s="348"/>
      <c r="G204" s="85" t="s">
        <v>497</v>
      </c>
      <c r="H204" s="85" t="s">
        <v>918</v>
      </c>
      <c r="I204" s="85" t="s">
        <v>1002</v>
      </c>
      <c r="J204" s="361"/>
      <c r="K204" s="361"/>
      <c r="L204" s="361"/>
      <c r="M204" s="348"/>
      <c r="N204" s="87"/>
      <c r="O204" s="88" t="s">
        <v>83</v>
      </c>
      <c r="P204" s="67">
        <f t="shared" ref="P204:R204" si="664">P202-+P203</f>
        <v>0</v>
      </c>
      <c r="Q204" s="67">
        <f t="shared" si="664"/>
        <v>0</v>
      </c>
      <c r="R204" s="89">
        <f t="shared" si="664"/>
        <v>0</v>
      </c>
      <c r="S204" s="89"/>
      <c r="T204" s="89">
        <f t="shared" ref="T204:V204" si="665">T202-+T203</f>
        <v>0</v>
      </c>
      <c r="U204" s="90">
        <f t="shared" si="665"/>
        <v>0</v>
      </c>
      <c r="V204" s="90">
        <f t="shared" si="665"/>
        <v>0</v>
      </c>
      <c r="W204" s="88" t="s">
        <v>83</v>
      </c>
      <c r="X204" s="90">
        <f t="shared" ref="X204:AD204" si="666">X202-+X203</f>
        <v>0</v>
      </c>
      <c r="Y204" s="90">
        <f t="shared" si="666"/>
        <v>0</v>
      </c>
      <c r="Z204" s="90">
        <f t="shared" si="666"/>
        <v>0</v>
      </c>
      <c r="AA204" s="90">
        <f t="shared" si="666"/>
        <v>0</v>
      </c>
      <c r="AB204" s="90">
        <f t="shared" si="666"/>
        <v>0</v>
      </c>
      <c r="AC204" s="90">
        <f t="shared" si="666"/>
        <v>0</v>
      </c>
      <c r="AD204" s="90">
        <f t="shared" si="666"/>
        <v>0</v>
      </c>
      <c r="AE204" s="90">
        <f t="shared" si="530"/>
        <v>0</v>
      </c>
      <c r="AF204" s="351"/>
      <c r="AH204" s="91">
        <f t="shared" si="567"/>
        <v>0</v>
      </c>
      <c r="AI204" s="92" t="s">
        <v>1156</v>
      </c>
      <c r="AJ204" s="91">
        <f t="shared" ref="AJ204:AL204" si="667">AJ202-+AJ203</f>
        <v>0</v>
      </c>
      <c r="AK204" s="91">
        <f t="shared" si="667"/>
        <v>0</v>
      </c>
      <c r="AL204" s="91">
        <f t="shared" si="667"/>
        <v>0</v>
      </c>
      <c r="AM204" s="60"/>
    </row>
    <row r="205" spans="1:39" s="58" customFormat="1" ht="16.5" customHeight="1" x14ac:dyDescent="0.15">
      <c r="A205" s="61" t="s">
        <v>1645</v>
      </c>
      <c r="B205" t="s">
        <v>578</v>
      </c>
      <c r="C205" t="s">
        <v>577</v>
      </c>
      <c r="D205" s="62" t="s">
        <v>579</v>
      </c>
      <c r="E205" s="63" t="s">
        <v>1645</v>
      </c>
      <c r="F205" s="358" t="s">
        <v>1862</v>
      </c>
      <c r="G205" s="63" t="s">
        <v>497</v>
      </c>
      <c r="H205" s="63" t="s">
        <v>918</v>
      </c>
      <c r="I205" s="63" t="s">
        <v>1002</v>
      </c>
      <c r="J205" s="359" t="s">
        <v>1842</v>
      </c>
      <c r="K205" s="359" t="s">
        <v>1843</v>
      </c>
      <c r="L205" s="359" t="s">
        <v>1844</v>
      </c>
      <c r="M205" s="346" t="s">
        <v>1714</v>
      </c>
      <c r="N205" s="65" t="s">
        <v>1720</v>
      </c>
      <c r="O205" s="66" t="s">
        <v>78</v>
      </c>
      <c r="P205" s="67">
        <v>427200</v>
      </c>
      <c r="Q205" s="67">
        <v>0</v>
      </c>
      <c r="R205" s="67">
        <f t="shared" ref="R205" si="668">P205-Q205</f>
        <v>427200</v>
      </c>
      <c r="S205" s="67">
        <v>0</v>
      </c>
      <c r="T205" s="67">
        <v>0</v>
      </c>
      <c r="U205" s="68">
        <v>0</v>
      </c>
      <c r="V205" s="69">
        <f t="shared" ref="V205:V206" si="669">P205-U205</f>
        <v>427200</v>
      </c>
      <c r="W205" s="70" t="s">
        <v>79</v>
      </c>
      <c r="X205" s="69">
        <f t="shared" ref="X205" si="670">X206</f>
        <v>0</v>
      </c>
      <c r="Y205" s="71"/>
      <c r="Z205" s="71"/>
      <c r="AA205" s="71"/>
      <c r="AB205" s="71"/>
      <c r="AC205" s="71"/>
      <c r="AD205" s="72"/>
      <c r="AE205" s="69">
        <f t="shared" ref="AE205:AE230" si="671">SUM(X205:AD205)</f>
        <v>0</v>
      </c>
      <c r="AF205" s="349">
        <v>0</v>
      </c>
      <c r="AH205" s="73">
        <v>0</v>
      </c>
      <c r="AI205" s="74" t="s">
        <v>798</v>
      </c>
      <c r="AJ205" s="73">
        <v>80000000</v>
      </c>
      <c r="AK205" s="73">
        <f t="shared" ref="AK205:AK206" si="672">AL205-+AH205</f>
        <v>427200</v>
      </c>
      <c r="AL205" s="73">
        <f t="shared" ref="AL205:AL206" si="673">Q205+R205</f>
        <v>427200</v>
      </c>
      <c r="AM205" s="75"/>
    </row>
    <row r="206" spans="1:39" s="58" customFormat="1" ht="16.5" customHeight="1" x14ac:dyDescent="0.15">
      <c r="A206" s="61"/>
      <c r="B206" s="77" t="s">
        <v>578</v>
      </c>
      <c r="C206" s="77" t="s">
        <v>577</v>
      </c>
      <c r="D206" s="78" t="s">
        <v>579</v>
      </c>
      <c r="E206" s="79" t="s">
        <v>1645</v>
      </c>
      <c r="F206" s="347"/>
      <c r="G206" s="79" t="s">
        <v>497</v>
      </c>
      <c r="H206" s="79" t="s">
        <v>918</v>
      </c>
      <c r="I206" s="79" t="s">
        <v>1002</v>
      </c>
      <c r="J206" s="360"/>
      <c r="K206" s="360"/>
      <c r="L206" s="360"/>
      <c r="M206" s="347"/>
      <c r="N206" s="81"/>
      <c r="O206" s="82" t="s">
        <v>81</v>
      </c>
      <c r="P206" s="67">
        <v>427200</v>
      </c>
      <c r="Q206" s="67">
        <v>0</v>
      </c>
      <c r="R206" s="67">
        <v>427200</v>
      </c>
      <c r="S206" s="67">
        <f t="shared" ref="S206" si="674">P206-Q206-R206</f>
        <v>0</v>
      </c>
      <c r="T206" s="67">
        <v>0</v>
      </c>
      <c r="U206" s="83">
        <v>0</v>
      </c>
      <c r="V206" s="69">
        <f t="shared" si="669"/>
        <v>427200</v>
      </c>
      <c r="W206" s="70" t="s">
        <v>82</v>
      </c>
      <c r="X206" s="69">
        <v>0</v>
      </c>
      <c r="Y206" s="69">
        <v>0</v>
      </c>
      <c r="Z206" s="69">
        <v>0</v>
      </c>
      <c r="AA206" s="69">
        <v>0</v>
      </c>
      <c r="AB206" s="69">
        <v>0</v>
      </c>
      <c r="AC206" s="69">
        <v>0</v>
      </c>
      <c r="AD206" s="69">
        <v>0</v>
      </c>
      <c r="AE206" s="69">
        <f t="shared" si="671"/>
        <v>0</v>
      </c>
      <c r="AF206" s="350"/>
      <c r="AH206" s="73">
        <v>0</v>
      </c>
      <c r="AI206" s="74" t="s">
        <v>798</v>
      </c>
      <c r="AJ206" s="73">
        <v>80000000</v>
      </c>
      <c r="AK206" s="73">
        <f t="shared" si="672"/>
        <v>427200</v>
      </c>
      <c r="AL206" s="73">
        <f t="shared" si="673"/>
        <v>427200</v>
      </c>
      <c r="AM206" s="75"/>
    </row>
    <row r="207" spans="1:39" s="58" customFormat="1" ht="16.5" customHeight="1" x14ac:dyDescent="0.15">
      <c r="A207" s="61"/>
      <c r="B207" s="77" t="s">
        <v>578</v>
      </c>
      <c r="C207" s="77" t="s">
        <v>577</v>
      </c>
      <c r="D207" s="84" t="s">
        <v>579</v>
      </c>
      <c r="E207" s="85" t="s">
        <v>1645</v>
      </c>
      <c r="F207" s="348"/>
      <c r="G207" s="85" t="s">
        <v>497</v>
      </c>
      <c r="H207" s="85" t="s">
        <v>918</v>
      </c>
      <c r="I207" s="85" t="s">
        <v>1002</v>
      </c>
      <c r="J207" s="361"/>
      <c r="K207" s="361"/>
      <c r="L207" s="361"/>
      <c r="M207" s="348"/>
      <c r="N207" s="87"/>
      <c r="O207" s="88" t="s">
        <v>83</v>
      </c>
      <c r="P207" s="67">
        <f t="shared" ref="P207:R207" si="675">P205-+P206</f>
        <v>0</v>
      </c>
      <c r="Q207" s="67">
        <f t="shared" si="675"/>
        <v>0</v>
      </c>
      <c r="R207" s="89">
        <f t="shared" si="675"/>
        <v>0</v>
      </c>
      <c r="S207" s="89"/>
      <c r="T207" s="89">
        <f t="shared" ref="T207:V207" si="676">T205-+T206</f>
        <v>0</v>
      </c>
      <c r="U207" s="90">
        <f t="shared" si="676"/>
        <v>0</v>
      </c>
      <c r="V207" s="90">
        <f t="shared" si="676"/>
        <v>0</v>
      </c>
      <c r="W207" s="88" t="s">
        <v>83</v>
      </c>
      <c r="X207" s="90">
        <f t="shared" ref="X207:AD207" si="677">X205-+X206</f>
        <v>0</v>
      </c>
      <c r="Y207" s="90">
        <f t="shared" si="677"/>
        <v>0</v>
      </c>
      <c r="Z207" s="90">
        <f t="shared" si="677"/>
        <v>0</v>
      </c>
      <c r="AA207" s="90">
        <f t="shared" si="677"/>
        <v>0</v>
      </c>
      <c r="AB207" s="90">
        <f t="shared" si="677"/>
        <v>0</v>
      </c>
      <c r="AC207" s="90">
        <f t="shared" si="677"/>
        <v>0</v>
      </c>
      <c r="AD207" s="90">
        <f t="shared" si="677"/>
        <v>0</v>
      </c>
      <c r="AE207" s="90">
        <f t="shared" si="671"/>
        <v>0</v>
      </c>
      <c r="AF207" s="351"/>
      <c r="AH207" s="91">
        <f t="shared" si="567"/>
        <v>0</v>
      </c>
      <c r="AI207" s="92" t="s">
        <v>1156</v>
      </c>
      <c r="AJ207" s="91">
        <f t="shared" ref="AJ207:AL207" si="678">AJ205-+AJ206</f>
        <v>0</v>
      </c>
      <c r="AK207" s="91">
        <f t="shared" si="678"/>
        <v>0</v>
      </c>
      <c r="AL207" s="91">
        <f t="shared" si="678"/>
        <v>0</v>
      </c>
      <c r="AM207" s="60"/>
    </row>
    <row r="208" spans="1:39" s="58" customFormat="1" ht="16.5" hidden="1" customHeight="1" x14ac:dyDescent="0.15">
      <c r="A208" s="61" t="s">
        <v>1646</v>
      </c>
      <c r="B208" t="s">
        <v>1813</v>
      </c>
      <c r="C208" t="s">
        <v>1255</v>
      </c>
      <c r="D208" s="62" t="s">
        <v>1814</v>
      </c>
      <c r="E208" s="63" t="s">
        <v>1646</v>
      </c>
      <c r="F208" s="358" t="s">
        <v>1863</v>
      </c>
      <c r="G208" s="63" t="s">
        <v>1796</v>
      </c>
      <c r="H208" s="63" t="s">
        <v>918</v>
      </c>
      <c r="I208" s="63" t="s">
        <v>1002</v>
      </c>
      <c r="J208" s="362" t="s">
        <v>1849</v>
      </c>
      <c r="K208" s="346"/>
      <c r="L208" s="346"/>
      <c r="M208" s="346" t="s">
        <v>1716</v>
      </c>
      <c r="N208" s="65" t="s">
        <v>1720</v>
      </c>
      <c r="O208" s="66" t="s">
        <v>78</v>
      </c>
      <c r="P208" s="67">
        <v>1160014</v>
      </c>
      <c r="Q208" s="67">
        <v>1160014</v>
      </c>
      <c r="R208" s="67">
        <f t="shared" ref="R208" si="679">P208-Q208</f>
        <v>0</v>
      </c>
      <c r="S208" s="67">
        <v>0</v>
      </c>
      <c r="T208" s="67">
        <v>0</v>
      </c>
      <c r="U208" s="68">
        <v>0</v>
      </c>
      <c r="V208" s="69">
        <f t="shared" ref="V208:V209" si="680">P208-U208</f>
        <v>1160014</v>
      </c>
      <c r="W208" s="70" t="s">
        <v>79</v>
      </c>
      <c r="X208" s="69">
        <f t="shared" ref="X208" si="681">X209</f>
        <v>0</v>
      </c>
      <c r="Y208" s="71"/>
      <c r="Z208" s="71"/>
      <c r="AA208" s="71"/>
      <c r="AB208" s="71"/>
      <c r="AC208" s="71"/>
      <c r="AD208" s="72"/>
      <c r="AE208" s="69">
        <f t="shared" si="671"/>
        <v>0</v>
      </c>
      <c r="AF208" s="349">
        <v>0</v>
      </c>
      <c r="AH208" s="73">
        <v>1012600</v>
      </c>
      <c r="AI208" s="74" t="s">
        <v>819</v>
      </c>
      <c r="AJ208" s="73">
        <v>1200</v>
      </c>
      <c r="AK208" s="73">
        <f t="shared" ref="AK208:AK209" si="682">AL208-+AH208</f>
        <v>147414</v>
      </c>
      <c r="AL208" s="73">
        <f t="shared" ref="AL208:AL209" si="683">Q208+R208</f>
        <v>1160014</v>
      </c>
      <c r="AM208" s="75"/>
    </row>
    <row r="209" spans="1:39" s="58" customFormat="1" ht="16.5" hidden="1" customHeight="1" x14ac:dyDescent="0.15">
      <c r="A209" s="61"/>
      <c r="B209" s="77" t="s">
        <v>1813</v>
      </c>
      <c r="C209" s="77" t="s">
        <v>1255</v>
      </c>
      <c r="D209" s="78" t="s">
        <v>1814</v>
      </c>
      <c r="E209" s="79" t="s">
        <v>1646</v>
      </c>
      <c r="F209" s="347"/>
      <c r="G209" s="79" t="s">
        <v>1796</v>
      </c>
      <c r="H209" s="79" t="s">
        <v>918</v>
      </c>
      <c r="I209" s="79" t="s">
        <v>1002</v>
      </c>
      <c r="J209" s="360"/>
      <c r="K209" s="347"/>
      <c r="L209" s="347"/>
      <c r="M209" s="347"/>
      <c r="N209" s="81"/>
      <c r="O209" s="82" t="s">
        <v>81</v>
      </c>
      <c r="P209" s="67">
        <v>1160014</v>
      </c>
      <c r="Q209" s="67">
        <v>1160014</v>
      </c>
      <c r="R209" s="67">
        <v>0</v>
      </c>
      <c r="S209" s="67">
        <f t="shared" ref="S209" si="684">P209-Q209-R209</f>
        <v>0</v>
      </c>
      <c r="T209" s="67">
        <v>0</v>
      </c>
      <c r="U209" s="83">
        <v>0</v>
      </c>
      <c r="V209" s="69">
        <f t="shared" si="680"/>
        <v>1160014</v>
      </c>
      <c r="W209" s="70" t="s">
        <v>82</v>
      </c>
      <c r="X209" s="69">
        <v>0</v>
      </c>
      <c r="Y209" s="69">
        <v>0</v>
      </c>
      <c r="Z209" s="69">
        <v>0</v>
      </c>
      <c r="AA209" s="69">
        <v>0</v>
      </c>
      <c r="AB209" s="69">
        <v>0</v>
      </c>
      <c r="AC209" s="69">
        <v>0</v>
      </c>
      <c r="AD209" s="69">
        <v>0</v>
      </c>
      <c r="AE209" s="69">
        <f t="shared" si="671"/>
        <v>0</v>
      </c>
      <c r="AF209" s="350"/>
      <c r="AH209" s="73">
        <v>1012600</v>
      </c>
      <c r="AI209" s="74" t="s">
        <v>819</v>
      </c>
      <c r="AJ209" s="73">
        <v>1200</v>
      </c>
      <c r="AK209" s="73">
        <f t="shared" si="682"/>
        <v>147414</v>
      </c>
      <c r="AL209" s="73">
        <f t="shared" si="683"/>
        <v>1160014</v>
      </c>
      <c r="AM209" s="75"/>
    </row>
    <row r="210" spans="1:39" s="58" customFormat="1" ht="16.5" hidden="1" customHeight="1" x14ac:dyDescent="0.15">
      <c r="A210" s="61"/>
      <c r="B210" s="77" t="s">
        <v>1813</v>
      </c>
      <c r="C210" s="77" t="s">
        <v>1255</v>
      </c>
      <c r="D210" s="84" t="s">
        <v>1814</v>
      </c>
      <c r="E210" s="85" t="s">
        <v>1646</v>
      </c>
      <c r="F210" s="348"/>
      <c r="G210" s="85" t="s">
        <v>1796</v>
      </c>
      <c r="H210" s="85" t="s">
        <v>918</v>
      </c>
      <c r="I210" s="85" t="s">
        <v>1002</v>
      </c>
      <c r="J210" s="361"/>
      <c r="K210" s="348"/>
      <c r="L210" s="348"/>
      <c r="M210" s="348"/>
      <c r="N210" s="87"/>
      <c r="O210" s="88" t="s">
        <v>83</v>
      </c>
      <c r="P210" s="67">
        <f t="shared" ref="P210:R210" si="685">P208-+P209</f>
        <v>0</v>
      </c>
      <c r="Q210" s="67">
        <f t="shared" si="685"/>
        <v>0</v>
      </c>
      <c r="R210" s="89">
        <f t="shared" si="685"/>
        <v>0</v>
      </c>
      <c r="S210" s="89"/>
      <c r="T210" s="89">
        <f t="shared" ref="T210:V210" si="686">T208-+T209</f>
        <v>0</v>
      </c>
      <c r="U210" s="90">
        <f t="shared" si="686"/>
        <v>0</v>
      </c>
      <c r="V210" s="90">
        <f t="shared" si="686"/>
        <v>0</v>
      </c>
      <c r="W210" s="88" t="s">
        <v>83</v>
      </c>
      <c r="X210" s="90">
        <f t="shared" ref="X210:AD210" si="687">X208-+X209</f>
        <v>0</v>
      </c>
      <c r="Y210" s="90">
        <f t="shared" si="687"/>
        <v>0</v>
      </c>
      <c r="Z210" s="90">
        <f t="shared" si="687"/>
        <v>0</v>
      </c>
      <c r="AA210" s="90">
        <f t="shared" si="687"/>
        <v>0</v>
      </c>
      <c r="AB210" s="90">
        <f t="shared" si="687"/>
        <v>0</v>
      </c>
      <c r="AC210" s="90">
        <f t="shared" si="687"/>
        <v>0</v>
      </c>
      <c r="AD210" s="90">
        <f t="shared" si="687"/>
        <v>0</v>
      </c>
      <c r="AE210" s="90">
        <f t="shared" si="671"/>
        <v>0</v>
      </c>
      <c r="AF210" s="351"/>
      <c r="AH210" s="91">
        <f t="shared" si="567"/>
        <v>0</v>
      </c>
      <c r="AI210" s="92" t="s">
        <v>1156</v>
      </c>
      <c r="AJ210" s="91">
        <f t="shared" ref="AJ210:AL210" si="688">AJ208-+AJ209</f>
        <v>0</v>
      </c>
      <c r="AK210" s="91">
        <f t="shared" si="688"/>
        <v>0</v>
      </c>
      <c r="AL210" s="91">
        <f t="shared" si="688"/>
        <v>0</v>
      </c>
      <c r="AM210" s="60"/>
    </row>
    <row r="211" spans="1:39" s="58" customFormat="1" ht="16.5" hidden="1" customHeight="1" x14ac:dyDescent="0.15">
      <c r="A211" s="61" t="s">
        <v>1647</v>
      </c>
      <c r="B211" t="s">
        <v>601</v>
      </c>
      <c r="C211" t="s">
        <v>600</v>
      </c>
      <c r="D211" s="62" t="s">
        <v>602</v>
      </c>
      <c r="E211" s="63" t="s">
        <v>1647</v>
      </c>
      <c r="F211" s="346" t="s">
        <v>1433</v>
      </c>
      <c r="G211" s="63" t="s">
        <v>497</v>
      </c>
      <c r="H211" s="63" t="s">
        <v>918</v>
      </c>
      <c r="I211" s="63" t="s">
        <v>1044</v>
      </c>
      <c r="J211" s="346" t="s">
        <v>1779</v>
      </c>
      <c r="K211" s="346" t="s">
        <v>1769</v>
      </c>
      <c r="L211" s="346" t="s">
        <v>1780</v>
      </c>
      <c r="M211" s="346" t="s">
        <v>1711</v>
      </c>
      <c r="N211" s="65" t="s">
        <v>1712</v>
      </c>
      <c r="O211" s="66" t="s">
        <v>78</v>
      </c>
      <c r="P211" s="67">
        <v>379789562</v>
      </c>
      <c r="Q211" s="67">
        <v>0</v>
      </c>
      <c r="R211" s="67">
        <f t="shared" ref="R211" si="689">P211-Q211</f>
        <v>379789562</v>
      </c>
      <c r="S211" s="67">
        <v>0</v>
      </c>
      <c r="T211" s="67">
        <v>175013821</v>
      </c>
      <c r="U211" s="68">
        <v>209455991</v>
      </c>
      <c r="V211" s="69">
        <f t="shared" ref="V211:V212" si="690">P211-U211</f>
        <v>170333571</v>
      </c>
      <c r="W211" s="70" t="s">
        <v>79</v>
      </c>
      <c r="X211" s="69">
        <f t="shared" ref="X211" si="691">X212</f>
        <v>204775741</v>
      </c>
      <c r="Y211" s="71"/>
      <c r="Z211" s="71"/>
      <c r="AA211" s="71"/>
      <c r="AB211" s="71"/>
      <c r="AC211" s="71"/>
      <c r="AD211" s="72"/>
      <c r="AE211" s="69">
        <f t="shared" si="671"/>
        <v>204775741</v>
      </c>
      <c r="AF211" s="349">
        <v>0</v>
      </c>
      <c r="AH211" s="73">
        <v>158619258</v>
      </c>
      <c r="AI211" s="74" t="s">
        <v>819</v>
      </c>
      <c r="AJ211" s="73">
        <v>1948642</v>
      </c>
      <c r="AK211" s="73">
        <f t="shared" ref="AK211:AK212" si="692">AL211-+AH211</f>
        <v>221170304</v>
      </c>
      <c r="AL211" s="73">
        <f t="shared" ref="AL211:AL212" si="693">Q211+R211</f>
        <v>379789562</v>
      </c>
      <c r="AM211" s="75"/>
    </row>
    <row r="212" spans="1:39" s="58" customFormat="1" ht="16.5" hidden="1" customHeight="1" x14ac:dyDescent="0.15">
      <c r="A212" s="61"/>
      <c r="B212" s="77" t="s">
        <v>601</v>
      </c>
      <c r="C212" s="77" t="s">
        <v>600</v>
      </c>
      <c r="D212" s="78" t="s">
        <v>602</v>
      </c>
      <c r="E212" s="79" t="s">
        <v>1647</v>
      </c>
      <c r="F212" s="347"/>
      <c r="G212" s="79" t="s">
        <v>497</v>
      </c>
      <c r="H212" s="79" t="s">
        <v>918</v>
      </c>
      <c r="I212" s="79" t="s">
        <v>1044</v>
      </c>
      <c r="J212" s="347"/>
      <c r="K212" s="347"/>
      <c r="L212" s="347"/>
      <c r="M212" s="347"/>
      <c r="N212" s="81"/>
      <c r="O212" s="82" t="s">
        <v>81</v>
      </c>
      <c r="P212" s="67">
        <v>175013821</v>
      </c>
      <c r="Q212" s="67">
        <v>0</v>
      </c>
      <c r="R212" s="67">
        <v>175013821</v>
      </c>
      <c r="S212" s="67">
        <f t="shared" ref="S212" si="694">P212-Q212-R212</f>
        <v>0</v>
      </c>
      <c r="T212" s="67">
        <v>175013821</v>
      </c>
      <c r="U212" s="83">
        <v>100031271</v>
      </c>
      <c r="V212" s="69">
        <f t="shared" si="690"/>
        <v>74982550</v>
      </c>
      <c r="W212" s="70" t="s">
        <v>82</v>
      </c>
      <c r="X212" s="69">
        <v>204775741</v>
      </c>
      <c r="Y212" s="69">
        <v>0</v>
      </c>
      <c r="Z212" s="69">
        <v>0</v>
      </c>
      <c r="AA212" s="69">
        <v>0</v>
      </c>
      <c r="AB212" s="69">
        <v>0</v>
      </c>
      <c r="AC212" s="69">
        <v>0</v>
      </c>
      <c r="AD212" s="69">
        <v>0</v>
      </c>
      <c r="AE212" s="69">
        <f t="shared" si="671"/>
        <v>204775741</v>
      </c>
      <c r="AF212" s="350"/>
      <c r="AH212" s="73">
        <v>75348092</v>
      </c>
      <c r="AI212" s="74" t="s">
        <v>819</v>
      </c>
      <c r="AJ212" s="73">
        <v>895297</v>
      </c>
      <c r="AK212" s="73">
        <f t="shared" si="692"/>
        <v>99665729</v>
      </c>
      <c r="AL212" s="73">
        <f t="shared" si="693"/>
        <v>175013821</v>
      </c>
      <c r="AM212" s="75"/>
    </row>
    <row r="213" spans="1:39" s="58" customFormat="1" ht="16.5" hidden="1" customHeight="1" x14ac:dyDescent="0.15">
      <c r="A213" s="61"/>
      <c r="B213" s="77" t="s">
        <v>601</v>
      </c>
      <c r="C213" s="77" t="s">
        <v>600</v>
      </c>
      <c r="D213" s="84" t="s">
        <v>602</v>
      </c>
      <c r="E213" s="85" t="s">
        <v>1647</v>
      </c>
      <c r="F213" s="348"/>
      <c r="G213" s="85" t="s">
        <v>497</v>
      </c>
      <c r="H213" s="85" t="s">
        <v>918</v>
      </c>
      <c r="I213" s="85" t="s">
        <v>1044</v>
      </c>
      <c r="J213" s="348"/>
      <c r="K213" s="348"/>
      <c r="L213" s="348"/>
      <c r="M213" s="348"/>
      <c r="N213" s="87"/>
      <c r="O213" s="88" t="s">
        <v>83</v>
      </c>
      <c r="P213" s="67">
        <f t="shared" ref="P213:R213" si="695">P211-+P212</f>
        <v>204775741</v>
      </c>
      <c r="Q213" s="67">
        <f t="shared" si="695"/>
        <v>0</v>
      </c>
      <c r="R213" s="89">
        <f t="shared" si="695"/>
        <v>204775741</v>
      </c>
      <c r="S213" s="89"/>
      <c r="T213" s="89">
        <f t="shared" ref="T213:V213" si="696">T211-+T212</f>
        <v>0</v>
      </c>
      <c r="U213" s="90">
        <f t="shared" si="696"/>
        <v>109424720</v>
      </c>
      <c r="V213" s="90">
        <f t="shared" si="696"/>
        <v>95351021</v>
      </c>
      <c r="W213" s="88" t="s">
        <v>83</v>
      </c>
      <c r="X213" s="90">
        <f t="shared" ref="X213:AD213" si="697">X211-+X212</f>
        <v>0</v>
      </c>
      <c r="Y213" s="90">
        <f t="shared" si="697"/>
        <v>0</v>
      </c>
      <c r="Z213" s="90">
        <f t="shared" si="697"/>
        <v>0</v>
      </c>
      <c r="AA213" s="90">
        <f t="shared" si="697"/>
        <v>0</v>
      </c>
      <c r="AB213" s="90">
        <f t="shared" si="697"/>
        <v>0</v>
      </c>
      <c r="AC213" s="90">
        <f t="shared" si="697"/>
        <v>0</v>
      </c>
      <c r="AD213" s="90">
        <f t="shared" si="697"/>
        <v>0</v>
      </c>
      <c r="AE213" s="90">
        <f t="shared" si="671"/>
        <v>0</v>
      </c>
      <c r="AF213" s="351"/>
      <c r="AH213" s="91">
        <f t="shared" si="567"/>
        <v>83271166</v>
      </c>
      <c r="AI213" s="92">
        <v>75348092</v>
      </c>
      <c r="AJ213" s="91">
        <f t="shared" ref="AJ213:AL213" si="698">AJ211-+AJ212</f>
        <v>1053345</v>
      </c>
      <c r="AK213" s="91">
        <f t="shared" si="698"/>
        <v>121504575</v>
      </c>
      <c r="AL213" s="91">
        <f t="shared" si="698"/>
        <v>204775741</v>
      </c>
      <c r="AM213" s="60"/>
    </row>
    <row r="214" spans="1:39" s="58" customFormat="1" ht="16.5" hidden="1" customHeight="1" x14ac:dyDescent="0.15">
      <c r="A214" s="61" t="s">
        <v>1652</v>
      </c>
      <c r="B214" t="s">
        <v>610</v>
      </c>
      <c r="C214" t="s">
        <v>1213</v>
      </c>
      <c r="D214" s="62" t="s">
        <v>1815</v>
      </c>
      <c r="E214" s="63" t="s">
        <v>1652</v>
      </c>
      <c r="F214" s="346" t="s">
        <v>1438</v>
      </c>
      <c r="G214" s="63" t="s">
        <v>502</v>
      </c>
      <c r="H214" s="63" t="s">
        <v>918</v>
      </c>
      <c r="I214" s="63" t="s">
        <v>919</v>
      </c>
      <c r="J214" s="346"/>
      <c r="K214" s="346"/>
      <c r="L214" s="346"/>
      <c r="M214" s="346" t="s">
        <v>1711</v>
      </c>
      <c r="N214" s="65" t="s">
        <v>1712</v>
      </c>
      <c r="O214" s="66" t="s">
        <v>78</v>
      </c>
      <c r="P214" s="67">
        <v>4844325</v>
      </c>
      <c r="Q214" s="67">
        <v>0</v>
      </c>
      <c r="R214" s="67">
        <f t="shared" ref="R214" si="699">P214-Q214</f>
        <v>4844325</v>
      </c>
      <c r="S214" s="67">
        <v>0</v>
      </c>
      <c r="T214" s="67">
        <v>0</v>
      </c>
      <c r="U214" s="68">
        <v>5729000</v>
      </c>
      <c r="V214" s="69">
        <f t="shared" ref="V214:V215" si="700">P214-U214</f>
        <v>-884675</v>
      </c>
      <c r="W214" s="70" t="s">
        <v>79</v>
      </c>
      <c r="X214" s="69">
        <f t="shared" ref="X214" si="701">X215</f>
        <v>0</v>
      </c>
      <c r="Y214" s="71"/>
      <c r="Z214" s="71"/>
      <c r="AA214" s="71"/>
      <c r="AB214" s="71"/>
      <c r="AC214" s="71"/>
      <c r="AD214" s="72"/>
      <c r="AE214" s="69">
        <f t="shared" si="671"/>
        <v>0</v>
      </c>
      <c r="AF214" s="349" t="s">
        <v>1791</v>
      </c>
      <c r="AH214" s="73">
        <v>4844325</v>
      </c>
      <c r="AI214" s="74" t="s">
        <v>1156</v>
      </c>
      <c r="AJ214" s="73">
        <v>0</v>
      </c>
      <c r="AK214" s="73">
        <f t="shared" ref="AK214:AK215" si="702">AL214-+AH214</f>
        <v>0</v>
      </c>
      <c r="AL214" s="73">
        <f t="shared" ref="AL214:AL215" si="703">Q214+R214</f>
        <v>4844325</v>
      </c>
      <c r="AM214" s="75"/>
    </row>
    <row r="215" spans="1:39" s="58" customFormat="1" ht="16.5" hidden="1" customHeight="1" x14ac:dyDescent="0.15">
      <c r="A215" s="61"/>
      <c r="B215" s="77" t="s">
        <v>610</v>
      </c>
      <c r="C215" s="77" t="s">
        <v>1213</v>
      </c>
      <c r="D215" s="78" t="s">
        <v>1815</v>
      </c>
      <c r="E215" s="79" t="s">
        <v>1652</v>
      </c>
      <c r="F215" s="347"/>
      <c r="G215" s="79" t="s">
        <v>502</v>
      </c>
      <c r="H215" s="79" t="s">
        <v>918</v>
      </c>
      <c r="I215" s="79" t="s">
        <v>919</v>
      </c>
      <c r="J215" s="347"/>
      <c r="K215" s="347"/>
      <c r="L215" s="347"/>
      <c r="M215" s="347"/>
      <c r="N215" s="81"/>
      <c r="O215" s="82" t="s">
        <v>81</v>
      </c>
      <c r="P215" s="67">
        <v>4844325</v>
      </c>
      <c r="Q215" s="67">
        <v>0</v>
      </c>
      <c r="R215" s="67">
        <v>4844325</v>
      </c>
      <c r="S215" s="67">
        <f t="shared" ref="S215" si="704">P215-Q215-R215</f>
        <v>0</v>
      </c>
      <c r="T215" s="67">
        <v>0</v>
      </c>
      <c r="U215" s="83">
        <v>5729000</v>
      </c>
      <c r="V215" s="69">
        <f t="shared" si="700"/>
        <v>-884675</v>
      </c>
      <c r="W215" s="70" t="s">
        <v>82</v>
      </c>
      <c r="X215" s="69">
        <v>0</v>
      </c>
      <c r="Y215" s="69">
        <v>0</v>
      </c>
      <c r="Z215" s="69">
        <v>0</v>
      </c>
      <c r="AA215" s="69">
        <v>0</v>
      </c>
      <c r="AB215" s="69">
        <v>0</v>
      </c>
      <c r="AC215" s="69">
        <v>0</v>
      </c>
      <c r="AD215" s="69">
        <v>0</v>
      </c>
      <c r="AE215" s="69">
        <f t="shared" si="671"/>
        <v>0</v>
      </c>
      <c r="AF215" s="350"/>
      <c r="AH215" s="73">
        <v>4844325</v>
      </c>
      <c r="AI215" s="74" t="s">
        <v>1156</v>
      </c>
      <c r="AJ215" s="73">
        <v>0</v>
      </c>
      <c r="AK215" s="73">
        <f t="shared" si="702"/>
        <v>0</v>
      </c>
      <c r="AL215" s="73">
        <f t="shared" si="703"/>
        <v>4844325</v>
      </c>
      <c r="AM215" s="75"/>
    </row>
    <row r="216" spans="1:39" s="58" customFormat="1" ht="16.5" hidden="1" customHeight="1" x14ac:dyDescent="0.15">
      <c r="A216" s="61"/>
      <c r="B216" s="77" t="s">
        <v>610</v>
      </c>
      <c r="C216" s="77" t="s">
        <v>1213</v>
      </c>
      <c r="D216" s="84" t="s">
        <v>1815</v>
      </c>
      <c r="E216" s="85" t="s">
        <v>1652</v>
      </c>
      <c r="F216" s="348"/>
      <c r="G216" s="85" t="s">
        <v>502</v>
      </c>
      <c r="H216" s="85" t="s">
        <v>918</v>
      </c>
      <c r="I216" s="85" t="s">
        <v>919</v>
      </c>
      <c r="J216" s="348"/>
      <c r="K216" s="348"/>
      <c r="L216" s="348"/>
      <c r="M216" s="348"/>
      <c r="N216" s="87"/>
      <c r="O216" s="88" t="s">
        <v>83</v>
      </c>
      <c r="P216" s="67">
        <f t="shared" ref="P216:R216" si="705">P214-+P215</f>
        <v>0</v>
      </c>
      <c r="Q216" s="67">
        <f t="shared" si="705"/>
        <v>0</v>
      </c>
      <c r="R216" s="89">
        <f t="shared" si="705"/>
        <v>0</v>
      </c>
      <c r="S216" s="89"/>
      <c r="T216" s="89">
        <f t="shared" ref="T216:V216" si="706">T214-+T215</f>
        <v>0</v>
      </c>
      <c r="U216" s="90">
        <f t="shared" si="706"/>
        <v>0</v>
      </c>
      <c r="V216" s="90">
        <f t="shared" si="706"/>
        <v>0</v>
      </c>
      <c r="W216" s="88" t="s">
        <v>83</v>
      </c>
      <c r="X216" s="90">
        <f t="shared" ref="X216:AD216" si="707">X214-+X215</f>
        <v>0</v>
      </c>
      <c r="Y216" s="90">
        <f t="shared" si="707"/>
        <v>0</v>
      </c>
      <c r="Z216" s="90">
        <f t="shared" si="707"/>
        <v>0</v>
      </c>
      <c r="AA216" s="90">
        <f t="shared" si="707"/>
        <v>0</v>
      </c>
      <c r="AB216" s="90">
        <f t="shared" si="707"/>
        <v>0</v>
      </c>
      <c r="AC216" s="90">
        <f t="shared" si="707"/>
        <v>0</v>
      </c>
      <c r="AD216" s="90">
        <f t="shared" si="707"/>
        <v>0</v>
      </c>
      <c r="AE216" s="90">
        <f t="shared" si="671"/>
        <v>0</v>
      </c>
      <c r="AF216" s="351"/>
      <c r="AH216" s="91">
        <f t="shared" ref="AH216:AH249" si="708">AH214-+AH215</f>
        <v>0</v>
      </c>
      <c r="AI216" s="92" t="s">
        <v>1156</v>
      </c>
      <c r="AJ216" s="91">
        <f t="shared" ref="AJ216:AL216" si="709">AJ214-+AJ215</f>
        <v>0</v>
      </c>
      <c r="AK216" s="91">
        <f t="shared" si="709"/>
        <v>0</v>
      </c>
      <c r="AL216" s="91">
        <f t="shared" si="709"/>
        <v>0</v>
      </c>
      <c r="AM216" s="60"/>
    </row>
    <row r="217" spans="1:39" s="58" customFormat="1" ht="16.5" hidden="1" customHeight="1" x14ac:dyDescent="0.15">
      <c r="A217" s="61" t="s">
        <v>1655</v>
      </c>
      <c r="B217" t="s">
        <v>1816</v>
      </c>
      <c r="C217" t="s">
        <v>641</v>
      </c>
      <c r="D217" s="62" t="s">
        <v>1817</v>
      </c>
      <c r="E217" s="63" t="s">
        <v>1655</v>
      </c>
      <c r="F217" s="346" t="s">
        <v>1441</v>
      </c>
      <c r="G217" s="63" t="s">
        <v>497</v>
      </c>
      <c r="H217" s="63" t="s">
        <v>918</v>
      </c>
      <c r="I217" s="63" t="s">
        <v>956</v>
      </c>
      <c r="J217" s="346" t="s">
        <v>1733</v>
      </c>
      <c r="K217" s="346" t="s">
        <v>1783</v>
      </c>
      <c r="L217" s="346" t="s">
        <v>1156</v>
      </c>
      <c r="M217" s="346" t="s">
        <v>1716</v>
      </c>
      <c r="N217" s="65" t="s">
        <v>1712</v>
      </c>
      <c r="O217" s="66" t="s">
        <v>78</v>
      </c>
      <c r="P217" s="67">
        <v>39363143</v>
      </c>
      <c r="Q217" s="67">
        <v>38986143</v>
      </c>
      <c r="R217" s="67">
        <f t="shared" ref="R217" si="710">P217-Q217</f>
        <v>377000</v>
      </c>
      <c r="S217" s="67">
        <v>0</v>
      </c>
      <c r="T217" s="67">
        <v>39363143</v>
      </c>
      <c r="U217" s="68">
        <v>0</v>
      </c>
      <c r="V217" s="69">
        <f t="shared" ref="V217:V218" si="711">P217-U217</f>
        <v>39363143</v>
      </c>
      <c r="W217" s="70" t="s">
        <v>79</v>
      </c>
      <c r="X217" s="69">
        <f t="shared" ref="X217" si="712">X218</f>
        <v>0</v>
      </c>
      <c r="Y217" s="71"/>
      <c r="Z217" s="71"/>
      <c r="AA217" s="71"/>
      <c r="AB217" s="71"/>
      <c r="AC217" s="71"/>
      <c r="AD217" s="72"/>
      <c r="AE217" s="69">
        <f t="shared" si="671"/>
        <v>0</v>
      </c>
      <c r="AF217" s="349">
        <v>0</v>
      </c>
      <c r="AH217" s="73">
        <v>12720500</v>
      </c>
      <c r="AI217" s="74" t="s">
        <v>1792</v>
      </c>
      <c r="AJ217" s="73">
        <v>7400806.6200000001</v>
      </c>
      <c r="AK217" s="73">
        <f t="shared" ref="AK217:AK218" si="713">AL217-+AH217</f>
        <v>26642643</v>
      </c>
      <c r="AL217" s="73">
        <f t="shared" ref="AL217:AL218" si="714">Q217+R217</f>
        <v>39363143</v>
      </c>
      <c r="AM217" s="75" t="s">
        <v>91</v>
      </c>
    </row>
    <row r="218" spans="1:39" s="58" customFormat="1" ht="16.5" hidden="1" customHeight="1" x14ac:dyDescent="0.15">
      <c r="A218" s="61"/>
      <c r="B218" s="77" t="s">
        <v>1816</v>
      </c>
      <c r="C218" s="77" t="s">
        <v>641</v>
      </c>
      <c r="D218" s="78" t="s">
        <v>1817</v>
      </c>
      <c r="E218" s="79" t="s">
        <v>1655</v>
      </c>
      <c r="F218" s="347"/>
      <c r="G218" s="79" t="s">
        <v>497</v>
      </c>
      <c r="H218" s="79" t="s">
        <v>918</v>
      </c>
      <c r="I218" s="79" t="s">
        <v>956</v>
      </c>
      <c r="J218" s="347"/>
      <c r="K218" s="347"/>
      <c r="L218" s="347"/>
      <c r="M218" s="347"/>
      <c r="N218" s="81"/>
      <c r="O218" s="82" t="s">
        <v>81</v>
      </c>
      <c r="P218" s="67">
        <v>39363143</v>
      </c>
      <c r="Q218" s="67">
        <v>38986143</v>
      </c>
      <c r="R218" s="67">
        <v>377000</v>
      </c>
      <c r="S218" s="67">
        <f t="shared" ref="S218" si="715">P218-Q218-R218</f>
        <v>0</v>
      </c>
      <c r="T218" s="67">
        <v>39363143</v>
      </c>
      <c r="U218" s="83">
        <v>0</v>
      </c>
      <c r="V218" s="69">
        <f t="shared" si="711"/>
        <v>39363143</v>
      </c>
      <c r="W218" s="70" t="s">
        <v>82</v>
      </c>
      <c r="X218" s="69">
        <v>0</v>
      </c>
      <c r="Y218" s="69">
        <v>0</v>
      </c>
      <c r="Z218" s="69">
        <v>0</v>
      </c>
      <c r="AA218" s="69">
        <v>0</v>
      </c>
      <c r="AB218" s="69">
        <v>0</v>
      </c>
      <c r="AC218" s="69">
        <v>0</v>
      </c>
      <c r="AD218" s="69">
        <v>0</v>
      </c>
      <c r="AE218" s="69">
        <f t="shared" si="671"/>
        <v>0</v>
      </c>
      <c r="AF218" s="350"/>
      <c r="AH218" s="73">
        <v>12720500</v>
      </c>
      <c r="AI218" s="74" t="s">
        <v>1792</v>
      </c>
      <c r="AJ218" s="73">
        <v>7400806.6200000001</v>
      </c>
      <c r="AK218" s="73">
        <f t="shared" si="713"/>
        <v>26642643</v>
      </c>
      <c r="AL218" s="73">
        <f t="shared" si="714"/>
        <v>39363143</v>
      </c>
      <c r="AM218" s="75" t="s">
        <v>91</v>
      </c>
    </row>
    <row r="219" spans="1:39" s="58" customFormat="1" ht="16.5" hidden="1" customHeight="1" x14ac:dyDescent="0.15">
      <c r="A219" s="61"/>
      <c r="B219" s="77" t="s">
        <v>1816</v>
      </c>
      <c r="C219" s="77" t="s">
        <v>641</v>
      </c>
      <c r="D219" s="84" t="s">
        <v>1817</v>
      </c>
      <c r="E219" s="85" t="s">
        <v>1655</v>
      </c>
      <c r="F219" s="348"/>
      <c r="G219" s="85" t="s">
        <v>497</v>
      </c>
      <c r="H219" s="85" t="s">
        <v>918</v>
      </c>
      <c r="I219" s="85" t="s">
        <v>956</v>
      </c>
      <c r="J219" s="348"/>
      <c r="K219" s="348"/>
      <c r="L219" s="348"/>
      <c r="M219" s="348"/>
      <c r="N219" s="87"/>
      <c r="O219" s="88" t="s">
        <v>83</v>
      </c>
      <c r="P219" s="67">
        <f t="shared" ref="P219:R219" si="716">P217-+P218</f>
        <v>0</v>
      </c>
      <c r="Q219" s="67">
        <f t="shared" si="716"/>
        <v>0</v>
      </c>
      <c r="R219" s="89">
        <f t="shared" si="716"/>
        <v>0</v>
      </c>
      <c r="S219" s="89"/>
      <c r="T219" s="89">
        <f t="shared" ref="T219:V219" si="717">T217-+T218</f>
        <v>0</v>
      </c>
      <c r="U219" s="90">
        <f t="shared" si="717"/>
        <v>0</v>
      </c>
      <c r="V219" s="90">
        <f t="shared" si="717"/>
        <v>0</v>
      </c>
      <c r="W219" s="88" t="s">
        <v>83</v>
      </c>
      <c r="X219" s="90">
        <f t="shared" ref="X219:AD219" si="718">X217-+X218</f>
        <v>0</v>
      </c>
      <c r="Y219" s="90">
        <f t="shared" si="718"/>
        <v>0</v>
      </c>
      <c r="Z219" s="90">
        <f t="shared" si="718"/>
        <v>0</v>
      </c>
      <c r="AA219" s="90">
        <f t="shared" si="718"/>
        <v>0</v>
      </c>
      <c r="AB219" s="90">
        <f t="shared" si="718"/>
        <v>0</v>
      </c>
      <c r="AC219" s="90">
        <f t="shared" si="718"/>
        <v>0</v>
      </c>
      <c r="AD219" s="90">
        <f t="shared" si="718"/>
        <v>0</v>
      </c>
      <c r="AE219" s="90">
        <f t="shared" si="671"/>
        <v>0</v>
      </c>
      <c r="AF219" s="351"/>
      <c r="AH219" s="91">
        <f t="shared" si="708"/>
        <v>0</v>
      </c>
      <c r="AI219" s="92" t="s">
        <v>1156</v>
      </c>
      <c r="AJ219" s="91">
        <f t="shared" ref="AJ219:AL219" si="719">AJ217-+AJ218</f>
        <v>0</v>
      </c>
      <c r="AK219" s="91">
        <f t="shared" si="719"/>
        <v>0</v>
      </c>
      <c r="AL219" s="91">
        <f t="shared" si="719"/>
        <v>0</v>
      </c>
      <c r="AM219" s="60"/>
    </row>
    <row r="220" spans="1:39" s="58" customFormat="1" ht="16.5" hidden="1" customHeight="1" x14ac:dyDescent="0.15">
      <c r="A220" s="61" t="s">
        <v>1656</v>
      </c>
      <c r="B220" t="s">
        <v>1816</v>
      </c>
      <c r="C220" t="s">
        <v>641</v>
      </c>
      <c r="D220" s="62" t="s">
        <v>1817</v>
      </c>
      <c r="E220" s="63" t="s">
        <v>1656</v>
      </c>
      <c r="F220" s="346" t="s">
        <v>1442</v>
      </c>
      <c r="G220" s="63" t="s">
        <v>1794</v>
      </c>
      <c r="H220" s="63" t="s">
        <v>918</v>
      </c>
      <c r="I220" s="63" t="s">
        <v>956</v>
      </c>
      <c r="J220" s="346"/>
      <c r="K220" s="346"/>
      <c r="L220" s="346" t="s">
        <v>1156</v>
      </c>
      <c r="M220" s="346" t="s">
        <v>1716</v>
      </c>
      <c r="N220" s="65" t="s">
        <v>1720</v>
      </c>
      <c r="O220" s="66" t="s">
        <v>78</v>
      </c>
      <c r="P220" s="67">
        <v>3022875</v>
      </c>
      <c r="Q220" s="67">
        <v>0</v>
      </c>
      <c r="R220" s="67">
        <f t="shared" ref="R220" si="720">P220-Q220</f>
        <v>3022875</v>
      </c>
      <c r="S220" s="67">
        <v>0</v>
      </c>
      <c r="T220" s="67">
        <v>0</v>
      </c>
      <c r="U220" s="68">
        <v>0</v>
      </c>
      <c r="V220" s="69">
        <f t="shared" ref="V220:V221" si="721">P220-U220</f>
        <v>3022875</v>
      </c>
      <c r="W220" s="70" t="s">
        <v>79</v>
      </c>
      <c r="X220" s="69">
        <f t="shared" ref="X220" si="722">X221</f>
        <v>0</v>
      </c>
      <c r="Y220" s="71"/>
      <c r="Z220" s="71"/>
      <c r="AA220" s="71"/>
      <c r="AB220" s="71"/>
      <c r="AC220" s="71"/>
      <c r="AD220" s="72"/>
      <c r="AE220" s="69">
        <f t="shared" si="671"/>
        <v>0</v>
      </c>
      <c r="AF220" s="349">
        <v>0</v>
      </c>
      <c r="AH220" s="73">
        <v>3022875</v>
      </c>
      <c r="AI220" s="74" t="s">
        <v>1156</v>
      </c>
      <c r="AJ220" s="73">
        <v>0</v>
      </c>
      <c r="AK220" s="73">
        <f t="shared" ref="AK220:AK221" si="723">AL220-+AH220</f>
        <v>0</v>
      </c>
      <c r="AL220" s="73">
        <f t="shared" ref="AL220:AL221" si="724">Q220+R220</f>
        <v>3022875</v>
      </c>
      <c r="AM220" s="75"/>
    </row>
    <row r="221" spans="1:39" s="58" customFormat="1" ht="16.5" hidden="1" customHeight="1" x14ac:dyDescent="0.15">
      <c r="A221" s="61"/>
      <c r="B221" s="77" t="s">
        <v>1816</v>
      </c>
      <c r="C221" s="77" t="s">
        <v>641</v>
      </c>
      <c r="D221" s="78" t="s">
        <v>1817</v>
      </c>
      <c r="E221" s="79" t="s">
        <v>1656</v>
      </c>
      <c r="F221" s="347"/>
      <c r="G221" s="79" t="s">
        <v>1794</v>
      </c>
      <c r="H221" s="79" t="s">
        <v>918</v>
      </c>
      <c r="I221" s="79" t="s">
        <v>956</v>
      </c>
      <c r="J221" s="347"/>
      <c r="K221" s="347"/>
      <c r="L221" s="347"/>
      <c r="M221" s="347"/>
      <c r="N221" s="81"/>
      <c r="O221" s="82" t="s">
        <v>81</v>
      </c>
      <c r="P221" s="67">
        <v>3022875</v>
      </c>
      <c r="Q221" s="67">
        <v>0</v>
      </c>
      <c r="R221" s="67">
        <v>3022875</v>
      </c>
      <c r="S221" s="67">
        <f t="shared" ref="S221" si="725">P221-Q221-R221</f>
        <v>0</v>
      </c>
      <c r="T221" s="67">
        <v>0</v>
      </c>
      <c r="U221" s="83">
        <v>0</v>
      </c>
      <c r="V221" s="69">
        <f t="shared" si="721"/>
        <v>3022875</v>
      </c>
      <c r="W221" s="70" t="s">
        <v>82</v>
      </c>
      <c r="X221" s="69">
        <v>0</v>
      </c>
      <c r="Y221" s="69">
        <v>0</v>
      </c>
      <c r="Z221" s="69">
        <v>0</v>
      </c>
      <c r="AA221" s="69">
        <v>0</v>
      </c>
      <c r="AB221" s="69">
        <v>0</v>
      </c>
      <c r="AC221" s="69">
        <v>0</v>
      </c>
      <c r="AD221" s="69">
        <v>0</v>
      </c>
      <c r="AE221" s="69">
        <f t="shared" si="671"/>
        <v>0</v>
      </c>
      <c r="AF221" s="350"/>
      <c r="AH221" s="73">
        <v>3022875</v>
      </c>
      <c r="AI221" s="74" t="s">
        <v>1156</v>
      </c>
      <c r="AJ221" s="73">
        <v>0</v>
      </c>
      <c r="AK221" s="73">
        <f t="shared" si="723"/>
        <v>0</v>
      </c>
      <c r="AL221" s="73">
        <f t="shared" si="724"/>
        <v>3022875</v>
      </c>
      <c r="AM221" s="75"/>
    </row>
    <row r="222" spans="1:39" s="58" customFormat="1" ht="16.5" hidden="1" customHeight="1" x14ac:dyDescent="0.15">
      <c r="A222" s="61"/>
      <c r="B222" s="77" t="s">
        <v>1816</v>
      </c>
      <c r="C222" s="77" t="s">
        <v>641</v>
      </c>
      <c r="D222" s="84" t="s">
        <v>1817</v>
      </c>
      <c r="E222" s="85" t="s">
        <v>1656</v>
      </c>
      <c r="F222" s="348"/>
      <c r="G222" s="85" t="s">
        <v>1794</v>
      </c>
      <c r="H222" s="85" t="s">
        <v>918</v>
      </c>
      <c r="I222" s="85" t="s">
        <v>956</v>
      </c>
      <c r="J222" s="348"/>
      <c r="K222" s="348"/>
      <c r="L222" s="348"/>
      <c r="M222" s="348"/>
      <c r="N222" s="87"/>
      <c r="O222" s="88" t="s">
        <v>83</v>
      </c>
      <c r="P222" s="67">
        <f t="shared" ref="P222:R222" si="726">P220-+P221</f>
        <v>0</v>
      </c>
      <c r="Q222" s="67">
        <f t="shared" si="726"/>
        <v>0</v>
      </c>
      <c r="R222" s="89">
        <f t="shared" si="726"/>
        <v>0</v>
      </c>
      <c r="S222" s="89"/>
      <c r="T222" s="89">
        <f t="shared" ref="T222:V222" si="727">T220-+T221</f>
        <v>0</v>
      </c>
      <c r="U222" s="90">
        <f t="shared" si="727"/>
        <v>0</v>
      </c>
      <c r="V222" s="90">
        <f t="shared" si="727"/>
        <v>0</v>
      </c>
      <c r="W222" s="88" t="s">
        <v>83</v>
      </c>
      <c r="X222" s="90">
        <f t="shared" ref="X222:AD222" si="728">X220-+X221</f>
        <v>0</v>
      </c>
      <c r="Y222" s="90">
        <f t="shared" si="728"/>
        <v>0</v>
      </c>
      <c r="Z222" s="90">
        <f t="shared" si="728"/>
        <v>0</v>
      </c>
      <c r="AA222" s="90">
        <f t="shared" si="728"/>
        <v>0</v>
      </c>
      <c r="AB222" s="90">
        <f t="shared" si="728"/>
        <v>0</v>
      </c>
      <c r="AC222" s="90">
        <f t="shared" si="728"/>
        <v>0</v>
      </c>
      <c r="AD222" s="90">
        <f t="shared" si="728"/>
        <v>0</v>
      </c>
      <c r="AE222" s="90">
        <f t="shared" si="671"/>
        <v>0</v>
      </c>
      <c r="AF222" s="351"/>
      <c r="AH222" s="91">
        <f t="shared" si="708"/>
        <v>0</v>
      </c>
      <c r="AI222" s="92" t="s">
        <v>1156</v>
      </c>
      <c r="AJ222" s="91">
        <f t="shared" ref="AJ222:AL222" si="729">AJ220-+AJ221</f>
        <v>0</v>
      </c>
      <c r="AK222" s="91">
        <f t="shared" si="729"/>
        <v>0</v>
      </c>
      <c r="AL222" s="91">
        <f t="shared" si="729"/>
        <v>0</v>
      </c>
      <c r="AM222" s="60"/>
    </row>
    <row r="223" spans="1:39" s="58" customFormat="1" ht="16.5" hidden="1" customHeight="1" x14ac:dyDescent="0.15">
      <c r="A223" s="61" t="s">
        <v>1657</v>
      </c>
      <c r="B223" t="s">
        <v>1816</v>
      </c>
      <c r="C223" t="s">
        <v>641</v>
      </c>
      <c r="D223" s="62" t="s">
        <v>1817</v>
      </c>
      <c r="E223" s="63" t="s">
        <v>1657</v>
      </c>
      <c r="F223" s="346" t="s">
        <v>1443</v>
      </c>
      <c r="G223" s="63" t="s">
        <v>1794</v>
      </c>
      <c r="H223" s="63" t="s">
        <v>918</v>
      </c>
      <c r="I223" s="63" t="s">
        <v>956</v>
      </c>
      <c r="J223" s="346"/>
      <c r="K223" s="346"/>
      <c r="L223" s="346" t="s">
        <v>1156</v>
      </c>
      <c r="M223" s="346" t="s">
        <v>1716</v>
      </c>
      <c r="N223" s="65" t="s">
        <v>1712</v>
      </c>
      <c r="O223" s="66" t="s">
        <v>78</v>
      </c>
      <c r="P223" s="67">
        <v>1851068</v>
      </c>
      <c r="Q223" s="67">
        <v>0</v>
      </c>
      <c r="R223" s="67">
        <f t="shared" ref="R223" si="730">P223-Q223</f>
        <v>1851068</v>
      </c>
      <c r="S223" s="67">
        <v>0</v>
      </c>
      <c r="T223" s="67">
        <v>0</v>
      </c>
      <c r="U223" s="68">
        <v>0</v>
      </c>
      <c r="V223" s="69">
        <f t="shared" ref="V223:V224" si="731">P223-U223</f>
        <v>1851068</v>
      </c>
      <c r="W223" s="70" t="s">
        <v>79</v>
      </c>
      <c r="X223" s="69">
        <f t="shared" ref="X223" si="732">X224</f>
        <v>0</v>
      </c>
      <c r="Y223" s="71"/>
      <c r="Z223" s="71"/>
      <c r="AA223" s="71"/>
      <c r="AB223" s="71"/>
      <c r="AC223" s="71"/>
      <c r="AD223" s="72"/>
      <c r="AE223" s="69">
        <f t="shared" si="671"/>
        <v>0</v>
      </c>
      <c r="AF223" s="349">
        <v>0</v>
      </c>
      <c r="AH223" s="73">
        <v>0</v>
      </c>
      <c r="AI223" s="74" t="s">
        <v>819</v>
      </c>
      <c r="AJ223" s="73">
        <v>16656.78</v>
      </c>
      <c r="AK223" s="73">
        <f t="shared" ref="AK223:AK224" si="733">AL223-+AH223</f>
        <v>1851068</v>
      </c>
      <c r="AL223" s="73">
        <f t="shared" ref="AL223:AL224" si="734">Q223+R223</f>
        <v>1851068</v>
      </c>
      <c r="AM223" s="75"/>
    </row>
    <row r="224" spans="1:39" s="58" customFormat="1" ht="16.5" hidden="1" customHeight="1" x14ac:dyDescent="0.15">
      <c r="A224" s="61"/>
      <c r="B224" s="77" t="s">
        <v>1816</v>
      </c>
      <c r="C224" s="77" t="s">
        <v>641</v>
      </c>
      <c r="D224" s="78" t="s">
        <v>1817</v>
      </c>
      <c r="E224" s="79" t="s">
        <v>1657</v>
      </c>
      <c r="F224" s="347"/>
      <c r="G224" s="79" t="s">
        <v>1794</v>
      </c>
      <c r="H224" s="79" t="s">
        <v>918</v>
      </c>
      <c r="I224" s="79" t="s">
        <v>956</v>
      </c>
      <c r="J224" s="347"/>
      <c r="K224" s="347"/>
      <c r="L224" s="347"/>
      <c r="M224" s="347"/>
      <c r="N224" s="81"/>
      <c r="O224" s="82" t="s">
        <v>81</v>
      </c>
      <c r="P224" s="67">
        <v>1851068</v>
      </c>
      <c r="Q224" s="67">
        <v>0</v>
      </c>
      <c r="R224" s="67">
        <v>1851068</v>
      </c>
      <c r="S224" s="67">
        <f t="shared" ref="S224" si="735">P224-Q224-R224</f>
        <v>0</v>
      </c>
      <c r="T224" s="67">
        <v>0</v>
      </c>
      <c r="U224" s="83">
        <v>0</v>
      </c>
      <c r="V224" s="69">
        <f t="shared" si="731"/>
        <v>1851068</v>
      </c>
      <c r="W224" s="70" t="s">
        <v>82</v>
      </c>
      <c r="X224" s="69">
        <v>0</v>
      </c>
      <c r="Y224" s="69">
        <v>0</v>
      </c>
      <c r="Z224" s="69">
        <v>0</v>
      </c>
      <c r="AA224" s="69">
        <v>0</v>
      </c>
      <c r="AB224" s="69">
        <v>0</v>
      </c>
      <c r="AC224" s="69">
        <v>0</v>
      </c>
      <c r="AD224" s="69">
        <v>0</v>
      </c>
      <c r="AE224" s="69">
        <f t="shared" si="671"/>
        <v>0</v>
      </c>
      <c r="AF224" s="350"/>
      <c r="AH224" s="73">
        <v>0</v>
      </c>
      <c r="AI224" s="74" t="s">
        <v>819</v>
      </c>
      <c r="AJ224" s="73">
        <v>16656.78</v>
      </c>
      <c r="AK224" s="73">
        <f t="shared" si="733"/>
        <v>1851068</v>
      </c>
      <c r="AL224" s="73">
        <f t="shared" si="734"/>
        <v>1851068</v>
      </c>
      <c r="AM224" s="75"/>
    </row>
    <row r="225" spans="1:39" s="58" customFormat="1" ht="16.5" hidden="1" customHeight="1" x14ac:dyDescent="0.15">
      <c r="A225" s="61"/>
      <c r="B225" s="77" t="s">
        <v>1816</v>
      </c>
      <c r="C225" s="77" t="s">
        <v>641</v>
      </c>
      <c r="D225" s="84" t="s">
        <v>1817</v>
      </c>
      <c r="E225" s="85" t="s">
        <v>1657</v>
      </c>
      <c r="F225" s="348"/>
      <c r="G225" s="85" t="s">
        <v>1794</v>
      </c>
      <c r="H225" s="85" t="s">
        <v>918</v>
      </c>
      <c r="I225" s="85" t="s">
        <v>956</v>
      </c>
      <c r="J225" s="348"/>
      <c r="K225" s="348"/>
      <c r="L225" s="348"/>
      <c r="M225" s="348"/>
      <c r="N225" s="87"/>
      <c r="O225" s="88" t="s">
        <v>83</v>
      </c>
      <c r="P225" s="67">
        <f t="shared" ref="P225:R225" si="736">P223-+P224</f>
        <v>0</v>
      </c>
      <c r="Q225" s="67">
        <f t="shared" si="736"/>
        <v>0</v>
      </c>
      <c r="R225" s="89">
        <f t="shared" si="736"/>
        <v>0</v>
      </c>
      <c r="S225" s="89"/>
      <c r="T225" s="89">
        <f t="shared" ref="T225:V225" si="737">T223-+T224</f>
        <v>0</v>
      </c>
      <c r="U225" s="90">
        <f t="shared" si="737"/>
        <v>0</v>
      </c>
      <c r="V225" s="90">
        <f t="shared" si="737"/>
        <v>0</v>
      </c>
      <c r="W225" s="88" t="s">
        <v>83</v>
      </c>
      <c r="X225" s="90">
        <f t="shared" ref="X225:AD225" si="738">X223-+X224</f>
        <v>0</v>
      </c>
      <c r="Y225" s="90">
        <f t="shared" si="738"/>
        <v>0</v>
      </c>
      <c r="Z225" s="90">
        <f t="shared" si="738"/>
        <v>0</v>
      </c>
      <c r="AA225" s="90">
        <f t="shared" si="738"/>
        <v>0</v>
      </c>
      <c r="AB225" s="90">
        <f t="shared" si="738"/>
        <v>0</v>
      </c>
      <c r="AC225" s="90">
        <f t="shared" si="738"/>
        <v>0</v>
      </c>
      <c r="AD225" s="90">
        <f t="shared" si="738"/>
        <v>0</v>
      </c>
      <c r="AE225" s="90">
        <f t="shared" si="671"/>
        <v>0</v>
      </c>
      <c r="AF225" s="351"/>
      <c r="AH225" s="91">
        <f t="shared" si="708"/>
        <v>0</v>
      </c>
      <c r="AI225" s="92" t="s">
        <v>1156</v>
      </c>
      <c r="AJ225" s="91">
        <f t="shared" ref="AJ225:AL225" si="739">AJ223-+AJ224</f>
        <v>0</v>
      </c>
      <c r="AK225" s="91">
        <f t="shared" si="739"/>
        <v>0</v>
      </c>
      <c r="AL225" s="91">
        <f t="shared" si="739"/>
        <v>0</v>
      </c>
      <c r="AM225" s="60"/>
    </row>
    <row r="226" spans="1:39" s="58" customFormat="1" ht="16.5" hidden="1" customHeight="1" x14ac:dyDescent="0.15">
      <c r="A226" s="61" t="s">
        <v>1658</v>
      </c>
      <c r="B226" t="s">
        <v>650</v>
      </c>
      <c r="C226" t="s">
        <v>649</v>
      </c>
      <c r="D226" s="62" t="s">
        <v>651</v>
      </c>
      <c r="E226" s="63" t="s">
        <v>1658</v>
      </c>
      <c r="F226" s="346" t="s">
        <v>1444</v>
      </c>
      <c r="G226" s="63" t="s">
        <v>502</v>
      </c>
      <c r="H226" s="63" t="s">
        <v>918</v>
      </c>
      <c r="I226" s="63" t="s">
        <v>919</v>
      </c>
      <c r="J226" s="346"/>
      <c r="K226" s="346"/>
      <c r="L226" s="346"/>
      <c r="M226" s="346" t="s">
        <v>1719</v>
      </c>
      <c r="N226" s="65" t="s">
        <v>1712</v>
      </c>
      <c r="O226" s="66" t="s">
        <v>78</v>
      </c>
      <c r="P226" s="67">
        <v>2178651</v>
      </c>
      <c r="Q226" s="67">
        <v>0</v>
      </c>
      <c r="R226" s="67">
        <f t="shared" ref="R226" si="740">P226-Q226</f>
        <v>2178651</v>
      </c>
      <c r="S226" s="67">
        <v>0</v>
      </c>
      <c r="T226" s="67">
        <v>0</v>
      </c>
      <c r="U226" s="68">
        <v>0</v>
      </c>
      <c r="V226" s="69">
        <f t="shared" ref="V226:V227" si="741">P226-U226</f>
        <v>2178651</v>
      </c>
      <c r="W226" s="70" t="s">
        <v>79</v>
      </c>
      <c r="X226" s="69">
        <f t="shared" ref="X226" si="742">X227</f>
        <v>2178651</v>
      </c>
      <c r="Y226" s="71"/>
      <c r="Z226" s="71"/>
      <c r="AA226" s="71"/>
      <c r="AB226" s="71"/>
      <c r="AC226" s="71"/>
      <c r="AD226" s="72"/>
      <c r="AE226" s="69">
        <f t="shared" si="671"/>
        <v>2178651</v>
      </c>
      <c r="AF226" s="349">
        <v>0</v>
      </c>
      <c r="AH226" s="73">
        <v>2178651</v>
      </c>
      <c r="AI226" s="74" t="s">
        <v>1156</v>
      </c>
      <c r="AJ226" s="73">
        <v>0</v>
      </c>
      <c r="AK226" s="73">
        <f t="shared" ref="AK226:AK227" si="743">AL226-+AH226</f>
        <v>0</v>
      </c>
      <c r="AL226" s="73">
        <f t="shared" ref="AL226:AL227" si="744">Q226+R226</f>
        <v>2178651</v>
      </c>
      <c r="AM226" s="75"/>
    </row>
    <row r="227" spans="1:39" s="58" customFormat="1" ht="16.5" hidden="1" customHeight="1" x14ac:dyDescent="0.15">
      <c r="A227" s="61"/>
      <c r="B227" s="77" t="s">
        <v>650</v>
      </c>
      <c r="C227" s="77" t="s">
        <v>649</v>
      </c>
      <c r="D227" s="78" t="s">
        <v>651</v>
      </c>
      <c r="E227" s="79" t="s">
        <v>1658</v>
      </c>
      <c r="F227" s="347"/>
      <c r="G227" s="79" t="s">
        <v>502</v>
      </c>
      <c r="H227" s="79" t="s">
        <v>918</v>
      </c>
      <c r="I227" s="79" t="s">
        <v>919</v>
      </c>
      <c r="J227" s="347"/>
      <c r="K227" s="347"/>
      <c r="L227" s="347"/>
      <c r="M227" s="347"/>
      <c r="N227" s="81"/>
      <c r="O227" s="82" t="s">
        <v>81</v>
      </c>
      <c r="P227" s="67">
        <v>0</v>
      </c>
      <c r="Q227" s="67">
        <v>0</v>
      </c>
      <c r="R227" s="67">
        <v>0</v>
      </c>
      <c r="S227" s="67">
        <f t="shared" ref="S227" si="745">P227-Q227-R227</f>
        <v>0</v>
      </c>
      <c r="T227" s="67">
        <v>0</v>
      </c>
      <c r="U227" s="83">
        <v>0</v>
      </c>
      <c r="V227" s="69">
        <f t="shared" si="741"/>
        <v>0</v>
      </c>
      <c r="W227" s="70" t="s">
        <v>82</v>
      </c>
      <c r="X227" s="69">
        <v>2178651</v>
      </c>
      <c r="Y227" s="69">
        <v>0</v>
      </c>
      <c r="Z227" s="69">
        <v>0</v>
      </c>
      <c r="AA227" s="69">
        <v>0</v>
      </c>
      <c r="AB227" s="69">
        <v>0</v>
      </c>
      <c r="AC227" s="69">
        <v>0</v>
      </c>
      <c r="AD227" s="69">
        <v>0</v>
      </c>
      <c r="AE227" s="69">
        <f t="shared" si="671"/>
        <v>2178651</v>
      </c>
      <c r="AF227" s="350"/>
      <c r="AH227" s="73">
        <v>0</v>
      </c>
      <c r="AI227" s="74" t="s">
        <v>1156</v>
      </c>
      <c r="AJ227" s="73">
        <v>0</v>
      </c>
      <c r="AK227" s="73">
        <f t="shared" si="743"/>
        <v>0</v>
      </c>
      <c r="AL227" s="73">
        <f t="shared" si="744"/>
        <v>0</v>
      </c>
      <c r="AM227" s="75"/>
    </row>
    <row r="228" spans="1:39" s="58" customFormat="1" ht="16.5" hidden="1" customHeight="1" x14ac:dyDescent="0.15">
      <c r="A228" s="61"/>
      <c r="B228" s="77" t="s">
        <v>650</v>
      </c>
      <c r="C228" s="77" t="s">
        <v>649</v>
      </c>
      <c r="D228" s="84" t="s">
        <v>651</v>
      </c>
      <c r="E228" s="85" t="s">
        <v>1658</v>
      </c>
      <c r="F228" s="348"/>
      <c r="G228" s="85" t="s">
        <v>502</v>
      </c>
      <c r="H228" s="85" t="s">
        <v>918</v>
      </c>
      <c r="I228" s="85" t="s">
        <v>919</v>
      </c>
      <c r="J228" s="348"/>
      <c r="K228" s="348"/>
      <c r="L228" s="348"/>
      <c r="M228" s="348"/>
      <c r="N228" s="87"/>
      <c r="O228" s="88" t="s">
        <v>83</v>
      </c>
      <c r="P228" s="67">
        <f t="shared" ref="P228:R228" si="746">P226-+P227</f>
        <v>2178651</v>
      </c>
      <c r="Q228" s="67">
        <f t="shared" si="746"/>
        <v>0</v>
      </c>
      <c r="R228" s="89">
        <f t="shared" si="746"/>
        <v>2178651</v>
      </c>
      <c r="S228" s="89"/>
      <c r="T228" s="89">
        <f t="shared" ref="T228:V228" si="747">T226-+T227</f>
        <v>0</v>
      </c>
      <c r="U228" s="90">
        <f t="shared" si="747"/>
        <v>0</v>
      </c>
      <c r="V228" s="90">
        <f t="shared" si="747"/>
        <v>2178651</v>
      </c>
      <c r="W228" s="88" t="s">
        <v>83</v>
      </c>
      <c r="X228" s="90">
        <f t="shared" ref="X228:AD228" si="748">X226-+X227</f>
        <v>0</v>
      </c>
      <c r="Y228" s="90">
        <f t="shared" si="748"/>
        <v>0</v>
      </c>
      <c r="Z228" s="90">
        <f t="shared" si="748"/>
        <v>0</v>
      </c>
      <c r="AA228" s="90">
        <f t="shared" si="748"/>
        <v>0</v>
      </c>
      <c r="AB228" s="90">
        <f t="shared" si="748"/>
        <v>0</v>
      </c>
      <c r="AC228" s="90">
        <f t="shared" si="748"/>
        <v>0</v>
      </c>
      <c r="AD228" s="90">
        <f t="shared" si="748"/>
        <v>0</v>
      </c>
      <c r="AE228" s="90">
        <f t="shared" si="671"/>
        <v>0</v>
      </c>
      <c r="AF228" s="351"/>
      <c r="AH228" s="91">
        <f t="shared" si="708"/>
        <v>2178651</v>
      </c>
      <c r="AI228" s="92" t="s">
        <v>1156</v>
      </c>
      <c r="AJ228" s="91">
        <f t="shared" ref="AJ228:AL228" si="749">AJ226-+AJ227</f>
        <v>0</v>
      </c>
      <c r="AK228" s="91">
        <f t="shared" si="749"/>
        <v>0</v>
      </c>
      <c r="AL228" s="91">
        <f t="shared" si="749"/>
        <v>2178651</v>
      </c>
      <c r="AM228" s="60"/>
    </row>
    <row r="229" spans="1:39" s="58" customFormat="1" ht="16.5" hidden="1" customHeight="1" x14ac:dyDescent="0.15">
      <c r="A229" s="61" t="s">
        <v>1665</v>
      </c>
      <c r="B229" t="s">
        <v>653</v>
      </c>
      <c r="C229" t="s">
        <v>96</v>
      </c>
      <c r="D229" s="62" t="s">
        <v>654</v>
      </c>
      <c r="E229" s="63" t="s">
        <v>1665</v>
      </c>
      <c r="F229" s="346" t="s">
        <v>1451</v>
      </c>
      <c r="G229" s="63" t="s">
        <v>502</v>
      </c>
      <c r="H229" s="63" t="s">
        <v>918</v>
      </c>
      <c r="I229" s="63" t="s">
        <v>919</v>
      </c>
      <c r="J229" s="346"/>
      <c r="K229" s="346"/>
      <c r="L229" s="346"/>
      <c r="M229" s="346" t="s">
        <v>1711</v>
      </c>
      <c r="N229" s="65" t="s">
        <v>1712</v>
      </c>
      <c r="O229" s="66" t="s">
        <v>78</v>
      </c>
      <c r="P229" s="67">
        <v>18862092</v>
      </c>
      <c r="Q229" s="67">
        <v>0</v>
      </c>
      <c r="R229" s="67">
        <f t="shared" ref="R229" si="750">P229-Q229</f>
        <v>18862092</v>
      </c>
      <c r="S229" s="67">
        <v>0</v>
      </c>
      <c r="T229" s="67">
        <v>0</v>
      </c>
      <c r="U229" s="68">
        <v>101072900</v>
      </c>
      <c r="V229" s="69">
        <f t="shared" ref="V229:V230" si="751">P229-U229</f>
        <v>-82210808</v>
      </c>
      <c r="W229" s="70" t="s">
        <v>79</v>
      </c>
      <c r="X229" s="69">
        <f t="shared" ref="X229" si="752">X230</f>
        <v>0</v>
      </c>
      <c r="Y229" s="71"/>
      <c r="Z229" s="71"/>
      <c r="AA229" s="71"/>
      <c r="AB229" s="71"/>
      <c r="AC229" s="71"/>
      <c r="AD229" s="72"/>
      <c r="AE229" s="69">
        <f t="shared" si="671"/>
        <v>0</v>
      </c>
      <c r="AF229" s="349" t="s">
        <v>1791</v>
      </c>
      <c r="AH229" s="73">
        <v>18862092</v>
      </c>
      <c r="AI229" s="74" t="s">
        <v>1156</v>
      </c>
      <c r="AJ229" s="73">
        <v>0</v>
      </c>
      <c r="AK229" s="73">
        <f t="shared" ref="AK229:AK230" si="753">AL229-+AH229</f>
        <v>0</v>
      </c>
      <c r="AL229" s="73">
        <f t="shared" ref="AL229:AL230" si="754">Q229+R229</f>
        <v>18862092</v>
      </c>
      <c r="AM229" s="75"/>
    </row>
    <row r="230" spans="1:39" s="58" customFormat="1" ht="16.5" hidden="1" customHeight="1" x14ac:dyDescent="0.15">
      <c r="A230" s="61"/>
      <c r="B230" s="77" t="s">
        <v>653</v>
      </c>
      <c r="C230" s="77" t="s">
        <v>96</v>
      </c>
      <c r="D230" s="78" t="s">
        <v>654</v>
      </c>
      <c r="E230" s="79" t="s">
        <v>1665</v>
      </c>
      <c r="F230" s="347"/>
      <c r="G230" s="79" t="s">
        <v>502</v>
      </c>
      <c r="H230" s="79" t="s">
        <v>918</v>
      </c>
      <c r="I230" s="79" t="s">
        <v>919</v>
      </c>
      <c r="J230" s="347"/>
      <c r="K230" s="347"/>
      <c r="L230" s="347"/>
      <c r="M230" s="347"/>
      <c r="N230" s="81"/>
      <c r="O230" s="82" t="s">
        <v>81</v>
      </c>
      <c r="P230" s="67">
        <v>18862092</v>
      </c>
      <c r="Q230" s="67">
        <v>0</v>
      </c>
      <c r="R230" s="67">
        <v>18862092</v>
      </c>
      <c r="S230" s="67">
        <f t="shared" ref="S230" si="755">P230-Q230-R230</f>
        <v>0</v>
      </c>
      <c r="T230" s="67">
        <v>0</v>
      </c>
      <c r="U230" s="83">
        <v>101072900</v>
      </c>
      <c r="V230" s="69">
        <f t="shared" si="751"/>
        <v>-82210808</v>
      </c>
      <c r="W230" s="70" t="s">
        <v>82</v>
      </c>
      <c r="X230" s="69">
        <v>0</v>
      </c>
      <c r="Y230" s="69">
        <v>0</v>
      </c>
      <c r="Z230" s="69">
        <v>0</v>
      </c>
      <c r="AA230" s="69">
        <v>0</v>
      </c>
      <c r="AB230" s="69">
        <v>0</v>
      </c>
      <c r="AC230" s="69">
        <v>0</v>
      </c>
      <c r="AD230" s="69">
        <v>0</v>
      </c>
      <c r="AE230" s="69">
        <f t="shared" si="671"/>
        <v>0</v>
      </c>
      <c r="AF230" s="350"/>
      <c r="AH230" s="73">
        <v>18862092</v>
      </c>
      <c r="AI230" s="74" t="s">
        <v>1156</v>
      </c>
      <c r="AJ230" s="73">
        <v>0</v>
      </c>
      <c r="AK230" s="73">
        <f t="shared" si="753"/>
        <v>0</v>
      </c>
      <c r="AL230" s="73">
        <f t="shared" si="754"/>
        <v>18862092</v>
      </c>
      <c r="AM230" s="75"/>
    </row>
    <row r="231" spans="1:39" s="58" customFormat="1" ht="16.5" hidden="1" customHeight="1" x14ac:dyDescent="0.15">
      <c r="A231" s="61"/>
      <c r="B231" s="77" t="s">
        <v>653</v>
      </c>
      <c r="C231" s="77" t="s">
        <v>96</v>
      </c>
      <c r="D231" s="84" t="s">
        <v>654</v>
      </c>
      <c r="E231" s="85" t="s">
        <v>1665</v>
      </c>
      <c r="F231" s="348"/>
      <c r="G231" s="85" t="s">
        <v>502</v>
      </c>
      <c r="H231" s="85" t="s">
        <v>918</v>
      </c>
      <c r="I231" s="85" t="s">
        <v>919</v>
      </c>
      <c r="J231" s="348"/>
      <c r="K231" s="348"/>
      <c r="L231" s="348"/>
      <c r="M231" s="348"/>
      <c r="N231" s="87"/>
      <c r="O231" s="88" t="s">
        <v>83</v>
      </c>
      <c r="P231" s="67">
        <f t="shared" ref="P231:R231" si="756">P229-+P230</f>
        <v>0</v>
      </c>
      <c r="Q231" s="67">
        <f t="shared" si="756"/>
        <v>0</v>
      </c>
      <c r="R231" s="89">
        <f t="shared" si="756"/>
        <v>0</v>
      </c>
      <c r="S231" s="89"/>
      <c r="T231" s="89">
        <f t="shared" ref="T231:V231" si="757">T229-+T230</f>
        <v>0</v>
      </c>
      <c r="U231" s="90">
        <f t="shared" si="757"/>
        <v>0</v>
      </c>
      <c r="V231" s="90">
        <f t="shared" si="757"/>
        <v>0</v>
      </c>
      <c r="W231" s="88" t="s">
        <v>83</v>
      </c>
      <c r="X231" s="90">
        <f t="shared" ref="X231:AD231" si="758">X229-+X230</f>
        <v>0</v>
      </c>
      <c r="Y231" s="90">
        <f t="shared" si="758"/>
        <v>0</v>
      </c>
      <c r="Z231" s="90">
        <f t="shared" si="758"/>
        <v>0</v>
      </c>
      <c r="AA231" s="90">
        <f t="shared" si="758"/>
        <v>0</v>
      </c>
      <c r="AB231" s="90">
        <f t="shared" si="758"/>
        <v>0</v>
      </c>
      <c r="AC231" s="90">
        <f t="shared" si="758"/>
        <v>0</v>
      </c>
      <c r="AD231" s="90">
        <f t="shared" si="758"/>
        <v>0</v>
      </c>
      <c r="AE231" s="90">
        <f t="shared" ref="AE231:AE270" si="759">SUM(X231:AD231)</f>
        <v>0</v>
      </c>
      <c r="AF231" s="351"/>
      <c r="AH231" s="91">
        <f t="shared" si="708"/>
        <v>0</v>
      </c>
      <c r="AI231" s="92" t="s">
        <v>1156</v>
      </c>
      <c r="AJ231" s="91">
        <f t="shared" ref="AJ231:AL231" si="760">AJ229-+AJ230</f>
        <v>0</v>
      </c>
      <c r="AK231" s="91">
        <f t="shared" si="760"/>
        <v>0</v>
      </c>
      <c r="AL231" s="91">
        <f t="shared" si="760"/>
        <v>0</v>
      </c>
      <c r="AM231" s="60"/>
    </row>
    <row r="232" spans="1:39" s="58" customFormat="1" ht="16.5" hidden="1" customHeight="1" x14ac:dyDescent="0.15">
      <c r="A232" s="61" t="s">
        <v>1666</v>
      </c>
      <c r="B232" t="s">
        <v>657</v>
      </c>
      <c r="C232" t="s">
        <v>656</v>
      </c>
      <c r="D232" s="62" t="s">
        <v>658</v>
      </c>
      <c r="E232" s="63" t="s">
        <v>1666</v>
      </c>
      <c r="F232" s="346" t="s">
        <v>1452</v>
      </c>
      <c r="G232" s="63" t="s">
        <v>497</v>
      </c>
      <c r="H232" s="63" t="s">
        <v>918</v>
      </c>
      <c r="I232" s="63" t="s">
        <v>956</v>
      </c>
      <c r="J232" s="346" t="s">
        <v>1743</v>
      </c>
      <c r="K232" s="346" t="s">
        <v>1769</v>
      </c>
      <c r="L232" s="346" t="s">
        <v>1780</v>
      </c>
      <c r="M232" s="346" t="s">
        <v>1716</v>
      </c>
      <c r="N232" s="65" t="s">
        <v>1712</v>
      </c>
      <c r="O232" s="66" t="s">
        <v>78</v>
      </c>
      <c r="P232" s="67">
        <v>39876205</v>
      </c>
      <c r="Q232" s="67">
        <v>23334917</v>
      </c>
      <c r="R232" s="67">
        <f t="shared" ref="R232" si="761">P232-Q232</f>
        <v>16541288</v>
      </c>
      <c r="S232" s="67">
        <v>0</v>
      </c>
      <c r="T232" s="67">
        <v>16541288</v>
      </c>
      <c r="U232" s="68">
        <v>5612834</v>
      </c>
      <c r="V232" s="69">
        <f t="shared" ref="V232:V233" si="762">P232-U232</f>
        <v>34263371</v>
      </c>
      <c r="W232" s="70" t="s">
        <v>79</v>
      </c>
      <c r="X232" s="69">
        <f t="shared" ref="X232" si="763">X233</f>
        <v>6136650</v>
      </c>
      <c r="Y232" s="71"/>
      <c r="Z232" s="71"/>
      <c r="AA232" s="71"/>
      <c r="AB232" s="71"/>
      <c r="AC232" s="71"/>
      <c r="AD232" s="72"/>
      <c r="AE232" s="69">
        <f t="shared" si="759"/>
        <v>6136650</v>
      </c>
      <c r="AF232" s="349">
        <v>0</v>
      </c>
      <c r="AH232" s="73">
        <v>18532683</v>
      </c>
      <c r="AI232" s="74" t="s">
        <v>963</v>
      </c>
      <c r="AJ232" s="73">
        <v>1732377.33</v>
      </c>
      <c r="AK232" s="73">
        <f t="shared" ref="AK232:AK233" si="764">AL232-+AH232</f>
        <v>21343522</v>
      </c>
      <c r="AL232" s="73">
        <f t="shared" ref="AL232:AL233" si="765">Q232+R232</f>
        <v>39876205</v>
      </c>
      <c r="AM232" s="75"/>
    </row>
    <row r="233" spans="1:39" s="58" customFormat="1" ht="16.5" hidden="1" customHeight="1" x14ac:dyDescent="0.15">
      <c r="A233" s="61"/>
      <c r="B233" s="77" t="s">
        <v>657</v>
      </c>
      <c r="C233" s="77" t="s">
        <v>656</v>
      </c>
      <c r="D233" s="78" t="s">
        <v>658</v>
      </c>
      <c r="E233" s="79" t="s">
        <v>1666</v>
      </c>
      <c r="F233" s="347"/>
      <c r="G233" s="79" t="s">
        <v>497</v>
      </c>
      <c r="H233" s="79" t="s">
        <v>918</v>
      </c>
      <c r="I233" s="79" t="s">
        <v>956</v>
      </c>
      <c r="J233" s="347"/>
      <c r="K233" s="347"/>
      <c r="L233" s="347"/>
      <c r="M233" s="347"/>
      <c r="N233" s="81"/>
      <c r="O233" s="82" t="s">
        <v>81</v>
      </c>
      <c r="P233" s="67">
        <v>33739555</v>
      </c>
      <c r="Q233" s="67">
        <v>17198267</v>
      </c>
      <c r="R233" s="67">
        <v>16541288</v>
      </c>
      <c r="S233" s="67">
        <f t="shared" ref="S233" si="766">P233-Q233-R233</f>
        <v>0</v>
      </c>
      <c r="T233" s="67">
        <v>16541288</v>
      </c>
      <c r="U233" s="83">
        <v>5612834</v>
      </c>
      <c r="V233" s="69">
        <f t="shared" si="762"/>
        <v>28126721</v>
      </c>
      <c r="W233" s="70" t="s">
        <v>82</v>
      </c>
      <c r="X233" s="69">
        <v>6136650</v>
      </c>
      <c r="Y233" s="69">
        <v>0</v>
      </c>
      <c r="Z233" s="69">
        <v>0</v>
      </c>
      <c r="AA233" s="69">
        <v>0</v>
      </c>
      <c r="AB233" s="69">
        <v>0</v>
      </c>
      <c r="AC233" s="69">
        <v>0</v>
      </c>
      <c r="AD233" s="69">
        <v>0</v>
      </c>
      <c r="AE233" s="69">
        <f t="shared" si="759"/>
        <v>6136650</v>
      </c>
      <c r="AF233" s="350"/>
      <c r="AH233" s="73">
        <v>12396033</v>
      </c>
      <c r="AI233" s="74" t="s">
        <v>963</v>
      </c>
      <c r="AJ233" s="73">
        <v>1732377.33</v>
      </c>
      <c r="AK233" s="73">
        <f t="shared" si="764"/>
        <v>21343522</v>
      </c>
      <c r="AL233" s="73">
        <f t="shared" si="765"/>
        <v>33739555</v>
      </c>
      <c r="AM233" s="75"/>
    </row>
    <row r="234" spans="1:39" s="58" customFormat="1" ht="16.5" hidden="1" customHeight="1" x14ac:dyDescent="0.15">
      <c r="A234" s="61"/>
      <c r="B234" s="77" t="s">
        <v>657</v>
      </c>
      <c r="C234" s="77" t="s">
        <v>656</v>
      </c>
      <c r="D234" s="84" t="s">
        <v>658</v>
      </c>
      <c r="E234" s="85" t="s">
        <v>1666</v>
      </c>
      <c r="F234" s="348"/>
      <c r="G234" s="85" t="s">
        <v>497</v>
      </c>
      <c r="H234" s="85" t="s">
        <v>918</v>
      </c>
      <c r="I234" s="85" t="s">
        <v>956</v>
      </c>
      <c r="J234" s="348"/>
      <c r="K234" s="348"/>
      <c r="L234" s="348"/>
      <c r="M234" s="348"/>
      <c r="N234" s="87"/>
      <c r="O234" s="88" t="s">
        <v>83</v>
      </c>
      <c r="P234" s="67">
        <f t="shared" ref="P234:R234" si="767">P232-+P233</f>
        <v>6136650</v>
      </c>
      <c r="Q234" s="67">
        <f t="shared" si="767"/>
        <v>6136650</v>
      </c>
      <c r="R234" s="89">
        <f t="shared" si="767"/>
        <v>0</v>
      </c>
      <c r="S234" s="89"/>
      <c r="T234" s="89">
        <f t="shared" ref="T234:V234" si="768">T232-+T233</f>
        <v>0</v>
      </c>
      <c r="U234" s="90">
        <f t="shared" si="768"/>
        <v>0</v>
      </c>
      <c r="V234" s="90">
        <f t="shared" si="768"/>
        <v>6136650</v>
      </c>
      <c r="W234" s="88" t="s">
        <v>83</v>
      </c>
      <c r="X234" s="90">
        <f t="shared" ref="X234:AD234" si="769">X232-+X233</f>
        <v>0</v>
      </c>
      <c r="Y234" s="90">
        <f t="shared" si="769"/>
        <v>0</v>
      </c>
      <c r="Z234" s="90">
        <f t="shared" si="769"/>
        <v>0</v>
      </c>
      <c r="AA234" s="90">
        <f t="shared" si="769"/>
        <v>0</v>
      </c>
      <c r="AB234" s="90">
        <f t="shared" si="769"/>
        <v>0</v>
      </c>
      <c r="AC234" s="90">
        <f t="shared" si="769"/>
        <v>0</v>
      </c>
      <c r="AD234" s="90">
        <f t="shared" si="769"/>
        <v>0</v>
      </c>
      <c r="AE234" s="90">
        <f t="shared" si="759"/>
        <v>0</v>
      </c>
      <c r="AF234" s="351"/>
      <c r="AH234" s="91">
        <f t="shared" si="708"/>
        <v>6136650</v>
      </c>
      <c r="AI234" s="92" t="s">
        <v>1156</v>
      </c>
      <c r="AJ234" s="91">
        <f t="shared" ref="AJ234:AL234" si="770">AJ232-+AJ233</f>
        <v>0</v>
      </c>
      <c r="AK234" s="91">
        <f t="shared" si="770"/>
        <v>0</v>
      </c>
      <c r="AL234" s="91">
        <f t="shared" si="770"/>
        <v>6136650</v>
      </c>
      <c r="AM234" s="60"/>
    </row>
    <row r="235" spans="1:39" s="58" customFormat="1" ht="16.5" hidden="1" customHeight="1" x14ac:dyDescent="0.15">
      <c r="A235" s="61" t="s">
        <v>1667</v>
      </c>
      <c r="B235" t="s">
        <v>657</v>
      </c>
      <c r="C235" t="s">
        <v>656</v>
      </c>
      <c r="D235" s="62" t="s">
        <v>658</v>
      </c>
      <c r="E235" s="63" t="s">
        <v>1667</v>
      </c>
      <c r="F235" s="358" t="s">
        <v>1864</v>
      </c>
      <c r="G235" s="63" t="s">
        <v>497</v>
      </c>
      <c r="H235" s="63" t="s">
        <v>918</v>
      </c>
      <c r="I235" s="63" t="s">
        <v>1002</v>
      </c>
      <c r="J235" s="346" t="s">
        <v>1788</v>
      </c>
      <c r="K235" s="346" t="s">
        <v>1769</v>
      </c>
      <c r="L235" s="346" t="s">
        <v>1780</v>
      </c>
      <c r="M235" s="346" t="s">
        <v>1714</v>
      </c>
      <c r="N235" s="65" t="s">
        <v>1736</v>
      </c>
      <c r="O235" s="66" t="s">
        <v>78</v>
      </c>
      <c r="P235" s="67">
        <v>6514904</v>
      </c>
      <c r="Q235" s="67">
        <v>6514904</v>
      </c>
      <c r="R235" s="67">
        <f t="shared" ref="R235" si="771">P235-Q235</f>
        <v>0</v>
      </c>
      <c r="S235" s="67">
        <v>0</v>
      </c>
      <c r="T235" s="67">
        <v>6514904</v>
      </c>
      <c r="U235" s="68">
        <v>0</v>
      </c>
      <c r="V235" s="69">
        <f t="shared" ref="V235:V236" si="772">P235-U235</f>
        <v>6514904</v>
      </c>
      <c r="W235" s="70" t="s">
        <v>79</v>
      </c>
      <c r="X235" s="69">
        <f t="shared" ref="X235" si="773">X236</f>
        <v>0</v>
      </c>
      <c r="Y235" s="71"/>
      <c r="Z235" s="71"/>
      <c r="AA235" s="71"/>
      <c r="AB235" s="71"/>
      <c r="AC235" s="71"/>
      <c r="AD235" s="72"/>
      <c r="AE235" s="69">
        <f t="shared" si="759"/>
        <v>0</v>
      </c>
      <c r="AF235" s="349">
        <v>0</v>
      </c>
      <c r="AH235" s="73">
        <v>2648545</v>
      </c>
      <c r="AI235" s="74" t="s">
        <v>963</v>
      </c>
      <c r="AJ235" s="73">
        <v>321774</v>
      </c>
      <c r="AK235" s="73">
        <f t="shared" ref="AK235:AK236" si="774">AL235-+AH235</f>
        <v>3866359</v>
      </c>
      <c r="AL235" s="73">
        <f t="shared" ref="AL235:AL236" si="775">Q235+R235</f>
        <v>6514904</v>
      </c>
      <c r="AM235" s="75"/>
    </row>
    <row r="236" spans="1:39" s="58" customFormat="1" ht="16.5" hidden="1" customHeight="1" x14ac:dyDescent="0.15">
      <c r="A236" s="61"/>
      <c r="B236" s="77" t="s">
        <v>657</v>
      </c>
      <c r="C236" s="77" t="s">
        <v>656</v>
      </c>
      <c r="D236" s="78" t="s">
        <v>658</v>
      </c>
      <c r="E236" s="79" t="s">
        <v>1667</v>
      </c>
      <c r="F236" s="347"/>
      <c r="G236" s="79" t="s">
        <v>497</v>
      </c>
      <c r="H236" s="79" t="s">
        <v>918</v>
      </c>
      <c r="I236" s="79" t="s">
        <v>1002</v>
      </c>
      <c r="J236" s="347"/>
      <c r="K236" s="347"/>
      <c r="L236" s="347"/>
      <c r="M236" s="347"/>
      <c r="N236" s="81"/>
      <c r="O236" s="82" t="s">
        <v>81</v>
      </c>
      <c r="P236" s="67">
        <v>6514904</v>
      </c>
      <c r="Q236" s="67">
        <v>6514904</v>
      </c>
      <c r="R236" s="67">
        <v>0</v>
      </c>
      <c r="S236" s="67">
        <f t="shared" ref="S236" si="776">P236-Q236-R236</f>
        <v>0</v>
      </c>
      <c r="T236" s="265">
        <v>6514904</v>
      </c>
      <c r="U236" s="83">
        <v>0</v>
      </c>
      <c r="V236" s="69">
        <f t="shared" si="772"/>
        <v>6514904</v>
      </c>
      <c r="W236" s="70" t="s">
        <v>82</v>
      </c>
      <c r="X236" s="69">
        <v>0</v>
      </c>
      <c r="Y236" s="69">
        <v>0</v>
      </c>
      <c r="Z236" s="69">
        <v>0</v>
      </c>
      <c r="AA236" s="69">
        <v>0</v>
      </c>
      <c r="AB236" s="69">
        <v>0</v>
      </c>
      <c r="AC236" s="69">
        <v>0</v>
      </c>
      <c r="AD236" s="69">
        <v>0</v>
      </c>
      <c r="AE236" s="69">
        <f t="shared" si="759"/>
        <v>0</v>
      </c>
      <c r="AF236" s="350"/>
      <c r="AH236" s="73">
        <v>2648545</v>
      </c>
      <c r="AI236" s="74" t="s">
        <v>963</v>
      </c>
      <c r="AJ236" s="73">
        <v>321774</v>
      </c>
      <c r="AK236" s="73">
        <f t="shared" si="774"/>
        <v>3866359</v>
      </c>
      <c r="AL236" s="73">
        <f t="shared" si="775"/>
        <v>6514904</v>
      </c>
      <c r="AM236" s="75"/>
    </row>
    <row r="237" spans="1:39" s="58" customFormat="1" ht="16.5" hidden="1" customHeight="1" x14ac:dyDescent="0.15">
      <c r="A237" s="61"/>
      <c r="B237" s="77" t="s">
        <v>657</v>
      </c>
      <c r="C237" s="77" t="s">
        <v>656</v>
      </c>
      <c r="D237" s="84" t="s">
        <v>658</v>
      </c>
      <c r="E237" s="85" t="s">
        <v>1667</v>
      </c>
      <c r="F237" s="348"/>
      <c r="G237" s="85" t="s">
        <v>497</v>
      </c>
      <c r="H237" s="85" t="s">
        <v>918</v>
      </c>
      <c r="I237" s="85" t="s">
        <v>1002</v>
      </c>
      <c r="J237" s="348"/>
      <c r="K237" s="348"/>
      <c r="L237" s="348"/>
      <c r="M237" s="348"/>
      <c r="N237" s="87"/>
      <c r="O237" s="88" t="s">
        <v>83</v>
      </c>
      <c r="P237" s="67">
        <f t="shared" ref="P237:R237" si="777">P235-+P236</f>
        <v>0</v>
      </c>
      <c r="Q237" s="67">
        <f t="shared" si="777"/>
        <v>0</v>
      </c>
      <c r="R237" s="89">
        <f t="shared" si="777"/>
        <v>0</v>
      </c>
      <c r="S237" s="89"/>
      <c r="T237" s="89">
        <f t="shared" ref="T237:V237" si="778">T235-+T236</f>
        <v>0</v>
      </c>
      <c r="U237" s="90">
        <f t="shared" si="778"/>
        <v>0</v>
      </c>
      <c r="V237" s="90">
        <f t="shared" si="778"/>
        <v>0</v>
      </c>
      <c r="W237" s="88" t="s">
        <v>83</v>
      </c>
      <c r="X237" s="90">
        <f t="shared" ref="X237:AD237" si="779">X235-+X236</f>
        <v>0</v>
      </c>
      <c r="Y237" s="90">
        <f t="shared" si="779"/>
        <v>0</v>
      </c>
      <c r="Z237" s="90">
        <f t="shared" si="779"/>
        <v>0</v>
      </c>
      <c r="AA237" s="90">
        <f t="shared" si="779"/>
        <v>0</v>
      </c>
      <c r="AB237" s="90">
        <f t="shared" si="779"/>
        <v>0</v>
      </c>
      <c r="AC237" s="90">
        <f t="shared" si="779"/>
        <v>0</v>
      </c>
      <c r="AD237" s="90">
        <f t="shared" si="779"/>
        <v>0</v>
      </c>
      <c r="AE237" s="90">
        <f t="shared" si="759"/>
        <v>0</v>
      </c>
      <c r="AF237" s="351"/>
      <c r="AH237" s="91">
        <f t="shared" si="708"/>
        <v>0</v>
      </c>
      <c r="AI237" s="92" t="s">
        <v>1156</v>
      </c>
      <c r="AJ237" s="91">
        <f t="shared" ref="AJ237:AL237" si="780">AJ235-+AJ236</f>
        <v>0</v>
      </c>
      <c r="AK237" s="91">
        <f t="shared" si="780"/>
        <v>0</v>
      </c>
      <c r="AL237" s="91">
        <f t="shared" si="780"/>
        <v>0</v>
      </c>
      <c r="AM237" s="60"/>
    </row>
    <row r="238" spans="1:39" s="58" customFormat="1" ht="16.5" hidden="1" customHeight="1" x14ac:dyDescent="0.15">
      <c r="A238" s="61" t="s">
        <v>1668</v>
      </c>
      <c r="B238" t="s">
        <v>657</v>
      </c>
      <c r="C238" t="s">
        <v>656</v>
      </c>
      <c r="D238" s="62" t="s">
        <v>658</v>
      </c>
      <c r="E238" s="63" t="s">
        <v>1668</v>
      </c>
      <c r="F238" s="346" t="s">
        <v>1454</v>
      </c>
      <c r="G238" s="63" t="s">
        <v>497</v>
      </c>
      <c r="H238" s="63" t="s">
        <v>918</v>
      </c>
      <c r="I238" s="63" t="s">
        <v>956</v>
      </c>
      <c r="J238" s="346" t="s">
        <v>1743</v>
      </c>
      <c r="K238" s="346" t="s">
        <v>1769</v>
      </c>
      <c r="L238" s="346" t="s">
        <v>1780</v>
      </c>
      <c r="M238" s="346" t="s">
        <v>1716</v>
      </c>
      <c r="N238" s="65" t="s">
        <v>1712</v>
      </c>
      <c r="O238" s="66" t="s">
        <v>78</v>
      </c>
      <c r="P238" s="67">
        <v>44479832</v>
      </c>
      <c r="Q238" s="67">
        <v>14629580</v>
      </c>
      <c r="R238" s="67">
        <f t="shared" ref="R238" si="781">P238-Q238</f>
        <v>29850252</v>
      </c>
      <c r="S238" s="67">
        <v>0</v>
      </c>
      <c r="T238" s="67">
        <v>29850252</v>
      </c>
      <c r="U238" s="68">
        <v>0</v>
      </c>
      <c r="V238" s="69">
        <f t="shared" ref="V238:V239" si="782">P238-U238</f>
        <v>44479832</v>
      </c>
      <c r="W238" s="70" t="s">
        <v>79</v>
      </c>
      <c r="X238" s="69">
        <f t="shared" ref="X238" si="783">X239</f>
        <v>20832000</v>
      </c>
      <c r="Y238" s="71"/>
      <c r="Z238" s="71"/>
      <c r="AA238" s="71"/>
      <c r="AB238" s="71"/>
      <c r="AC238" s="71"/>
      <c r="AD238" s="72"/>
      <c r="AE238" s="69">
        <f t="shared" si="759"/>
        <v>20832000</v>
      </c>
      <c r="AF238" s="349">
        <v>0</v>
      </c>
      <c r="AH238" s="73">
        <v>31752000</v>
      </c>
      <c r="AI238" s="74" t="s">
        <v>963</v>
      </c>
      <c r="AJ238" s="73">
        <v>1086342.1499999999</v>
      </c>
      <c r="AK238" s="73">
        <f t="shared" ref="AK238:AK239" si="784">AL238-+AH238</f>
        <v>12727832</v>
      </c>
      <c r="AL238" s="73">
        <f t="shared" ref="AL238:AL239" si="785">Q238+R238</f>
        <v>44479832</v>
      </c>
      <c r="AM238" s="75"/>
    </row>
    <row r="239" spans="1:39" s="58" customFormat="1" ht="16.5" hidden="1" customHeight="1" x14ac:dyDescent="0.15">
      <c r="A239" s="61"/>
      <c r="B239" s="77" t="s">
        <v>657</v>
      </c>
      <c r="C239" s="77" t="s">
        <v>656</v>
      </c>
      <c r="D239" s="78" t="s">
        <v>658</v>
      </c>
      <c r="E239" s="79" t="s">
        <v>1668</v>
      </c>
      <c r="F239" s="347"/>
      <c r="G239" s="79" t="s">
        <v>497</v>
      </c>
      <c r="H239" s="79" t="s">
        <v>918</v>
      </c>
      <c r="I239" s="79" t="s">
        <v>956</v>
      </c>
      <c r="J239" s="347"/>
      <c r="K239" s="347"/>
      <c r="L239" s="347"/>
      <c r="M239" s="347"/>
      <c r="N239" s="81"/>
      <c r="O239" s="82" t="s">
        <v>81</v>
      </c>
      <c r="P239" s="67">
        <v>23647832</v>
      </c>
      <c r="Q239" s="67">
        <v>4381580</v>
      </c>
      <c r="R239" s="67">
        <v>19266252</v>
      </c>
      <c r="S239" s="67">
        <f t="shared" ref="S239" si="786">P239-Q239-R239</f>
        <v>0</v>
      </c>
      <c r="T239" s="67">
        <v>19266252</v>
      </c>
      <c r="U239" s="83">
        <v>0</v>
      </c>
      <c r="V239" s="69">
        <f t="shared" si="782"/>
        <v>23647832</v>
      </c>
      <c r="W239" s="70" t="s">
        <v>82</v>
      </c>
      <c r="X239" s="69">
        <v>20832000</v>
      </c>
      <c r="Y239" s="69">
        <v>0</v>
      </c>
      <c r="Z239" s="69">
        <v>0</v>
      </c>
      <c r="AA239" s="69">
        <v>0</v>
      </c>
      <c r="AB239" s="69">
        <v>0</v>
      </c>
      <c r="AC239" s="69">
        <v>0</v>
      </c>
      <c r="AD239" s="69">
        <v>0</v>
      </c>
      <c r="AE239" s="69">
        <f t="shared" si="759"/>
        <v>20832000</v>
      </c>
      <c r="AF239" s="350"/>
      <c r="AH239" s="73">
        <v>10920000</v>
      </c>
      <c r="AI239" s="74" t="s">
        <v>963</v>
      </c>
      <c r="AJ239" s="73">
        <v>1086342.1499999999</v>
      </c>
      <c r="AK239" s="73">
        <f t="shared" si="784"/>
        <v>12727832</v>
      </c>
      <c r="AL239" s="73">
        <f t="shared" si="785"/>
        <v>23647832</v>
      </c>
      <c r="AM239" s="75"/>
    </row>
    <row r="240" spans="1:39" s="58" customFormat="1" ht="16.5" hidden="1" customHeight="1" x14ac:dyDescent="0.15">
      <c r="A240" s="61"/>
      <c r="B240" s="77" t="s">
        <v>657</v>
      </c>
      <c r="C240" s="77" t="s">
        <v>656</v>
      </c>
      <c r="D240" s="84" t="s">
        <v>658</v>
      </c>
      <c r="E240" s="85" t="s">
        <v>1668</v>
      </c>
      <c r="F240" s="348"/>
      <c r="G240" s="85" t="s">
        <v>497</v>
      </c>
      <c r="H240" s="85" t="s">
        <v>918</v>
      </c>
      <c r="I240" s="85" t="s">
        <v>956</v>
      </c>
      <c r="J240" s="348"/>
      <c r="K240" s="348"/>
      <c r="L240" s="348"/>
      <c r="M240" s="348"/>
      <c r="N240" s="87"/>
      <c r="O240" s="88" t="s">
        <v>83</v>
      </c>
      <c r="P240" s="67">
        <f t="shared" ref="P240:R240" si="787">P238-+P239</f>
        <v>20832000</v>
      </c>
      <c r="Q240" s="67">
        <f t="shared" si="787"/>
        <v>10248000</v>
      </c>
      <c r="R240" s="89">
        <f t="shared" si="787"/>
        <v>10584000</v>
      </c>
      <c r="S240" s="89"/>
      <c r="T240" s="89">
        <f t="shared" ref="T240:V240" si="788">T238-+T239</f>
        <v>10584000</v>
      </c>
      <c r="U240" s="90">
        <f t="shared" si="788"/>
        <v>0</v>
      </c>
      <c r="V240" s="90">
        <f t="shared" si="788"/>
        <v>20832000</v>
      </c>
      <c r="W240" s="88" t="s">
        <v>83</v>
      </c>
      <c r="X240" s="90">
        <f t="shared" ref="X240:AD240" si="789">X238-+X239</f>
        <v>0</v>
      </c>
      <c r="Y240" s="90">
        <f t="shared" si="789"/>
        <v>0</v>
      </c>
      <c r="Z240" s="90">
        <f t="shared" si="789"/>
        <v>0</v>
      </c>
      <c r="AA240" s="90">
        <f t="shared" si="789"/>
        <v>0</v>
      </c>
      <c r="AB240" s="90">
        <f t="shared" si="789"/>
        <v>0</v>
      </c>
      <c r="AC240" s="90">
        <f t="shared" si="789"/>
        <v>0</v>
      </c>
      <c r="AD240" s="90">
        <f t="shared" si="789"/>
        <v>0</v>
      </c>
      <c r="AE240" s="90">
        <f t="shared" si="759"/>
        <v>0</v>
      </c>
      <c r="AF240" s="351"/>
      <c r="AH240" s="91">
        <f t="shared" si="708"/>
        <v>20832000</v>
      </c>
      <c r="AI240" s="92" t="s">
        <v>1156</v>
      </c>
      <c r="AJ240" s="91">
        <f t="shared" ref="AJ240:AL240" si="790">AJ238-+AJ239</f>
        <v>0</v>
      </c>
      <c r="AK240" s="91">
        <f t="shared" si="790"/>
        <v>0</v>
      </c>
      <c r="AL240" s="91">
        <f t="shared" si="790"/>
        <v>20832000</v>
      </c>
      <c r="AM240" s="60"/>
    </row>
    <row r="241" spans="1:39" s="58" customFormat="1" ht="16.5" hidden="1" customHeight="1" x14ac:dyDescent="0.15">
      <c r="A241" s="61" t="s">
        <v>1669</v>
      </c>
      <c r="B241" t="s">
        <v>657</v>
      </c>
      <c r="C241" t="s">
        <v>656</v>
      </c>
      <c r="D241" s="62" t="s">
        <v>658</v>
      </c>
      <c r="E241" s="63" t="s">
        <v>1669</v>
      </c>
      <c r="F241" s="346" t="s">
        <v>1455</v>
      </c>
      <c r="G241" s="63" t="s">
        <v>497</v>
      </c>
      <c r="H241" s="63" t="s">
        <v>918</v>
      </c>
      <c r="I241" s="63" t="s">
        <v>956</v>
      </c>
      <c r="J241" s="346" t="s">
        <v>1743</v>
      </c>
      <c r="K241" s="346" t="s">
        <v>1769</v>
      </c>
      <c r="L241" s="346" t="s">
        <v>1780</v>
      </c>
      <c r="M241" s="346" t="s">
        <v>1716</v>
      </c>
      <c r="N241" s="65" t="s">
        <v>1712</v>
      </c>
      <c r="O241" s="66" t="s">
        <v>78</v>
      </c>
      <c r="P241" s="67">
        <v>16593755</v>
      </c>
      <c r="Q241" s="67">
        <v>3246714</v>
      </c>
      <c r="R241" s="67">
        <f t="shared" ref="R241" si="791">P241-Q241</f>
        <v>13347041</v>
      </c>
      <c r="S241" s="67">
        <v>0</v>
      </c>
      <c r="T241" s="67">
        <v>13347041</v>
      </c>
      <c r="U241" s="68">
        <v>0</v>
      </c>
      <c r="V241" s="69">
        <f t="shared" ref="V241:V242" si="792">P241-U241</f>
        <v>16593755</v>
      </c>
      <c r="W241" s="70" t="s">
        <v>79</v>
      </c>
      <c r="X241" s="69">
        <f t="shared" ref="X241" si="793">X242</f>
        <v>6211434</v>
      </c>
      <c r="Y241" s="71"/>
      <c r="Z241" s="71"/>
      <c r="AA241" s="71"/>
      <c r="AB241" s="71"/>
      <c r="AC241" s="71"/>
      <c r="AD241" s="72"/>
      <c r="AE241" s="69">
        <f t="shared" si="759"/>
        <v>6211434</v>
      </c>
      <c r="AF241" s="349">
        <v>0</v>
      </c>
      <c r="AH241" s="73">
        <v>0</v>
      </c>
      <c r="AI241" s="74" t="s">
        <v>1792</v>
      </c>
      <c r="AJ241" s="73">
        <v>593372.5</v>
      </c>
      <c r="AK241" s="73">
        <f t="shared" ref="AK241:AK242" si="794">AL241-+AH241</f>
        <v>16593755</v>
      </c>
      <c r="AL241" s="73">
        <f t="shared" ref="AL241:AL242" si="795">Q241+R241</f>
        <v>16593755</v>
      </c>
      <c r="AM241" s="75" t="s">
        <v>93</v>
      </c>
    </row>
    <row r="242" spans="1:39" s="58" customFormat="1" ht="16.5" hidden="1" customHeight="1" x14ac:dyDescent="0.15">
      <c r="A242" s="61"/>
      <c r="B242" s="77" t="s">
        <v>657</v>
      </c>
      <c r="C242" s="77" t="s">
        <v>656</v>
      </c>
      <c r="D242" s="78" t="s">
        <v>658</v>
      </c>
      <c r="E242" s="79" t="s">
        <v>1669</v>
      </c>
      <c r="F242" s="347"/>
      <c r="G242" s="79" t="s">
        <v>497</v>
      </c>
      <c r="H242" s="79" t="s">
        <v>918</v>
      </c>
      <c r="I242" s="79" t="s">
        <v>956</v>
      </c>
      <c r="J242" s="347"/>
      <c r="K242" s="347"/>
      <c r="L242" s="347"/>
      <c r="M242" s="347"/>
      <c r="N242" s="81"/>
      <c r="O242" s="82" t="s">
        <v>81</v>
      </c>
      <c r="P242" s="67">
        <v>10382321</v>
      </c>
      <c r="Q242" s="67">
        <v>3246714</v>
      </c>
      <c r="R242" s="67">
        <v>7135607</v>
      </c>
      <c r="S242" s="67">
        <f t="shared" ref="S242" si="796">P242-Q242-R242</f>
        <v>0</v>
      </c>
      <c r="T242" s="67">
        <v>7135607</v>
      </c>
      <c r="U242" s="83">
        <v>0</v>
      </c>
      <c r="V242" s="69">
        <f t="shared" si="792"/>
        <v>10382321</v>
      </c>
      <c r="W242" s="70" t="s">
        <v>82</v>
      </c>
      <c r="X242" s="69">
        <v>6211434</v>
      </c>
      <c r="Y242" s="69">
        <v>0</v>
      </c>
      <c r="Z242" s="69">
        <v>0</v>
      </c>
      <c r="AA242" s="69">
        <v>0</v>
      </c>
      <c r="AB242" s="69">
        <v>0</v>
      </c>
      <c r="AC242" s="69">
        <v>0</v>
      </c>
      <c r="AD242" s="69">
        <v>0</v>
      </c>
      <c r="AE242" s="69">
        <f t="shared" si="759"/>
        <v>6211434</v>
      </c>
      <c r="AF242" s="350"/>
      <c r="AH242" s="73">
        <v>0</v>
      </c>
      <c r="AI242" s="74" t="s">
        <v>1792</v>
      </c>
      <c r="AJ242" s="73">
        <v>543539.5</v>
      </c>
      <c r="AK242" s="73">
        <f t="shared" si="794"/>
        <v>10382321</v>
      </c>
      <c r="AL242" s="73">
        <f t="shared" si="795"/>
        <v>10382321</v>
      </c>
      <c r="AM242" s="75" t="s">
        <v>94</v>
      </c>
    </row>
    <row r="243" spans="1:39" s="58" customFormat="1" ht="16.5" hidden="1" customHeight="1" x14ac:dyDescent="0.15">
      <c r="A243" s="61"/>
      <c r="B243" s="77" t="s">
        <v>657</v>
      </c>
      <c r="C243" s="77" t="s">
        <v>656</v>
      </c>
      <c r="D243" s="84" t="s">
        <v>658</v>
      </c>
      <c r="E243" s="85" t="s">
        <v>1669</v>
      </c>
      <c r="F243" s="348"/>
      <c r="G243" s="85" t="s">
        <v>497</v>
      </c>
      <c r="H243" s="85" t="s">
        <v>918</v>
      </c>
      <c r="I243" s="85" t="s">
        <v>956</v>
      </c>
      <c r="J243" s="348"/>
      <c r="K243" s="348"/>
      <c r="L243" s="348"/>
      <c r="M243" s="348"/>
      <c r="N243" s="87"/>
      <c r="O243" s="88" t="s">
        <v>83</v>
      </c>
      <c r="P243" s="67">
        <f t="shared" ref="P243:R243" si="797">P241-+P242</f>
        <v>6211434</v>
      </c>
      <c r="Q243" s="67">
        <f t="shared" si="797"/>
        <v>0</v>
      </c>
      <c r="R243" s="89">
        <f t="shared" si="797"/>
        <v>6211434</v>
      </c>
      <c r="S243" s="89"/>
      <c r="T243" s="89">
        <f t="shared" ref="T243:V243" si="798">T241-+T242</f>
        <v>6211434</v>
      </c>
      <c r="U243" s="90">
        <f t="shared" si="798"/>
        <v>0</v>
      </c>
      <c r="V243" s="90">
        <f t="shared" si="798"/>
        <v>6211434</v>
      </c>
      <c r="W243" s="88" t="s">
        <v>83</v>
      </c>
      <c r="X243" s="90">
        <f t="shared" ref="X243:AD243" si="799">X241-+X242</f>
        <v>0</v>
      </c>
      <c r="Y243" s="90">
        <f t="shared" si="799"/>
        <v>0</v>
      </c>
      <c r="Z243" s="90">
        <f t="shared" si="799"/>
        <v>0</v>
      </c>
      <c r="AA243" s="90">
        <f t="shared" si="799"/>
        <v>0</v>
      </c>
      <c r="AB243" s="90">
        <f t="shared" si="799"/>
        <v>0</v>
      </c>
      <c r="AC243" s="90">
        <f t="shared" si="799"/>
        <v>0</v>
      </c>
      <c r="AD243" s="90">
        <f t="shared" si="799"/>
        <v>0</v>
      </c>
      <c r="AE243" s="90">
        <f t="shared" si="759"/>
        <v>0</v>
      </c>
      <c r="AF243" s="351"/>
      <c r="AH243" s="91">
        <f t="shared" si="708"/>
        <v>0</v>
      </c>
      <c r="AI243" s="92">
        <v>0</v>
      </c>
      <c r="AJ243" s="91">
        <f t="shared" ref="AJ243:AL243" si="800">AJ241-+AJ242</f>
        <v>49833</v>
      </c>
      <c r="AK243" s="91">
        <f t="shared" si="800"/>
        <v>6211434</v>
      </c>
      <c r="AL243" s="91">
        <f t="shared" si="800"/>
        <v>6211434</v>
      </c>
      <c r="AM243" s="60"/>
    </row>
    <row r="244" spans="1:39" s="58" customFormat="1" ht="16.5" hidden="1" customHeight="1" x14ac:dyDescent="0.15">
      <c r="A244" s="61" t="s">
        <v>1670</v>
      </c>
      <c r="B244" t="s">
        <v>657</v>
      </c>
      <c r="C244" t="s">
        <v>656</v>
      </c>
      <c r="D244" s="62" t="s">
        <v>658</v>
      </c>
      <c r="E244" s="63" t="s">
        <v>1670</v>
      </c>
      <c r="F244" s="346" t="s">
        <v>1456</v>
      </c>
      <c r="G244" s="63" t="s">
        <v>497</v>
      </c>
      <c r="H244" s="63" t="s">
        <v>918</v>
      </c>
      <c r="I244" s="63" t="s">
        <v>956</v>
      </c>
      <c r="J244" s="346"/>
      <c r="K244" s="346"/>
      <c r="L244" s="346"/>
      <c r="M244" s="346" t="s">
        <v>1716</v>
      </c>
      <c r="N244" s="65" t="s">
        <v>1751</v>
      </c>
      <c r="O244" s="66" t="s">
        <v>78</v>
      </c>
      <c r="P244" s="67">
        <v>2577402</v>
      </c>
      <c r="Q244" s="67">
        <v>2577402</v>
      </c>
      <c r="R244" s="67">
        <f t="shared" ref="R244" si="801">P244-Q244</f>
        <v>0</v>
      </c>
      <c r="S244" s="67">
        <v>0</v>
      </c>
      <c r="T244" s="67">
        <v>0</v>
      </c>
      <c r="U244" s="68">
        <v>0</v>
      </c>
      <c r="V244" s="69">
        <f t="shared" ref="V244:V245" si="802">P244-U244</f>
        <v>2577402</v>
      </c>
      <c r="W244" s="70" t="s">
        <v>79</v>
      </c>
      <c r="X244" s="69">
        <f t="shared" ref="X244" si="803">X245</f>
        <v>0</v>
      </c>
      <c r="Y244" s="71"/>
      <c r="Z244" s="71"/>
      <c r="AA244" s="71"/>
      <c r="AB244" s="71"/>
      <c r="AC244" s="71"/>
      <c r="AD244" s="72"/>
      <c r="AE244" s="69">
        <f t="shared" si="759"/>
        <v>0</v>
      </c>
      <c r="AF244" s="349">
        <v>0</v>
      </c>
      <c r="AH244" s="73">
        <v>0</v>
      </c>
      <c r="AI244" s="74" t="s">
        <v>963</v>
      </c>
      <c r="AJ244" s="73">
        <v>269641.56</v>
      </c>
      <c r="AK244" s="73">
        <f t="shared" ref="AK244:AK245" si="804">AL244-+AH244</f>
        <v>2577402</v>
      </c>
      <c r="AL244" s="73">
        <f t="shared" ref="AL244:AL245" si="805">Q244+R244</f>
        <v>2577402</v>
      </c>
      <c r="AM244" s="75"/>
    </row>
    <row r="245" spans="1:39" s="58" customFormat="1" ht="16.5" hidden="1" customHeight="1" x14ac:dyDescent="0.15">
      <c r="A245" s="61"/>
      <c r="B245" s="77" t="s">
        <v>657</v>
      </c>
      <c r="C245" s="77" t="s">
        <v>656</v>
      </c>
      <c r="D245" s="78" t="s">
        <v>658</v>
      </c>
      <c r="E245" s="79" t="s">
        <v>1670</v>
      </c>
      <c r="F245" s="347"/>
      <c r="G245" s="79" t="s">
        <v>497</v>
      </c>
      <c r="H245" s="79" t="s">
        <v>918</v>
      </c>
      <c r="I245" s="79" t="s">
        <v>956</v>
      </c>
      <c r="J245" s="347"/>
      <c r="K245" s="347"/>
      <c r="L245" s="347"/>
      <c r="M245" s="347"/>
      <c r="N245" s="81"/>
      <c r="O245" s="82" t="s">
        <v>81</v>
      </c>
      <c r="P245" s="67">
        <v>2577402</v>
      </c>
      <c r="Q245" s="67">
        <v>2577402</v>
      </c>
      <c r="R245" s="67">
        <v>0</v>
      </c>
      <c r="S245" s="67">
        <f t="shared" ref="S245" si="806">P245-Q245-R245</f>
        <v>0</v>
      </c>
      <c r="T245" s="67">
        <v>0</v>
      </c>
      <c r="U245" s="83">
        <v>0</v>
      </c>
      <c r="V245" s="69">
        <f t="shared" si="802"/>
        <v>2577402</v>
      </c>
      <c r="W245" s="70" t="s">
        <v>82</v>
      </c>
      <c r="X245" s="69">
        <v>0</v>
      </c>
      <c r="Y245" s="69">
        <v>0</v>
      </c>
      <c r="Z245" s="69">
        <v>0</v>
      </c>
      <c r="AA245" s="69">
        <v>0</v>
      </c>
      <c r="AB245" s="69">
        <v>0</v>
      </c>
      <c r="AC245" s="69">
        <v>0</v>
      </c>
      <c r="AD245" s="69">
        <v>0</v>
      </c>
      <c r="AE245" s="69">
        <f t="shared" si="759"/>
        <v>0</v>
      </c>
      <c r="AF245" s="350"/>
      <c r="AH245" s="73">
        <v>0</v>
      </c>
      <c r="AI245" s="74" t="s">
        <v>963</v>
      </c>
      <c r="AJ245" s="73">
        <v>269641.56</v>
      </c>
      <c r="AK245" s="73">
        <f t="shared" si="804"/>
        <v>2577402</v>
      </c>
      <c r="AL245" s="73">
        <f t="shared" si="805"/>
        <v>2577402</v>
      </c>
      <c r="AM245" s="75"/>
    </row>
    <row r="246" spans="1:39" s="58" customFormat="1" ht="16.5" hidden="1" customHeight="1" x14ac:dyDescent="0.15">
      <c r="A246" s="61"/>
      <c r="B246" s="77" t="s">
        <v>657</v>
      </c>
      <c r="C246" s="77" t="s">
        <v>656</v>
      </c>
      <c r="D246" s="84" t="s">
        <v>658</v>
      </c>
      <c r="E246" s="85" t="s">
        <v>1670</v>
      </c>
      <c r="F246" s="348"/>
      <c r="G246" s="85" t="s">
        <v>497</v>
      </c>
      <c r="H246" s="85" t="s">
        <v>918</v>
      </c>
      <c r="I246" s="85" t="s">
        <v>956</v>
      </c>
      <c r="J246" s="348"/>
      <c r="K246" s="348"/>
      <c r="L246" s="348"/>
      <c r="M246" s="348"/>
      <c r="N246" s="87"/>
      <c r="O246" s="88" t="s">
        <v>83</v>
      </c>
      <c r="P246" s="67">
        <f t="shared" ref="P246:R246" si="807">P244-+P245</f>
        <v>0</v>
      </c>
      <c r="Q246" s="67">
        <f t="shared" si="807"/>
        <v>0</v>
      </c>
      <c r="R246" s="89">
        <f t="shared" si="807"/>
        <v>0</v>
      </c>
      <c r="S246" s="89"/>
      <c r="T246" s="89">
        <f t="shared" ref="T246:V246" si="808">T244-+T245</f>
        <v>0</v>
      </c>
      <c r="U246" s="90">
        <f t="shared" si="808"/>
        <v>0</v>
      </c>
      <c r="V246" s="90">
        <f t="shared" si="808"/>
        <v>0</v>
      </c>
      <c r="W246" s="88" t="s">
        <v>83</v>
      </c>
      <c r="X246" s="90">
        <f t="shared" ref="X246:AD246" si="809">X244-+X245</f>
        <v>0</v>
      </c>
      <c r="Y246" s="90">
        <f t="shared" si="809"/>
        <v>0</v>
      </c>
      <c r="Z246" s="90">
        <f t="shared" si="809"/>
        <v>0</v>
      </c>
      <c r="AA246" s="90">
        <f t="shared" si="809"/>
        <v>0</v>
      </c>
      <c r="AB246" s="90">
        <f t="shared" si="809"/>
        <v>0</v>
      </c>
      <c r="AC246" s="90">
        <f t="shared" si="809"/>
        <v>0</v>
      </c>
      <c r="AD246" s="90">
        <f t="shared" si="809"/>
        <v>0</v>
      </c>
      <c r="AE246" s="90">
        <f t="shared" si="759"/>
        <v>0</v>
      </c>
      <c r="AF246" s="351"/>
      <c r="AH246" s="91">
        <f t="shared" si="708"/>
        <v>0</v>
      </c>
      <c r="AI246" s="92" t="s">
        <v>1156</v>
      </c>
      <c r="AJ246" s="91">
        <f t="shared" ref="AJ246:AL246" si="810">AJ244-+AJ245</f>
        <v>0</v>
      </c>
      <c r="AK246" s="91">
        <f t="shared" si="810"/>
        <v>0</v>
      </c>
      <c r="AL246" s="91">
        <f t="shared" si="810"/>
        <v>0</v>
      </c>
      <c r="AM246" s="60"/>
    </row>
    <row r="247" spans="1:39" s="58" customFormat="1" ht="16.5" hidden="1" customHeight="1" x14ac:dyDescent="0.15">
      <c r="A247" s="61" t="s">
        <v>1671</v>
      </c>
      <c r="B247" t="s">
        <v>657</v>
      </c>
      <c r="C247" t="s">
        <v>656</v>
      </c>
      <c r="D247" s="62" t="s">
        <v>658</v>
      </c>
      <c r="E247" s="63" t="s">
        <v>1671</v>
      </c>
      <c r="F247" s="346" t="s">
        <v>1457</v>
      </c>
      <c r="G247" s="63" t="s">
        <v>497</v>
      </c>
      <c r="H247" s="63" t="s">
        <v>918</v>
      </c>
      <c r="I247" s="63" t="s">
        <v>956</v>
      </c>
      <c r="J247" s="346" t="s">
        <v>1743</v>
      </c>
      <c r="K247" s="346" t="s">
        <v>1769</v>
      </c>
      <c r="L247" s="346" t="s">
        <v>1780</v>
      </c>
      <c r="M247" s="346" t="s">
        <v>1716</v>
      </c>
      <c r="N247" s="65" t="s">
        <v>1720</v>
      </c>
      <c r="O247" s="66" t="s">
        <v>78</v>
      </c>
      <c r="P247" s="67">
        <v>3676671</v>
      </c>
      <c r="Q247" s="67">
        <v>600002</v>
      </c>
      <c r="R247" s="67">
        <f t="shared" ref="R247" si="811">P247-Q247</f>
        <v>3076669</v>
      </c>
      <c r="S247" s="67">
        <v>0</v>
      </c>
      <c r="T247" s="67">
        <v>2254112</v>
      </c>
      <c r="U247" s="68">
        <v>0</v>
      </c>
      <c r="V247" s="69">
        <f t="shared" ref="V247:V248" si="812">P247-U247</f>
        <v>3676671</v>
      </c>
      <c r="W247" s="70" t="s">
        <v>79</v>
      </c>
      <c r="X247" s="69">
        <f t="shared" ref="X247" si="813">X248</f>
        <v>0</v>
      </c>
      <c r="Y247" s="71"/>
      <c r="Z247" s="71"/>
      <c r="AA247" s="71"/>
      <c r="AB247" s="71"/>
      <c r="AC247" s="71"/>
      <c r="AD247" s="72"/>
      <c r="AE247" s="69">
        <f t="shared" si="759"/>
        <v>0</v>
      </c>
      <c r="AF247" s="349">
        <v>0</v>
      </c>
      <c r="AH247" s="73">
        <v>0</v>
      </c>
      <c r="AI247" s="74" t="s">
        <v>963</v>
      </c>
      <c r="AJ247" s="73">
        <v>308044.25</v>
      </c>
      <c r="AK247" s="73">
        <f t="shared" ref="AK247:AK248" si="814">AL247-+AH247</f>
        <v>3676671</v>
      </c>
      <c r="AL247" s="73">
        <f t="shared" ref="AL247:AL248" si="815">Q247+R247</f>
        <v>3676671</v>
      </c>
      <c r="AM247" s="75"/>
    </row>
    <row r="248" spans="1:39" s="58" customFormat="1" ht="16.5" hidden="1" customHeight="1" x14ac:dyDescent="0.15">
      <c r="A248" s="61"/>
      <c r="B248" s="77" t="s">
        <v>657</v>
      </c>
      <c r="C248" s="77" t="s">
        <v>656</v>
      </c>
      <c r="D248" s="78" t="s">
        <v>658</v>
      </c>
      <c r="E248" s="79" t="s">
        <v>1671</v>
      </c>
      <c r="F248" s="347"/>
      <c r="G248" s="79" t="s">
        <v>497</v>
      </c>
      <c r="H248" s="79" t="s">
        <v>918</v>
      </c>
      <c r="I248" s="79" t="s">
        <v>956</v>
      </c>
      <c r="J248" s="347"/>
      <c r="K248" s="347"/>
      <c r="L248" s="347"/>
      <c r="M248" s="347"/>
      <c r="N248" s="81"/>
      <c r="O248" s="82" t="s">
        <v>81</v>
      </c>
      <c r="P248" s="67">
        <v>3676671</v>
      </c>
      <c r="Q248" s="67">
        <v>600002</v>
      </c>
      <c r="R248" s="67">
        <v>3076669</v>
      </c>
      <c r="S248" s="67">
        <f t="shared" ref="S248" si="816">P248-Q248-R248</f>
        <v>0</v>
      </c>
      <c r="T248" s="265">
        <v>2254112</v>
      </c>
      <c r="U248" s="83">
        <v>0</v>
      </c>
      <c r="V248" s="69">
        <f t="shared" si="812"/>
        <v>3676671</v>
      </c>
      <c r="W248" s="70" t="s">
        <v>82</v>
      </c>
      <c r="X248" s="69">
        <v>0</v>
      </c>
      <c r="Y248" s="69">
        <v>0</v>
      </c>
      <c r="Z248" s="69">
        <v>0</v>
      </c>
      <c r="AA248" s="69">
        <v>0</v>
      </c>
      <c r="AB248" s="69">
        <v>0</v>
      </c>
      <c r="AC248" s="69">
        <v>0</v>
      </c>
      <c r="AD248" s="69">
        <v>0</v>
      </c>
      <c r="AE248" s="69">
        <f t="shared" si="759"/>
        <v>0</v>
      </c>
      <c r="AF248" s="350"/>
      <c r="AH248" s="73">
        <v>0</v>
      </c>
      <c r="AI248" s="74" t="s">
        <v>963</v>
      </c>
      <c r="AJ248" s="73">
        <v>308044.25</v>
      </c>
      <c r="AK248" s="73">
        <f t="shared" si="814"/>
        <v>3676671</v>
      </c>
      <c r="AL248" s="73">
        <f t="shared" si="815"/>
        <v>3676671</v>
      </c>
      <c r="AM248" s="75"/>
    </row>
    <row r="249" spans="1:39" s="58" customFormat="1" ht="16.5" hidden="1" customHeight="1" x14ac:dyDescent="0.15">
      <c r="A249" s="61"/>
      <c r="B249" s="77" t="s">
        <v>657</v>
      </c>
      <c r="C249" s="77" t="s">
        <v>656</v>
      </c>
      <c r="D249" s="84" t="s">
        <v>658</v>
      </c>
      <c r="E249" s="85" t="s">
        <v>1671</v>
      </c>
      <c r="F249" s="348"/>
      <c r="G249" s="85" t="s">
        <v>497</v>
      </c>
      <c r="H249" s="85" t="s">
        <v>918</v>
      </c>
      <c r="I249" s="85" t="s">
        <v>956</v>
      </c>
      <c r="J249" s="348"/>
      <c r="K249" s="348"/>
      <c r="L249" s="348"/>
      <c r="M249" s="348"/>
      <c r="N249" s="87"/>
      <c r="O249" s="88" t="s">
        <v>83</v>
      </c>
      <c r="P249" s="67">
        <f t="shared" ref="P249:R249" si="817">P247-+P248</f>
        <v>0</v>
      </c>
      <c r="Q249" s="67">
        <f t="shared" si="817"/>
        <v>0</v>
      </c>
      <c r="R249" s="89">
        <f t="shared" si="817"/>
        <v>0</v>
      </c>
      <c r="S249" s="89"/>
      <c r="T249" s="89">
        <f t="shared" ref="T249:V249" si="818">T247-+T248</f>
        <v>0</v>
      </c>
      <c r="U249" s="90">
        <f t="shared" si="818"/>
        <v>0</v>
      </c>
      <c r="V249" s="90">
        <f t="shared" si="818"/>
        <v>0</v>
      </c>
      <c r="W249" s="88" t="s">
        <v>83</v>
      </c>
      <c r="X249" s="90">
        <f t="shared" ref="X249:AD249" si="819">X247-+X248</f>
        <v>0</v>
      </c>
      <c r="Y249" s="90">
        <f t="shared" si="819"/>
        <v>0</v>
      </c>
      <c r="Z249" s="90">
        <f t="shared" si="819"/>
        <v>0</v>
      </c>
      <c r="AA249" s="90">
        <f t="shared" si="819"/>
        <v>0</v>
      </c>
      <c r="AB249" s="90">
        <f t="shared" si="819"/>
        <v>0</v>
      </c>
      <c r="AC249" s="90">
        <f t="shared" si="819"/>
        <v>0</v>
      </c>
      <c r="AD249" s="90">
        <f t="shared" si="819"/>
        <v>0</v>
      </c>
      <c r="AE249" s="90">
        <f t="shared" si="759"/>
        <v>0</v>
      </c>
      <c r="AF249" s="351"/>
      <c r="AH249" s="91">
        <f t="shared" si="708"/>
        <v>0</v>
      </c>
      <c r="AI249" s="92" t="s">
        <v>1156</v>
      </c>
      <c r="AJ249" s="91">
        <f t="shared" ref="AJ249:AL249" si="820">AJ247-+AJ248</f>
        <v>0</v>
      </c>
      <c r="AK249" s="91">
        <f t="shared" si="820"/>
        <v>0</v>
      </c>
      <c r="AL249" s="91">
        <f t="shared" si="820"/>
        <v>0</v>
      </c>
      <c r="AM249" s="60"/>
    </row>
    <row r="250" spans="1:39" s="58" customFormat="1" ht="16.5" hidden="1" customHeight="1" x14ac:dyDescent="0.15">
      <c r="A250" s="61" t="s">
        <v>1672</v>
      </c>
      <c r="B250" t="s">
        <v>657</v>
      </c>
      <c r="C250" t="s">
        <v>656</v>
      </c>
      <c r="D250" s="62" t="s">
        <v>658</v>
      </c>
      <c r="E250" s="63" t="s">
        <v>1672</v>
      </c>
      <c r="F250" s="346" t="s">
        <v>1458</v>
      </c>
      <c r="G250" s="63" t="s">
        <v>497</v>
      </c>
      <c r="H250" s="63" t="s">
        <v>918</v>
      </c>
      <c r="I250" s="63" t="s">
        <v>956</v>
      </c>
      <c r="J250" s="346"/>
      <c r="K250" s="346"/>
      <c r="L250" s="346"/>
      <c r="M250" s="346" t="s">
        <v>1716</v>
      </c>
      <c r="N250" s="65" t="s">
        <v>1766</v>
      </c>
      <c r="O250" s="66" t="s">
        <v>78</v>
      </c>
      <c r="P250" s="67">
        <v>57927</v>
      </c>
      <c r="Q250" s="67">
        <v>57927</v>
      </c>
      <c r="R250" s="67">
        <f t="shared" ref="R250" si="821">P250-Q250</f>
        <v>0</v>
      </c>
      <c r="S250" s="67">
        <v>0</v>
      </c>
      <c r="T250" s="67">
        <v>53387</v>
      </c>
      <c r="U250" s="68">
        <v>1769208</v>
      </c>
      <c r="V250" s="69">
        <f t="shared" ref="V250:V251" si="822">P250-U250</f>
        <v>-1711281</v>
      </c>
      <c r="W250" s="70" t="s">
        <v>79</v>
      </c>
      <c r="X250" s="69">
        <f t="shared" ref="X250" si="823">X251</f>
        <v>0</v>
      </c>
      <c r="Y250" s="71"/>
      <c r="Z250" s="71"/>
      <c r="AA250" s="71"/>
      <c r="AB250" s="71"/>
      <c r="AC250" s="71"/>
      <c r="AD250" s="72"/>
      <c r="AE250" s="69">
        <f t="shared" si="759"/>
        <v>0</v>
      </c>
      <c r="AF250" s="349">
        <v>0</v>
      </c>
      <c r="AH250" s="73">
        <v>0</v>
      </c>
      <c r="AI250" s="74" t="s">
        <v>963</v>
      </c>
      <c r="AJ250" s="73">
        <v>5126.79</v>
      </c>
      <c r="AK250" s="73">
        <f t="shared" ref="AK250:AK251" si="824">AL250-+AH250</f>
        <v>57927</v>
      </c>
      <c r="AL250" s="73">
        <f t="shared" ref="AL250:AL251" si="825">Q250+R250</f>
        <v>57927</v>
      </c>
      <c r="AM250" s="75"/>
    </row>
    <row r="251" spans="1:39" s="58" customFormat="1" ht="16.5" hidden="1" customHeight="1" x14ac:dyDescent="0.15">
      <c r="A251" s="61"/>
      <c r="B251" s="77" t="s">
        <v>657</v>
      </c>
      <c r="C251" s="77" t="s">
        <v>656</v>
      </c>
      <c r="D251" s="78" t="s">
        <v>658</v>
      </c>
      <c r="E251" s="79" t="s">
        <v>1672</v>
      </c>
      <c r="F251" s="347"/>
      <c r="G251" s="79" t="s">
        <v>497</v>
      </c>
      <c r="H251" s="79" t="s">
        <v>918</v>
      </c>
      <c r="I251" s="79" t="s">
        <v>956</v>
      </c>
      <c r="J251" s="347"/>
      <c r="K251" s="347"/>
      <c r="L251" s="347"/>
      <c r="M251" s="347"/>
      <c r="N251" s="81"/>
      <c r="O251" s="82" t="s">
        <v>81</v>
      </c>
      <c r="P251" s="67">
        <v>57927</v>
      </c>
      <c r="Q251" s="67">
        <v>57927</v>
      </c>
      <c r="R251" s="67">
        <v>0</v>
      </c>
      <c r="S251" s="67">
        <f t="shared" ref="S251" si="826">P251-Q251-R251</f>
        <v>0</v>
      </c>
      <c r="T251" s="265">
        <v>53387</v>
      </c>
      <c r="U251" s="83">
        <v>1769208</v>
      </c>
      <c r="V251" s="69">
        <f t="shared" si="822"/>
        <v>-1711281</v>
      </c>
      <c r="W251" s="70" t="s">
        <v>82</v>
      </c>
      <c r="X251" s="69">
        <v>0</v>
      </c>
      <c r="Y251" s="69">
        <v>0</v>
      </c>
      <c r="Z251" s="69">
        <v>0</v>
      </c>
      <c r="AA251" s="69">
        <v>0</v>
      </c>
      <c r="AB251" s="69">
        <v>0</v>
      </c>
      <c r="AC251" s="69">
        <v>0</v>
      </c>
      <c r="AD251" s="69">
        <v>0</v>
      </c>
      <c r="AE251" s="69">
        <f t="shared" si="759"/>
        <v>0</v>
      </c>
      <c r="AF251" s="350"/>
      <c r="AH251" s="73">
        <v>0</v>
      </c>
      <c r="AI251" s="74" t="s">
        <v>963</v>
      </c>
      <c r="AJ251" s="73">
        <v>5126.79</v>
      </c>
      <c r="AK251" s="73">
        <f t="shared" si="824"/>
        <v>57927</v>
      </c>
      <c r="AL251" s="73">
        <f t="shared" si="825"/>
        <v>57927</v>
      </c>
      <c r="AM251" s="75"/>
    </row>
    <row r="252" spans="1:39" s="58" customFormat="1" ht="16.5" hidden="1" customHeight="1" x14ac:dyDescent="0.15">
      <c r="A252" s="61"/>
      <c r="B252" s="77" t="s">
        <v>657</v>
      </c>
      <c r="C252" s="77" t="s">
        <v>656</v>
      </c>
      <c r="D252" s="84" t="s">
        <v>658</v>
      </c>
      <c r="E252" s="85" t="s">
        <v>1672</v>
      </c>
      <c r="F252" s="348"/>
      <c r="G252" s="85" t="s">
        <v>497</v>
      </c>
      <c r="H252" s="85" t="s">
        <v>918</v>
      </c>
      <c r="I252" s="85" t="s">
        <v>956</v>
      </c>
      <c r="J252" s="348"/>
      <c r="K252" s="348"/>
      <c r="L252" s="348"/>
      <c r="M252" s="348"/>
      <c r="N252" s="87"/>
      <c r="O252" s="88" t="s">
        <v>83</v>
      </c>
      <c r="P252" s="67">
        <f t="shared" ref="P252:R252" si="827">P250-+P251</f>
        <v>0</v>
      </c>
      <c r="Q252" s="67">
        <f t="shared" si="827"/>
        <v>0</v>
      </c>
      <c r="R252" s="89">
        <f t="shared" si="827"/>
        <v>0</v>
      </c>
      <c r="S252" s="89"/>
      <c r="T252" s="89">
        <f t="shared" ref="T252:V252" si="828">T250-+T251</f>
        <v>0</v>
      </c>
      <c r="U252" s="90">
        <f t="shared" si="828"/>
        <v>0</v>
      </c>
      <c r="V252" s="90">
        <f t="shared" si="828"/>
        <v>0</v>
      </c>
      <c r="W252" s="88" t="s">
        <v>83</v>
      </c>
      <c r="X252" s="90">
        <f t="shared" ref="X252:AD252" si="829">X250-+X251</f>
        <v>0</v>
      </c>
      <c r="Y252" s="90">
        <f t="shared" si="829"/>
        <v>0</v>
      </c>
      <c r="Z252" s="90">
        <f t="shared" si="829"/>
        <v>0</v>
      </c>
      <c r="AA252" s="90">
        <f t="shared" si="829"/>
        <v>0</v>
      </c>
      <c r="AB252" s="90">
        <f t="shared" si="829"/>
        <v>0</v>
      </c>
      <c r="AC252" s="90">
        <f t="shared" si="829"/>
        <v>0</v>
      </c>
      <c r="AD252" s="90">
        <f t="shared" si="829"/>
        <v>0</v>
      </c>
      <c r="AE252" s="90">
        <f t="shared" si="759"/>
        <v>0</v>
      </c>
      <c r="AF252" s="351"/>
      <c r="AH252" s="91">
        <f t="shared" ref="AH252:AH276" si="830">AH250-+AH251</f>
        <v>0</v>
      </c>
      <c r="AI252" s="92" t="s">
        <v>1156</v>
      </c>
      <c r="AJ252" s="91">
        <f t="shared" ref="AJ252:AL252" si="831">AJ250-+AJ251</f>
        <v>0</v>
      </c>
      <c r="AK252" s="91">
        <f t="shared" si="831"/>
        <v>0</v>
      </c>
      <c r="AL252" s="91">
        <f t="shared" si="831"/>
        <v>0</v>
      </c>
      <c r="AM252" s="60"/>
    </row>
    <row r="253" spans="1:39" s="58" customFormat="1" ht="16.5" hidden="1" customHeight="1" x14ac:dyDescent="0.15">
      <c r="A253" s="61" t="s">
        <v>1674</v>
      </c>
      <c r="B253" t="s">
        <v>661</v>
      </c>
      <c r="C253" t="s">
        <v>1187</v>
      </c>
      <c r="D253" s="62" t="s">
        <v>1818</v>
      </c>
      <c r="E253" s="63" t="s">
        <v>1674</v>
      </c>
      <c r="F253" s="346" t="s">
        <v>1460</v>
      </c>
      <c r="G253" s="63" t="s">
        <v>502</v>
      </c>
      <c r="H253" s="63" t="s">
        <v>918</v>
      </c>
      <c r="I253" s="63" t="s">
        <v>919</v>
      </c>
      <c r="J253" s="346"/>
      <c r="K253" s="346"/>
      <c r="L253" s="346"/>
      <c r="M253" s="346" t="s">
        <v>1719</v>
      </c>
      <c r="N253" s="65" t="s">
        <v>1720</v>
      </c>
      <c r="O253" s="66" t="s">
        <v>78</v>
      </c>
      <c r="P253" s="67">
        <v>2754000</v>
      </c>
      <c r="Q253" s="67">
        <v>0</v>
      </c>
      <c r="R253" s="67">
        <f t="shared" ref="R253" si="832">P253-Q253</f>
        <v>2754000</v>
      </c>
      <c r="S253" s="67">
        <v>0</v>
      </c>
      <c r="T253" s="67">
        <v>0</v>
      </c>
      <c r="U253" s="68">
        <v>0</v>
      </c>
      <c r="V253" s="69">
        <f t="shared" ref="V253:V254" si="833">P253-U253</f>
        <v>2754000</v>
      </c>
      <c r="W253" s="70" t="s">
        <v>79</v>
      </c>
      <c r="X253" s="69">
        <f t="shared" ref="X253" si="834">X254</f>
        <v>2754000</v>
      </c>
      <c r="Y253" s="71"/>
      <c r="Z253" s="71"/>
      <c r="AA253" s="71"/>
      <c r="AB253" s="71"/>
      <c r="AC253" s="71"/>
      <c r="AD253" s="72"/>
      <c r="AE253" s="69">
        <f t="shared" si="759"/>
        <v>2754000</v>
      </c>
      <c r="AF253" s="349" t="s">
        <v>1793</v>
      </c>
      <c r="AH253" s="73">
        <v>2754000</v>
      </c>
      <c r="AI253" s="74" t="s">
        <v>1156</v>
      </c>
      <c r="AJ253" s="73">
        <v>0</v>
      </c>
      <c r="AK253" s="73">
        <f t="shared" ref="AK253:AK254" si="835">AL253-+AH253</f>
        <v>0</v>
      </c>
      <c r="AL253" s="73">
        <f t="shared" ref="AL253:AL254" si="836">Q253+R253</f>
        <v>2754000</v>
      </c>
      <c r="AM253" s="75"/>
    </row>
    <row r="254" spans="1:39" s="58" customFormat="1" ht="16.5" hidden="1" customHeight="1" x14ac:dyDescent="0.15">
      <c r="A254" s="61"/>
      <c r="B254" s="77" t="s">
        <v>661</v>
      </c>
      <c r="C254" s="77" t="s">
        <v>1187</v>
      </c>
      <c r="D254" s="78" t="s">
        <v>1818</v>
      </c>
      <c r="E254" s="79" t="s">
        <v>1674</v>
      </c>
      <c r="F254" s="347"/>
      <c r="G254" s="79" t="s">
        <v>502</v>
      </c>
      <c r="H254" s="79" t="s">
        <v>918</v>
      </c>
      <c r="I254" s="79" t="s">
        <v>919</v>
      </c>
      <c r="J254" s="347"/>
      <c r="K254" s="347"/>
      <c r="L254" s="347"/>
      <c r="M254" s="347"/>
      <c r="N254" s="81"/>
      <c r="O254" s="82" t="s">
        <v>81</v>
      </c>
      <c r="P254" s="67">
        <v>0</v>
      </c>
      <c r="Q254" s="67">
        <v>0</v>
      </c>
      <c r="R254" s="67">
        <v>0</v>
      </c>
      <c r="S254" s="67">
        <f t="shared" ref="S254" si="837">P254-Q254-R254</f>
        <v>0</v>
      </c>
      <c r="T254" s="67">
        <v>0</v>
      </c>
      <c r="U254" s="83">
        <v>0</v>
      </c>
      <c r="V254" s="69">
        <f t="shared" si="833"/>
        <v>0</v>
      </c>
      <c r="W254" s="70" t="s">
        <v>82</v>
      </c>
      <c r="X254" s="69">
        <v>2754000</v>
      </c>
      <c r="Y254" s="69">
        <v>0</v>
      </c>
      <c r="Z254" s="69">
        <v>0</v>
      </c>
      <c r="AA254" s="69">
        <v>0</v>
      </c>
      <c r="AB254" s="69">
        <v>0</v>
      </c>
      <c r="AC254" s="69">
        <v>0</v>
      </c>
      <c r="AD254" s="69">
        <v>0</v>
      </c>
      <c r="AE254" s="69">
        <f t="shared" si="759"/>
        <v>2754000</v>
      </c>
      <c r="AF254" s="350"/>
      <c r="AH254" s="73">
        <v>0</v>
      </c>
      <c r="AI254" s="74" t="s">
        <v>1156</v>
      </c>
      <c r="AJ254" s="73">
        <v>0</v>
      </c>
      <c r="AK254" s="73">
        <f t="shared" si="835"/>
        <v>0</v>
      </c>
      <c r="AL254" s="73">
        <f t="shared" si="836"/>
        <v>0</v>
      </c>
      <c r="AM254" s="75"/>
    </row>
    <row r="255" spans="1:39" s="58" customFormat="1" ht="16.5" hidden="1" customHeight="1" x14ac:dyDescent="0.15">
      <c r="A255" s="61"/>
      <c r="B255" s="77" t="s">
        <v>661</v>
      </c>
      <c r="C255" s="77" t="s">
        <v>1187</v>
      </c>
      <c r="D255" s="84" t="s">
        <v>1818</v>
      </c>
      <c r="E255" s="85" t="s">
        <v>1674</v>
      </c>
      <c r="F255" s="348"/>
      <c r="G255" s="85" t="s">
        <v>502</v>
      </c>
      <c r="H255" s="85" t="s">
        <v>918</v>
      </c>
      <c r="I255" s="85" t="s">
        <v>919</v>
      </c>
      <c r="J255" s="348"/>
      <c r="K255" s="348"/>
      <c r="L255" s="348"/>
      <c r="M255" s="348"/>
      <c r="N255" s="87"/>
      <c r="O255" s="88" t="s">
        <v>83</v>
      </c>
      <c r="P255" s="67">
        <f t="shared" ref="P255:R255" si="838">P253-+P254</f>
        <v>2754000</v>
      </c>
      <c r="Q255" s="67">
        <f t="shared" si="838"/>
        <v>0</v>
      </c>
      <c r="R255" s="89">
        <f t="shared" si="838"/>
        <v>2754000</v>
      </c>
      <c r="S255" s="89"/>
      <c r="T255" s="89">
        <f t="shared" ref="T255:V255" si="839">T253-+T254</f>
        <v>0</v>
      </c>
      <c r="U255" s="90">
        <f t="shared" si="839"/>
        <v>0</v>
      </c>
      <c r="V255" s="90">
        <f t="shared" si="839"/>
        <v>2754000</v>
      </c>
      <c r="W255" s="88" t="s">
        <v>83</v>
      </c>
      <c r="X255" s="90">
        <f t="shared" ref="X255:AD255" si="840">X253-+X254</f>
        <v>0</v>
      </c>
      <c r="Y255" s="90">
        <f t="shared" si="840"/>
        <v>0</v>
      </c>
      <c r="Z255" s="90">
        <f t="shared" si="840"/>
        <v>0</v>
      </c>
      <c r="AA255" s="90">
        <f t="shared" si="840"/>
        <v>0</v>
      </c>
      <c r="AB255" s="90">
        <f t="shared" si="840"/>
        <v>0</v>
      </c>
      <c r="AC255" s="90">
        <f t="shared" si="840"/>
        <v>0</v>
      </c>
      <c r="AD255" s="90">
        <f t="shared" si="840"/>
        <v>0</v>
      </c>
      <c r="AE255" s="90">
        <f t="shared" si="759"/>
        <v>0</v>
      </c>
      <c r="AF255" s="351"/>
      <c r="AH255" s="91">
        <f t="shared" si="830"/>
        <v>2754000</v>
      </c>
      <c r="AI255" s="92" t="s">
        <v>1156</v>
      </c>
      <c r="AJ255" s="91">
        <f t="shared" ref="AJ255:AL255" si="841">AJ253-+AJ254</f>
        <v>0</v>
      </c>
      <c r="AK255" s="91">
        <f t="shared" si="841"/>
        <v>0</v>
      </c>
      <c r="AL255" s="91">
        <f t="shared" si="841"/>
        <v>2754000</v>
      </c>
      <c r="AM255" s="60"/>
    </row>
    <row r="256" spans="1:39" s="58" customFormat="1" ht="16.5" hidden="1" customHeight="1" x14ac:dyDescent="0.15">
      <c r="A256" s="61" t="s">
        <v>1676</v>
      </c>
      <c r="B256" t="s">
        <v>673</v>
      </c>
      <c r="C256" t="s">
        <v>672</v>
      </c>
      <c r="D256" s="62" t="s">
        <v>674</v>
      </c>
      <c r="E256" s="63" t="s">
        <v>1676</v>
      </c>
      <c r="F256" s="358" t="s">
        <v>1865</v>
      </c>
      <c r="G256" s="63" t="s">
        <v>1794</v>
      </c>
      <c r="H256" s="63" t="s">
        <v>918</v>
      </c>
      <c r="I256" s="63" t="s">
        <v>1002</v>
      </c>
      <c r="J256" s="362" t="s">
        <v>1839</v>
      </c>
      <c r="K256" s="346"/>
      <c r="L256" s="346"/>
      <c r="M256" s="346" t="s">
        <v>1716</v>
      </c>
      <c r="N256" s="65" t="s">
        <v>1712</v>
      </c>
      <c r="O256" s="66" t="s">
        <v>78</v>
      </c>
      <c r="P256" s="67">
        <v>8567467</v>
      </c>
      <c r="Q256" s="67">
        <v>0</v>
      </c>
      <c r="R256" s="67">
        <f t="shared" ref="R256" si="842">P256-Q256</f>
        <v>8567467</v>
      </c>
      <c r="S256" s="67">
        <v>0</v>
      </c>
      <c r="T256" s="67">
        <v>0</v>
      </c>
      <c r="U256" s="68">
        <v>0</v>
      </c>
      <c r="V256" s="69">
        <f t="shared" ref="V256:V257" si="843">P256-U256</f>
        <v>8567467</v>
      </c>
      <c r="W256" s="70" t="s">
        <v>79</v>
      </c>
      <c r="X256" s="69">
        <f t="shared" ref="X256" si="844">X257</f>
        <v>0</v>
      </c>
      <c r="Y256" s="71"/>
      <c r="Z256" s="71"/>
      <c r="AA256" s="71"/>
      <c r="AB256" s="71"/>
      <c r="AC256" s="71"/>
      <c r="AD256" s="72"/>
      <c r="AE256" s="69">
        <f t="shared" si="759"/>
        <v>0</v>
      </c>
      <c r="AF256" s="349">
        <v>0</v>
      </c>
      <c r="AH256" s="73">
        <v>0</v>
      </c>
      <c r="AI256" s="74" t="s">
        <v>819</v>
      </c>
      <c r="AJ256" s="73">
        <v>77094.100000000006</v>
      </c>
      <c r="AK256" s="73">
        <f t="shared" ref="AK256:AK257" si="845">AL256-+AH256</f>
        <v>8567467</v>
      </c>
      <c r="AL256" s="73">
        <f t="shared" ref="AL256:AL257" si="846">Q256+R256</f>
        <v>8567467</v>
      </c>
      <c r="AM256" s="75"/>
    </row>
    <row r="257" spans="1:39" s="58" customFormat="1" ht="16.5" hidden="1" customHeight="1" x14ac:dyDescent="0.15">
      <c r="A257" s="61"/>
      <c r="B257" s="77" t="s">
        <v>673</v>
      </c>
      <c r="C257" s="77" t="s">
        <v>672</v>
      </c>
      <c r="D257" s="78" t="s">
        <v>674</v>
      </c>
      <c r="E257" s="79" t="s">
        <v>1676</v>
      </c>
      <c r="F257" s="347"/>
      <c r="G257" s="79" t="s">
        <v>1794</v>
      </c>
      <c r="H257" s="79" t="s">
        <v>918</v>
      </c>
      <c r="I257" s="79" t="s">
        <v>1002</v>
      </c>
      <c r="J257" s="360"/>
      <c r="K257" s="347"/>
      <c r="L257" s="347"/>
      <c r="M257" s="347"/>
      <c r="N257" s="81"/>
      <c r="O257" s="82" t="s">
        <v>81</v>
      </c>
      <c r="P257" s="67">
        <v>8567467</v>
      </c>
      <c r="Q257" s="67">
        <v>0</v>
      </c>
      <c r="R257" s="67">
        <v>8567467</v>
      </c>
      <c r="S257" s="67">
        <f t="shared" ref="S257" si="847">P257-Q257-R257</f>
        <v>0</v>
      </c>
      <c r="T257" s="67">
        <v>0</v>
      </c>
      <c r="U257" s="83">
        <v>0</v>
      </c>
      <c r="V257" s="69">
        <f t="shared" si="843"/>
        <v>8567467</v>
      </c>
      <c r="W257" s="70" t="s">
        <v>82</v>
      </c>
      <c r="X257" s="69">
        <v>0</v>
      </c>
      <c r="Y257" s="69">
        <v>0</v>
      </c>
      <c r="Z257" s="69">
        <v>0</v>
      </c>
      <c r="AA257" s="69">
        <v>0</v>
      </c>
      <c r="AB257" s="69">
        <v>0</v>
      </c>
      <c r="AC257" s="69">
        <v>0</v>
      </c>
      <c r="AD257" s="69">
        <v>0</v>
      </c>
      <c r="AE257" s="69">
        <f t="shared" si="759"/>
        <v>0</v>
      </c>
      <c r="AF257" s="350"/>
      <c r="AH257" s="73">
        <v>0</v>
      </c>
      <c r="AI257" s="74" t="s">
        <v>819</v>
      </c>
      <c r="AJ257" s="73">
        <v>77094.100000000006</v>
      </c>
      <c r="AK257" s="73">
        <f t="shared" si="845"/>
        <v>8567467</v>
      </c>
      <c r="AL257" s="73">
        <f t="shared" si="846"/>
        <v>8567467</v>
      </c>
      <c r="AM257" s="75"/>
    </row>
    <row r="258" spans="1:39" s="58" customFormat="1" ht="16.5" hidden="1" customHeight="1" x14ac:dyDescent="0.15">
      <c r="A258" s="61"/>
      <c r="B258" s="77" t="s">
        <v>673</v>
      </c>
      <c r="C258" s="77" t="s">
        <v>672</v>
      </c>
      <c r="D258" s="84" t="s">
        <v>674</v>
      </c>
      <c r="E258" s="85" t="s">
        <v>1676</v>
      </c>
      <c r="F258" s="348"/>
      <c r="G258" s="85" t="s">
        <v>1794</v>
      </c>
      <c r="H258" s="85" t="s">
        <v>918</v>
      </c>
      <c r="I258" s="85" t="s">
        <v>1002</v>
      </c>
      <c r="J258" s="361"/>
      <c r="K258" s="348"/>
      <c r="L258" s="348"/>
      <c r="M258" s="348"/>
      <c r="N258" s="87"/>
      <c r="O258" s="88" t="s">
        <v>83</v>
      </c>
      <c r="P258" s="67">
        <f t="shared" ref="P258:R258" si="848">P256-+P257</f>
        <v>0</v>
      </c>
      <c r="Q258" s="67">
        <f t="shared" si="848"/>
        <v>0</v>
      </c>
      <c r="R258" s="89">
        <f t="shared" si="848"/>
        <v>0</v>
      </c>
      <c r="S258" s="89"/>
      <c r="T258" s="89">
        <f t="shared" ref="T258:V258" si="849">T256-+T257</f>
        <v>0</v>
      </c>
      <c r="U258" s="90">
        <f t="shared" si="849"/>
        <v>0</v>
      </c>
      <c r="V258" s="90">
        <f t="shared" si="849"/>
        <v>0</v>
      </c>
      <c r="W258" s="88" t="s">
        <v>83</v>
      </c>
      <c r="X258" s="90">
        <f t="shared" ref="X258:AD258" si="850">X256-+X257</f>
        <v>0</v>
      </c>
      <c r="Y258" s="90">
        <f t="shared" si="850"/>
        <v>0</v>
      </c>
      <c r="Z258" s="90">
        <f t="shared" si="850"/>
        <v>0</v>
      </c>
      <c r="AA258" s="90">
        <f t="shared" si="850"/>
        <v>0</v>
      </c>
      <c r="AB258" s="90">
        <f t="shared" si="850"/>
        <v>0</v>
      </c>
      <c r="AC258" s="90">
        <f t="shared" si="850"/>
        <v>0</v>
      </c>
      <c r="AD258" s="90">
        <f t="shared" si="850"/>
        <v>0</v>
      </c>
      <c r="AE258" s="90">
        <f t="shared" si="759"/>
        <v>0</v>
      </c>
      <c r="AF258" s="351"/>
      <c r="AH258" s="91">
        <f t="shared" si="830"/>
        <v>0</v>
      </c>
      <c r="AI258" s="92" t="s">
        <v>1156</v>
      </c>
      <c r="AJ258" s="91">
        <f t="shared" ref="AJ258:AL258" si="851">AJ256-+AJ257</f>
        <v>0</v>
      </c>
      <c r="AK258" s="91">
        <f t="shared" si="851"/>
        <v>0</v>
      </c>
      <c r="AL258" s="91">
        <f t="shared" si="851"/>
        <v>0</v>
      </c>
      <c r="AM258" s="60"/>
    </row>
    <row r="259" spans="1:39" s="58" customFormat="1" ht="16.5" hidden="1" customHeight="1" x14ac:dyDescent="0.15">
      <c r="A259" s="61" t="s">
        <v>1683</v>
      </c>
      <c r="B259" t="s">
        <v>693</v>
      </c>
      <c r="C259" t="s">
        <v>692</v>
      </c>
      <c r="D259" s="62" t="s">
        <v>694</v>
      </c>
      <c r="E259" s="63" t="s">
        <v>1683</v>
      </c>
      <c r="F259" s="346" t="s">
        <v>1469</v>
      </c>
      <c r="G259" s="63" t="s">
        <v>502</v>
      </c>
      <c r="H259" s="63" t="s">
        <v>918</v>
      </c>
      <c r="I259" s="63" t="s">
        <v>919</v>
      </c>
      <c r="J259" s="346"/>
      <c r="K259" s="346"/>
      <c r="L259" s="346"/>
      <c r="M259" s="346" t="s">
        <v>1719</v>
      </c>
      <c r="N259" s="65" t="s">
        <v>1720</v>
      </c>
      <c r="O259" s="66" t="s">
        <v>78</v>
      </c>
      <c r="P259" s="67">
        <v>3694680</v>
      </c>
      <c r="Q259" s="67">
        <v>0</v>
      </c>
      <c r="R259" s="67">
        <f t="shared" ref="R259" si="852">P259-Q259</f>
        <v>3694680</v>
      </c>
      <c r="S259" s="67">
        <v>0</v>
      </c>
      <c r="T259" s="67">
        <v>0</v>
      </c>
      <c r="U259" s="68">
        <v>0</v>
      </c>
      <c r="V259" s="69">
        <f t="shared" ref="V259:V260" si="853">P259-U259</f>
        <v>3694680</v>
      </c>
      <c r="W259" s="70" t="s">
        <v>79</v>
      </c>
      <c r="X259" s="69">
        <f t="shared" ref="X259" si="854">X260</f>
        <v>3694680</v>
      </c>
      <c r="Y259" s="71"/>
      <c r="Z259" s="71"/>
      <c r="AA259" s="71"/>
      <c r="AB259" s="71"/>
      <c r="AC259" s="71"/>
      <c r="AD259" s="72"/>
      <c r="AE259" s="69">
        <f t="shared" si="759"/>
        <v>3694680</v>
      </c>
      <c r="AF259" s="349" t="s">
        <v>1793</v>
      </c>
      <c r="AH259" s="73">
        <v>3694680</v>
      </c>
      <c r="AI259" s="74" t="s">
        <v>1156</v>
      </c>
      <c r="AJ259" s="73">
        <v>0</v>
      </c>
      <c r="AK259" s="73">
        <f t="shared" ref="AK259:AK260" si="855">AL259-+AH259</f>
        <v>0</v>
      </c>
      <c r="AL259" s="73">
        <f t="shared" ref="AL259:AL260" si="856">Q259+R259</f>
        <v>3694680</v>
      </c>
      <c r="AM259" s="75"/>
    </row>
    <row r="260" spans="1:39" s="58" customFormat="1" ht="16.5" hidden="1" customHeight="1" x14ac:dyDescent="0.15">
      <c r="A260" s="61"/>
      <c r="B260" s="77" t="s">
        <v>693</v>
      </c>
      <c r="C260" s="77" t="s">
        <v>692</v>
      </c>
      <c r="D260" s="78" t="s">
        <v>694</v>
      </c>
      <c r="E260" s="79" t="s">
        <v>1683</v>
      </c>
      <c r="F260" s="347"/>
      <c r="G260" s="79" t="s">
        <v>502</v>
      </c>
      <c r="H260" s="79" t="s">
        <v>918</v>
      </c>
      <c r="I260" s="79" t="s">
        <v>919</v>
      </c>
      <c r="J260" s="347"/>
      <c r="K260" s="347"/>
      <c r="L260" s="347"/>
      <c r="M260" s="347"/>
      <c r="N260" s="81"/>
      <c r="O260" s="82" t="s">
        <v>81</v>
      </c>
      <c r="P260" s="67">
        <v>0</v>
      </c>
      <c r="Q260" s="67">
        <v>0</v>
      </c>
      <c r="R260" s="67">
        <v>0</v>
      </c>
      <c r="S260" s="67">
        <f t="shared" ref="S260" si="857">P260-Q260-R260</f>
        <v>0</v>
      </c>
      <c r="T260" s="67">
        <v>0</v>
      </c>
      <c r="U260" s="83">
        <v>0</v>
      </c>
      <c r="V260" s="69">
        <f t="shared" si="853"/>
        <v>0</v>
      </c>
      <c r="W260" s="70" t="s">
        <v>82</v>
      </c>
      <c r="X260" s="69">
        <v>3694680</v>
      </c>
      <c r="Y260" s="69">
        <v>0</v>
      </c>
      <c r="Z260" s="69">
        <v>0</v>
      </c>
      <c r="AA260" s="69">
        <v>0</v>
      </c>
      <c r="AB260" s="69">
        <v>0</v>
      </c>
      <c r="AC260" s="69">
        <v>0</v>
      </c>
      <c r="AD260" s="69">
        <v>0</v>
      </c>
      <c r="AE260" s="69">
        <f t="shared" si="759"/>
        <v>3694680</v>
      </c>
      <c r="AF260" s="350"/>
      <c r="AH260" s="73">
        <v>0</v>
      </c>
      <c r="AI260" s="74" t="s">
        <v>1156</v>
      </c>
      <c r="AJ260" s="73">
        <v>0</v>
      </c>
      <c r="AK260" s="73">
        <f t="shared" si="855"/>
        <v>0</v>
      </c>
      <c r="AL260" s="73">
        <f t="shared" si="856"/>
        <v>0</v>
      </c>
      <c r="AM260" s="75"/>
    </row>
    <row r="261" spans="1:39" s="58" customFormat="1" ht="16.5" hidden="1" customHeight="1" x14ac:dyDescent="0.15">
      <c r="A261" s="61"/>
      <c r="B261" s="77" t="s">
        <v>693</v>
      </c>
      <c r="C261" s="77" t="s">
        <v>692</v>
      </c>
      <c r="D261" s="84" t="s">
        <v>694</v>
      </c>
      <c r="E261" s="85" t="s">
        <v>1683</v>
      </c>
      <c r="F261" s="348"/>
      <c r="G261" s="85" t="s">
        <v>502</v>
      </c>
      <c r="H261" s="85" t="s">
        <v>918</v>
      </c>
      <c r="I261" s="85" t="s">
        <v>919</v>
      </c>
      <c r="J261" s="348"/>
      <c r="K261" s="348"/>
      <c r="L261" s="348"/>
      <c r="M261" s="348"/>
      <c r="N261" s="87"/>
      <c r="O261" s="88" t="s">
        <v>83</v>
      </c>
      <c r="P261" s="67">
        <f t="shared" ref="P261:R261" si="858">P259-+P260</f>
        <v>3694680</v>
      </c>
      <c r="Q261" s="67">
        <f t="shared" si="858"/>
        <v>0</v>
      </c>
      <c r="R261" s="89">
        <f t="shared" si="858"/>
        <v>3694680</v>
      </c>
      <c r="S261" s="89"/>
      <c r="T261" s="89">
        <f t="shared" ref="T261:V261" si="859">T259-+T260</f>
        <v>0</v>
      </c>
      <c r="U261" s="90">
        <f t="shared" si="859"/>
        <v>0</v>
      </c>
      <c r="V261" s="90">
        <f t="shared" si="859"/>
        <v>3694680</v>
      </c>
      <c r="W261" s="88" t="s">
        <v>83</v>
      </c>
      <c r="X261" s="90">
        <f t="shared" ref="X261:AD261" si="860">X259-+X260</f>
        <v>0</v>
      </c>
      <c r="Y261" s="90">
        <f t="shared" si="860"/>
        <v>0</v>
      </c>
      <c r="Z261" s="90">
        <f t="shared" si="860"/>
        <v>0</v>
      </c>
      <c r="AA261" s="90">
        <f t="shared" si="860"/>
        <v>0</v>
      </c>
      <c r="AB261" s="90">
        <f t="shared" si="860"/>
        <v>0</v>
      </c>
      <c r="AC261" s="90">
        <f t="shared" si="860"/>
        <v>0</v>
      </c>
      <c r="AD261" s="90">
        <f t="shared" si="860"/>
        <v>0</v>
      </c>
      <c r="AE261" s="90">
        <f t="shared" si="759"/>
        <v>0</v>
      </c>
      <c r="AF261" s="351"/>
      <c r="AH261" s="91">
        <f t="shared" si="830"/>
        <v>3694680</v>
      </c>
      <c r="AI261" s="92" t="s">
        <v>1156</v>
      </c>
      <c r="AJ261" s="91">
        <f t="shared" ref="AJ261:AL261" si="861">AJ259-+AJ260</f>
        <v>0</v>
      </c>
      <c r="AK261" s="91">
        <f t="shared" si="861"/>
        <v>0</v>
      </c>
      <c r="AL261" s="91">
        <f t="shared" si="861"/>
        <v>3694680</v>
      </c>
      <c r="AM261" s="60"/>
    </row>
    <row r="262" spans="1:39" s="58" customFormat="1" ht="16.5" hidden="1" customHeight="1" x14ac:dyDescent="0.15">
      <c r="A262" s="61" t="s">
        <v>1684</v>
      </c>
      <c r="B262" t="s">
        <v>697</v>
      </c>
      <c r="C262" t="s">
        <v>696</v>
      </c>
      <c r="D262" s="62" t="s">
        <v>698</v>
      </c>
      <c r="E262" s="63" t="s">
        <v>1684</v>
      </c>
      <c r="F262" s="358" t="s">
        <v>1866</v>
      </c>
      <c r="G262" s="63" t="s">
        <v>1805</v>
      </c>
      <c r="H262" s="63" t="s">
        <v>918</v>
      </c>
      <c r="I262" s="63" t="s">
        <v>1002</v>
      </c>
      <c r="J262" s="346" t="s">
        <v>1788</v>
      </c>
      <c r="K262" s="346" t="s">
        <v>1783</v>
      </c>
      <c r="L262" s="346" t="s">
        <v>1785</v>
      </c>
      <c r="M262" s="346" t="s">
        <v>1714</v>
      </c>
      <c r="N262" s="65" t="s">
        <v>1712</v>
      </c>
      <c r="O262" s="66" t="s">
        <v>78</v>
      </c>
      <c r="P262" s="67">
        <v>95554078</v>
      </c>
      <c r="Q262" s="67">
        <v>5512674</v>
      </c>
      <c r="R262" s="67">
        <f t="shared" ref="R262" si="862">P262-Q262</f>
        <v>90041404</v>
      </c>
      <c r="S262" s="67">
        <v>0</v>
      </c>
      <c r="T262" s="67">
        <v>0</v>
      </c>
      <c r="U262" s="68">
        <v>0</v>
      </c>
      <c r="V262" s="69">
        <f t="shared" ref="V262:V263" si="863">P262-U262</f>
        <v>95554078</v>
      </c>
      <c r="W262" s="70" t="s">
        <v>79</v>
      </c>
      <c r="X262" s="69">
        <f t="shared" ref="X262" si="864">X263</f>
        <v>0</v>
      </c>
      <c r="Y262" s="71"/>
      <c r="Z262" s="71"/>
      <c r="AA262" s="71"/>
      <c r="AB262" s="71"/>
      <c r="AC262" s="71"/>
      <c r="AD262" s="72"/>
      <c r="AE262" s="69">
        <f t="shared" si="759"/>
        <v>0</v>
      </c>
      <c r="AF262" s="349">
        <v>0</v>
      </c>
      <c r="AH262" s="73">
        <v>0</v>
      </c>
      <c r="AI262" s="74" t="s">
        <v>819</v>
      </c>
      <c r="AJ262" s="73">
        <v>855078.91</v>
      </c>
      <c r="AK262" s="73">
        <f t="shared" ref="AK262:AK263" si="865">AL262-+AH262</f>
        <v>95554078</v>
      </c>
      <c r="AL262" s="73">
        <f t="shared" ref="AL262:AL263" si="866">Q262+R262</f>
        <v>95554078</v>
      </c>
      <c r="AM262" s="75"/>
    </row>
    <row r="263" spans="1:39" s="58" customFormat="1" ht="16.5" hidden="1" customHeight="1" x14ac:dyDescent="0.15">
      <c r="A263" s="61"/>
      <c r="B263" s="77" t="s">
        <v>697</v>
      </c>
      <c r="C263" s="77" t="s">
        <v>696</v>
      </c>
      <c r="D263" s="78" t="s">
        <v>698</v>
      </c>
      <c r="E263" s="79" t="s">
        <v>1684</v>
      </c>
      <c r="F263" s="347"/>
      <c r="G263" s="79" t="s">
        <v>1805</v>
      </c>
      <c r="H263" s="79" t="s">
        <v>918</v>
      </c>
      <c r="I263" s="79" t="s">
        <v>1002</v>
      </c>
      <c r="J263" s="347"/>
      <c r="K263" s="347"/>
      <c r="L263" s="347"/>
      <c r="M263" s="347"/>
      <c r="N263" s="81"/>
      <c r="O263" s="82" t="s">
        <v>81</v>
      </c>
      <c r="P263" s="67">
        <v>95554078</v>
      </c>
      <c r="Q263" s="67">
        <v>5512674</v>
      </c>
      <c r="R263" s="67">
        <v>90041404</v>
      </c>
      <c r="S263" s="67">
        <f t="shared" ref="S263" si="867">P263-Q263-R263</f>
        <v>0</v>
      </c>
      <c r="T263" s="67">
        <v>0</v>
      </c>
      <c r="U263" s="83">
        <v>0</v>
      </c>
      <c r="V263" s="69">
        <f t="shared" si="863"/>
        <v>95554078</v>
      </c>
      <c r="W263" s="70" t="s">
        <v>82</v>
      </c>
      <c r="X263" s="69">
        <v>0</v>
      </c>
      <c r="Y263" s="69">
        <v>0</v>
      </c>
      <c r="Z263" s="69">
        <v>0</v>
      </c>
      <c r="AA263" s="69">
        <v>0</v>
      </c>
      <c r="AB263" s="69">
        <v>0</v>
      </c>
      <c r="AC263" s="69">
        <v>0</v>
      </c>
      <c r="AD263" s="69">
        <v>0</v>
      </c>
      <c r="AE263" s="69">
        <f t="shared" si="759"/>
        <v>0</v>
      </c>
      <c r="AF263" s="350"/>
      <c r="AH263" s="73">
        <v>0</v>
      </c>
      <c r="AI263" s="74" t="s">
        <v>819</v>
      </c>
      <c r="AJ263" s="73">
        <v>855078.91</v>
      </c>
      <c r="AK263" s="73">
        <f t="shared" si="865"/>
        <v>95554078</v>
      </c>
      <c r="AL263" s="73">
        <f t="shared" si="866"/>
        <v>95554078</v>
      </c>
      <c r="AM263" s="75"/>
    </row>
    <row r="264" spans="1:39" s="58" customFormat="1" ht="16.5" hidden="1" customHeight="1" x14ac:dyDescent="0.15">
      <c r="A264" s="61"/>
      <c r="B264" s="77" t="s">
        <v>697</v>
      </c>
      <c r="C264" s="77" t="s">
        <v>696</v>
      </c>
      <c r="D264" s="84" t="s">
        <v>698</v>
      </c>
      <c r="E264" s="85" t="s">
        <v>1684</v>
      </c>
      <c r="F264" s="348"/>
      <c r="G264" s="85" t="s">
        <v>1805</v>
      </c>
      <c r="H264" s="85" t="s">
        <v>918</v>
      </c>
      <c r="I264" s="85" t="s">
        <v>1002</v>
      </c>
      <c r="J264" s="348"/>
      <c r="K264" s="348"/>
      <c r="L264" s="348"/>
      <c r="M264" s="348"/>
      <c r="N264" s="87"/>
      <c r="O264" s="88" t="s">
        <v>83</v>
      </c>
      <c r="P264" s="67">
        <f t="shared" ref="P264:R264" si="868">P262-+P263</f>
        <v>0</v>
      </c>
      <c r="Q264" s="67">
        <f t="shared" si="868"/>
        <v>0</v>
      </c>
      <c r="R264" s="89">
        <f t="shared" si="868"/>
        <v>0</v>
      </c>
      <c r="S264" s="89"/>
      <c r="T264" s="89">
        <f t="shared" ref="T264:V264" si="869">T262-+T263</f>
        <v>0</v>
      </c>
      <c r="U264" s="90">
        <f t="shared" si="869"/>
        <v>0</v>
      </c>
      <c r="V264" s="90">
        <f t="shared" si="869"/>
        <v>0</v>
      </c>
      <c r="W264" s="88" t="s">
        <v>83</v>
      </c>
      <c r="X264" s="90">
        <f t="shared" ref="X264:AD264" si="870">X262-+X263</f>
        <v>0</v>
      </c>
      <c r="Y264" s="90">
        <f t="shared" si="870"/>
        <v>0</v>
      </c>
      <c r="Z264" s="90">
        <f t="shared" si="870"/>
        <v>0</v>
      </c>
      <c r="AA264" s="90">
        <f t="shared" si="870"/>
        <v>0</v>
      </c>
      <c r="AB264" s="90">
        <f t="shared" si="870"/>
        <v>0</v>
      </c>
      <c r="AC264" s="90">
        <f t="shared" si="870"/>
        <v>0</v>
      </c>
      <c r="AD264" s="90">
        <f t="shared" si="870"/>
        <v>0</v>
      </c>
      <c r="AE264" s="90">
        <f t="shared" si="759"/>
        <v>0</v>
      </c>
      <c r="AF264" s="351"/>
      <c r="AH264" s="91">
        <f t="shared" si="830"/>
        <v>0</v>
      </c>
      <c r="AI264" s="92" t="s">
        <v>1156</v>
      </c>
      <c r="AJ264" s="91">
        <f t="shared" ref="AJ264:AL264" si="871">AJ262-+AJ263</f>
        <v>0</v>
      </c>
      <c r="AK264" s="91">
        <f t="shared" si="871"/>
        <v>0</v>
      </c>
      <c r="AL264" s="91">
        <f t="shared" si="871"/>
        <v>0</v>
      </c>
      <c r="AM264" s="60"/>
    </row>
    <row r="265" spans="1:39" s="58" customFormat="1" ht="16.5" hidden="1" customHeight="1" x14ac:dyDescent="0.15">
      <c r="A265" s="61" t="s">
        <v>1685</v>
      </c>
      <c r="B265" t="s">
        <v>701</v>
      </c>
      <c r="C265" t="s">
        <v>1221</v>
      </c>
      <c r="D265" s="62" t="s">
        <v>1822</v>
      </c>
      <c r="E265" s="63" t="s">
        <v>1685</v>
      </c>
      <c r="F265" s="346" t="s">
        <v>1471</v>
      </c>
      <c r="G265" s="63" t="s">
        <v>1794</v>
      </c>
      <c r="H265" s="63" t="s">
        <v>918</v>
      </c>
      <c r="I265" s="63" t="s">
        <v>956</v>
      </c>
      <c r="J265" s="346"/>
      <c r="K265" s="346"/>
      <c r="L265" s="346"/>
      <c r="M265" s="346" t="s">
        <v>1716</v>
      </c>
      <c r="N265" s="65" t="s">
        <v>1720</v>
      </c>
      <c r="O265" s="66" t="s">
        <v>78</v>
      </c>
      <c r="P265" s="67">
        <v>5932500</v>
      </c>
      <c r="Q265" s="67">
        <v>5932500</v>
      </c>
      <c r="R265" s="67">
        <f t="shared" ref="R265" si="872">P265-Q265</f>
        <v>0</v>
      </c>
      <c r="S265" s="67">
        <v>0</v>
      </c>
      <c r="T265" s="67">
        <v>0</v>
      </c>
      <c r="U265" s="68">
        <v>0</v>
      </c>
      <c r="V265" s="69">
        <f t="shared" ref="V265:V266" si="873">P265-U265</f>
        <v>5932500</v>
      </c>
      <c r="W265" s="70" t="s">
        <v>79</v>
      </c>
      <c r="X265" s="69">
        <f t="shared" ref="X265" si="874">X266</f>
        <v>0</v>
      </c>
      <c r="Y265" s="71"/>
      <c r="Z265" s="71"/>
      <c r="AA265" s="71"/>
      <c r="AB265" s="71"/>
      <c r="AC265" s="71"/>
      <c r="AD265" s="72"/>
      <c r="AE265" s="69">
        <f t="shared" si="759"/>
        <v>0</v>
      </c>
      <c r="AF265" s="349">
        <v>0</v>
      </c>
      <c r="AH265" s="73">
        <v>5932500</v>
      </c>
      <c r="AI265" s="74" t="s">
        <v>1156</v>
      </c>
      <c r="AJ265" s="73">
        <v>0</v>
      </c>
      <c r="AK265" s="73">
        <f t="shared" ref="AK265:AK266" si="875">AL265-+AH265</f>
        <v>0</v>
      </c>
      <c r="AL265" s="73">
        <f t="shared" ref="AL265:AL266" si="876">Q265+R265</f>
        <v>5932500</v>
      </c>
      <c r="AM265" s="75"/>
    </row>
    <row r="266" spans="1:39" s="58" customFormat="1" ht="16.5" hidden="1" customHeight="1" x14ac:dyDescent="0.15">
      <c r="A266" s="61"/>
      <c r="B266" s="77" t="s">
        <v>701</v>
      </c>
      <c r="C266" s="77" t="s">
        <v>1221</v>
      </c>
      <c r="D266" s="78" t="s">
        <v>1822</v>
      </c>
      <c r="E266" s="79" t="s">
        <v>1685</v>
      </c>
      <c r="F266" s="347"/>
      <c r="G266" s="79" t="s">
        <v>1794</v>
      </c>
      <c r="H266" s="79" t="s">
        <v>918</v>
      </c>
      <c r="I266" s="79" t="s">
        <v>956</v>
      </c>
      <c r="J266" s="347"/>
      <c r="K266" s="347"/>
      <c r="L266" s="347"/>
      <c r="M266" s="347"/>
      <c r="N266" s="81"/>
      <c r="O266" s="82" t="s">
        <v>81</v>
      </c>
      <c r="P266" s="67">
        <v>5932500</v>
      </c>
      <c r="Q266" s="67">
        <v>5932500</v>
      </c>
      <c r="R266" s="67">
        <v>0</v>
      </c>
      <c r="S266" s="67">
        <f t="shared" ref="S266" si="877">P266-Q266-R266</f>
        <v>0</v>
      </c>
      <c r="T266" s="67">
        <v>0</v>
      </c>
      <c r="U266" s="83">
        <v>0</v>
      </c>
      <c r="V266" s="69">
        <f t="shared" si="873"/>
        <v>5932500</v>
      </c>
      <c r="W266" s="70" t="s">
        <v>82</v>
      </c>
      <c r="X266" s="69">
        <v>0</v>
      </c>
      <c r="Y266" s="69">
        <v>0</v>
      </c>
      <c r="Z266" s="69">
        <v>0</v>
      </c>
      <c r="AA266" s="69">
        <v>0</v>
      </c>
      <c r="AB266" s="69">
        <v>0</v>
      </c>
      <c r="AC266" s="69">
        <v>0</v>
      </c>
      <c r="AD266" s="69">
        <v>0</v>
      </c>
      <c r="AE266" s="69">
        <f t="shared" si="759"/>
        <v>0</v>
      </c>
      <c r="AF266" s="350"/>
      <c r="AH266" s="73">
        <v>5932500</v>
      </c>
      <c r="AI266" s="74" t="s">
        <v>1156</v>
      </c>
      <c r="AJ266" s="73">
        <v>0</v>
      </c>
      <c r="AK266" s="73">
        <f t="shared" si="875"/>
        <v>0</v>
      </c>
      <c r="AL266" s="73">
        <f t="shared" si="876"/>
        <v>5932500</v>
      </c>
      <c r="AM266" s="75"/>
    </row>
    <row r="267" spans="1:39" s="58" customFormat="1" ht="16.5" hidden="1" customHeight="1" x14ac:dyDescent="0.15">
      <c r="A267" s="61"/>
      <c r="B267" s="77" t="s">
        <v>701</v>
      </c>
      <c r="C267" s="77" t="s">
        <v>1221</v>
      </c>
      <c r="D267" s="84" t="s">
        <v>1822</v>
      </c>
      <c r="E267" s="85" t="s">
        <v>1685</v>
      </c>
      <c r="F267" s="348"/>
      <c r="G267" s="85" t="s">
        <v>1794</v>
      </c>
      <c r="H267" s="85" t="s">
        <v>918</v>
      </c>
      <c r="I267" s="85" t="s">
        <v>956</v>
      </c>
      <c r="J267" s="348"/>
      <c r="K267" s="348"/>
      <c r="L267" s="348"/>
      <c r="M267" s="348"/>
      <c r="N267" s="87"/>
      <c r="O267" s="88" t="s">
        <v>83</v>
      </c>
      <c r="P267" s="67">
        <f t="shared" ref="P267:R267" si="878">P265-+P266</f>
        <v>0</v>
      </c>
      <c r="Q267" s="67">
        <f t="shared" si="878"/>
        <v>0</v>
      </c>
      <c r="R267" s="89">
        <f t="shared" si="878"/>
        <v>0</v>
      </c>
      <c r="S267" s="89"/>
      <c r="T267" s="89">
        <f t="shared" ref="T267:V267" si="879">T265-+T266</f>
        <v>0</v>
      </c>
      <c r="U267" s="90">
        <f t="shared" si="879"/>
        <v>0</v>
      </c>
      <c r="V267" s="90">
        <f t="shared" si="879"/>
        <v>0</v>
      </c>
      <c r="W267" s="88" t="s">
        <v>83</v>
      </c>
      <c r="X267" s="90">
        <f t="shared" ref="X267:AD267" si="880">X265-+X266</f>
        <v>0</v>
      </c>
      <c r="Y267" s="90">
        <f t="shared" si="880"/>
        <v>0</v>
      </c>
      <c r="Z267" s="90">
        <f t="shared" si="880"/>
        <v>0</v>
      </c>
      <c r="AA267" s="90">
        <f t="shared" si="880"/>
        <v>0</v>
      </c>
      <c r="AB267" s="90">
        <f t="shared" si="880"/>
        <v>0</v>
      </c>
      <c r="AC267" s="90">
        <f t="shared" si="880"/>
        <v>0</v>
      </c>
      <c r="AD267" s="90">
        <f t="shared" si="880"/>
        <v>0</v>
      </c>
      <c r="AE267" s="90">
        <f t="shared" si="759"/>
        <v>0</v>
      </c>
      <c r="AF267" s="351"/>
      <c r="AH267" s="91">
        <f t="shared" si="830"/>
        <v>0</v>
      </c>
      <c r="AI267" s="92" t="s">
        <v>1156</v>
      </c>
      <c r="AJ267" s="91">
        <f t="shared" ref="AJ267:AL267" si="881">AJ265-+AJ266</f>
        <v>0</v>
      </c>
      <c r="AK267" s="91">
        <f t="shared" si="881"/>
        <v>0</v>
      </c>
      <c r="AL267" s="91">
        <f t="shared" si="881"/>
        <v>0</v>
      </c>
      <c r="AM267" s="60"/>
    </row>
    <row r="268" spans="1:39" s="58" customFormat="1" ht="16.5" hidden="1" customHeight="1" x14ac:dyDescent="0.15">
      <c r="A268" s="61" t="s">
        <v>1686</v>
      </c>
      <c r="B268" t="s">
        <v>701</v>
      </c>
      <c r="C268" t="s">
        <v>1221</v>
      </c>
      <c r="D268" s="62" t="s">
        <v>1822</v>
      </c>
      <c r="E268" s="63" t="s">
        <v>1686</v>
      </c>
      <c r="F268" s="346" t="s">
        <v>1472</v>
      </c>
      <c r="G268" s="63" t="s">
        <v>502</v>
      </c>
      <c r="H268" s="63" t="s">
        <v>918</v>
      </c>
      <c r="I268" s="63" t="s">
        <v>956</v>
      </c>
      <c r="J268" s="346"/>
      <c r="K268" s="346"/>
      <c r="L268" s="346"/>
      <c r="M268" s="346" t="s">
        <v>1719</v>
      </c>
      <c r="N268" s="65" t="s">
        <v>1720</v>
      </c>
      <c r="O268" s="66" t="s">
        <v>78</v>
      </c>
      <c r="P268" s="67">
        <v>39258000</v>
      </c>
      <c r="Q268" s="67">
        <v>0</v>
      </c>
      <c r="R268" s="67">
        <f t="shared" ref="R268" si="882">P268-Q268</f>
        <v>39258000</v>
      </c>
      <c r="S268" s="67">
        <v>0</v>
      </c>
      <c r="T268" s="67">
        <v>39258000</v>
      </c>
      <c r="U268" s="68">
        <v>17253000</v>
      </c>
      <c r="V268" s="69">
        <f t="shared" ref="V268:V269" si="883">P268-U268</f>
        <v>22005000</v>
      </c>
      <c r="W268" s="70" t="s">
        <v>79</v>
      </c>
      <c r="X268" s="69">
        <f t="shared" ref="X268" si="884">X269</f>
        <v>0</v>
      </c>
      <c r="Y268" s="71"/>
      <c r="Z268" s="71"/>
      <c r="AA268" s="71"/>
      <c r="AB268" s="71"/>
      <c r="AC268" s="71"/>
      <c r="AD268" s="72"/>
      <c r="AE268" s="69">
        <f t="shared" si="759"/>
        <v>0</v>
      </c>
      <c r="AF268" s="349">
        <v>0</v>
      </c>
      <c r="AH268" s="73">
        <v>39258000</v>
      </c>
      <c r="AI268" s="74" t="s">
        <v>1156</v>
      </c>
      <c r="AJ268" s="73">
        <v>0</v>
      </c>
      <c r="AK268" s="73">
        <f t="shared" ref="AK268:AK269" si="885">AL268-+AH268</f>
        <v>0</v>
      </c>
      <c r="AL268" s="73">
        <f t="shared" ref="AL268:AL269" si="886">Q268+R268</f>
        <v>39258000</v>
      </c>
      <c r="AM268" s="75"/>
    </row>
    <row r="269" spans="1:39" s="58" customFormat="1" ht="16.5" hidden="1" customHeight="1" x14ac:dyDescent="0.15">
      <c r="A269" s="61"/>
      <c r="B269" s="77" t="s">
        <v>701</v>
      </c>
      <c r="C269" s="77" t="s">
        <v>1221</v>
      </c>
      <c r="D269" s="78" t="s">
        <v>1822</v>
      </c>
      <c r="E269" s="79" t="s">
        <v>1686</v>
      </c>
      <c r="F269" s="347"/>
      <c r="G269" s="79" t="s">
        <v>502</v>
      </c>
      <c r="H269" s="79" t="s">
        <v>918</v>
      </c>
      <c r="I269" s="79" t="s">
        <v>956</v>
      </c>
      <c r="J269" s="347"/>
      <c r="K269" s="347"/>
      <c r="L269" s="347"/>
      <c r="M269" s="347"/>
      <c r="N269" s="81"/>
      <c r="O269" s="82" t="s">
        <v>81</v>
      </c>
      <c r="P269" s="67">
        <v>39258000</v>
      </c>
      <c r="Q269" s="67">
        <v>0</v>
      </c>
      <c r="R269" s="67">
        <v>39258000</v>
      </c>
      <c r="S269" s="67">
        <f t="shared" ref="S269" si="887">P269-Q269-R269</f>
        <v>0</v>
      </c>
      <c r="T269" s="265">
        <v>39258000</v>
      </c>
      <c r="U269" s="83">
        <v>17253000</v>
      </c>
      <c r="V269" s="69">
        <f t="shared" si="883"/>
        <v>22005000</v>
      </c>
      <c r="W269" s="70" t="s">
        <v>82</v>
      </c>
      <c r="X269" s="69">
        <v>0</v>
      </c>
      <c r="Y269" s="69">
        <v>0</v>
      </c>
      <c r="Z269" s="69">
        <v>0</v>
      </c>
      <c r="AA269" s="69">
        <v>0</v>
      </c>
      <c r="AB269" s="69">
        <v>0</v>
      </c>
      <c r="AC269" s="69">
        <v>0</v>
      </c>
      <c r="AD269" s="69">
        <v>0</v>
      </c>
      <c r="AE269" s="69">
        <f t="shared" si="759"/>
        <v>0</v>
      </c>
      <c r="AF269" s="350"/>
      <c r="AH269" s="73">
        <v>39258000</v>
      </c>
      <c r="AI269" s="74" t="s">
        <v>1156</v>
      </c>
      <c r="AJ269" s="73">
        <v>0</v>
      </c>
      <c r="AK269" s="73">
        <f t="shared" si="885"/>
        <v>0</v>
      </c>
      <c r="AL269" s="73">
        <f t="shared" si="886"/>
        <v>39258000</v>
      </c>
      <c r="AM269" s="75"/>
    </row>
    <row r="270" spans="1:39" s="58" customFormat="1" ht="16.5" hidden="1" customHeight="1" x14ac:dyDescent="0.15">
      <c r="A270" s="61"/>
      <c r="B270" s="77" t="s">
        <v>701</v>
      </c>
      <c r="C270" s="77" t="s">
        <v>1221</v>
      </c>
      <c r="D270" s="84" t="s">
        <v>1822</v>
      </c>
      <c r="E270" s="85" t="s">
        <v>1686</v>
      </c>
      <c r="F270" s="348"/>
      <c r="G270" s="85" t="s">
        <v>502</v>
      </c>
      <c r="H270" s="85" t="s">
        <v>918</v>
      </c>
      <c r="I270" s="85" t="s">
        <v>956</v>
      </c>
      <c r="J270" s="348"/>
      <c r="K270" s="348"/>
      <c r="L270" s="348"/>
      <c r="M270" s="348"/>
      <c r="N270" s="87"/>
      <c r="O270" s="88" t="s">
        <v>83</v>
      </c>
      <c r="P270" s="67">
        <f t="shared" ref="P270:R270" si="888">P268-+P269</f>
        <v>0</v>
      </c>
      <c r="Q270" s="67">
        <f t="shared" si="888"/>
        <v>0</v>
      </c>
      <c r="R270" s="89">
        <f t="shared" si="888"/>
        <v>0</v>
      </c>
      <c r="S270" s="89"/>
      <c r="T270" s="89">
        <f t="shared" ref="T270:V270" si="889">T268-+T269</f>
        <v>0</v>
      </c>
      <c r="U270" s="90">
        <f t="shared" si="889"/>
        <v>0</v>
      </c>
      <c r="V270" s="90">
        <f t="shared" si="889"/>
        <v>0</v>
      </c>
      <c r="W270" s="88" t="s">
        <v>83</v>
      </c>
      <c r="X270" s="90">
        <f t="shared" ref="X270:AD270" si="890">X268-+X269</f>
        <v>0</v>
      </c>
      <c r="Y270" s="90">
        <f t="shared" si="890"/>
        <v>0</v>
      </c>
      <c r="Z270" s="90">
        <f t="shared" si="890"/>
        <v>0</v>
      </c>
      <c r="AA270" s="90">
        <f t="shared" si="890"/>
        <v>0</v>
      </c>
      <c r="AB270" s="90">
        <f t="shared" si="890"/>
        <v>0</v>
      </c>
      <c r="AC270" s="90">
        <f t="shared" si="890"/>
        <v>0</v>
      </c>
      <c r="AD270" s="90">
        <f t="shared" si="890"/>
        <v>0</v>
      </c>
      <c r="AE270" s="90">
        <f t="shared" si="759"/>
        <v>0</v>
      </c>
      <c r="AF270" s="351"/>
      <c r="AH270" s="91">
        <f t="shared" si="830"/>
        <v>0</v>
      </c>
      <c r="AI270" s="92" t="s">
        <v>1156</v>
      </c>
      <c r="AJ270" s="91">
        <f t="shared" ref="AJ270:AL270" si="891">AJ268-+AJ269</f>
        <v>0</v>
      </c>
      <c r="AK270" s="91">
        <f t="shared" si="891"/>
        <v>0</v>
      </c>
      <c r="AL270" s="91">
        <f t="shared" si="891"/>
        <v>0</v>
      </c>
      <c r="AM270" s="60"/>
    </row>
    <row r="271" spans="1:39" s="58" customFormat="1" ht="16.5" hidden="1" customHeight="1" x14ac:dyDescent="0.15">
      <c r="A271" s="61" t="s">
        <v>1687</v>
      </c>
      <c r="B271" t="s">
        <v>705</v>
      </c>
      <c r="C271" t="s">
        <v>704</v>
      </c>
      <c r="D271" s="62" t="s">
        <v>706</v>
      </c>
      <c r="E271" s="63" t="s">
        <v>1687</v>
      </c>
      <c r="F271" s="346" t="s">
        <v>1473</v>
      </c>
      <c r="G271" s="63" t="s">
        <v>502</v>
      </c>
      <c r="H271" s="63" t="s">
        <v>918</v>
      </c>
      <c r="I271" s="63" t="s">
        <v>956</v>
      </c>
      <c r="J271" s="346"/>
      <c r="K271" s="346"/>
      <c r="L271" s="346"/>
      <c r="M271" s="346" t="s">
        <v>1716</v>
      </c>
      <c r="N271" s="65" t="s">
        <v>1712</v>
      </c>
      <c r="O271" s="66" t="s">
        <v>78</v>
      </c>
      <c r="P271" s="67">
        <v>48024360</v>
      </c>
      <c r="Q271" s="67">
        <v>0</v>
      </c>
      <c r="R271" s="67">
        <f t="shared" ref="R271" si="892">P271-Q271</f>
        <v>48024360</v>
      </c>
      <c r="S271" s="67">
        <v>0</v>
      </c>
      <c r="T271" s="67">
        <v>0</v>
      </c>
      <c r="U271" s="68">
        <v>57261000</v>
      </c>
      <c r="V271" s="69">
        <f t="shared" ref="V271:V272" si="893">P271-U271</f>
        <v>-9236640</v>
      </c>
      <c r="W271" s="70" t="s">
        <v>79</v>
      </c>
      <c r="X271" s="69">
        <f t="shared" ref="X271" si="894">X272</f>
        <v>0</v>
      </c>
      <c r="Y271" s="71"/>
      <c r="Z271" s="71"/>
      <c r="AA271" s="71"/>
      <c r="AB271" s="71"/>
      <c r="AC271" s="71"/>
      <c r="AD271" s="72"/>
      <c r="AE271" s="69">
        <f t="shared" ref="AE271:AE297" si="895">SUM(X271:AD271)</f>
        <v>0</v>
      </c>
      <c r="AF271" s="349" t="s">
        <v>1791</v>
      </c>
      <c r="AH271" s="73">
        <v>48024360</v>
      </c>
      <c r="AI271" s="74" t="s">
        <v>1156</v>
      </c>
      <c r="AJ271" s="73">
        <v>0</v>
      </c>
      <c r="AK271" s="73">
        <f t="shared" ref="AK271:AK272" si="896">AL271-+AH271</f>
        <v>0</v>
      </c>
      <c r="AL271" s="73">
        <f t="shared" ref="AL271:AL272" si="897">Q271+R271</f>
        <v>48024360</v>
      </c>
      <c r="AM271" s="75"/>
    </row>
    <row r="272" spans="1:39" s="58" customFormat="1" ht="16.5" hidden="1" customHeight="1" x14ac:dyDescent="0.15">
      <c r="A272" s="61"/>
      <c r="B272" s="77" t="s">
        <v>705</v>
      </c>
      <c r="C272" s="77" t="s">
        <v>704</v>
      </c>
      <c r="D272" s="78" t="s">
        <v>706</v>
      </c>
      <c r="E272" s="79" t="s">
        <v>1687</v>
      </c>
      <c r="F272" s="347"/>
      <c r="G272" s="79" t="s">
        <v>502</v>
      </c>
      <c r="H272" s="79" t="s">
        <v>918</v>
      </c>
      <c r="I272" s="79" t="s">
        <v>956</v>
      </c>
      <c r="J272" s="347"/>
      <c r="K272" s="347"/>
      <c r="L272" s="347"/>
      <c r="M272" s="347"/>
      <c r="N272" s="81"/>
      <c r="O272" s="82" t="s">
        <v>81</v>
      </c>
      <c r="P272" s="67">
        <v>48024360</v>
      </c>
      <c r="Q272" s="67">
        <v>0</v>
      </c>
      <c r="R272" s="67">
        <v>48024360</v>
      </c>
      <c r="S272" s="67">
        <f t="shared" ref="S272" si="898">P272-Q272-R272</f>
        <v>0</v>
      </c>
      <c r="T272" s="67">
        <v>0</v>
      </c>
      <c r="U272" s="83">
        <v>57261000</v>
      </c>
      <c r="V272" s="69">
        <f t="shared" si="893"/>
        <v>-9236640</v>
      </c>
      <c r="W272" s="70" t="s">
        <v>82</v>
      </c>
      <c r="X272" s="69">
        <v>0</v>
      </c>
      <c r="Y272" s="69">
        <v>0</v>
      </c>
      <c r="Z272" s="69">
        <v>0</v>
      </c>
      <c r="AA272" s="69">
        <v>0</v>
      </c>
      <c r="AB272" s="69">
        <v>0</v>
      </c>
      <c r="AC272" s="69">
        <v>0</v>
      </c>
      <c r="AD272" s="69">
        <v>0</v>
      </c>
      <c r="AE272" s="69">
        <f t="shared" si="895"/>
        <v>0</v>
      </c>
      <c r="AF272" s="350"/>
      <c r="AH272" s="73">
        <v>48024360</v>
      </c>
      <c r="AI272" s="74" t="s">
        <v>1156</v>
      </c>
      <c r="AJ272" s="73">
        <v>0</v>
      </c>
      <c r="AK272" s="73">
        <f t="shared" si="896"/>
        <v>0</v>
      </c>
      <c r="AL272" s="73">
        <f t="shared" si="897"/>
        <v>48024360</v>
      </c>
      <c r="AM272" s="75"/>
    </row>
    <row r="273" spans="1:39" s="58" customFormat="1" ht="16.5" hidden="1" customHeight="1" x14ac:dyDescent="0.15">
      <c r="A273" s="61"/>
      <c r="B273" s="77" t="s">
        <v>705</v>
      </c>
      <c r="C273" s="77" t="s">
        <v>704</v>
      </c>
      <c r="D273" s="84" t="s">
        <v>706</v>
      </c>
      <c r="E273" s="85" t="s">
        <v>1687</v>
      </c>
      <c r="F273" s="348"/>
      <c r="G273" s="85" t="s">
        <v>502</v>
      </c>
      <c r="H273" s="85" t="s">
        <v>918</v>
      </c>
      <c r="I273" s="85" t="s">
        <v>956</v>
      </c>
      <c r="J273" s="348"/>
      <c r="K273" s="348"/>
      <c r="L273" s="348"/>
      <c r="M273" s="348"/>
      <c r="N273" s="87"/>
      <c r="O273" s="88" t="s">
        <v>83</v>
      </c>
      <c r="P273" s="67">
        <f t="shared" ref="P273:R273" si="899">P271-+P272</f>
        <v>0</v>
      </c>
      <c r="Q273" s="67">
        <f t="shared" si="899"/>
        <v>0</v>
      </c>
      <c r="R273" s="89">
        <f t="shared" si="899"/>
        <v>0</v>
      </c>
      <c r="S273" s="89"/>
      <c r="T273" s="89">
        <f t="shared" ref="T273:V273" si="900">T271-+T272</f>
        <v>0</v>
      </c>
      <c r="U273" s="90">
        <f t="shared" si="900"/>
        <v>0</v>
      </c>
      <c r="V273" s="90">
        <f t="shared" si="900"/>
        <v>0</v>
      </c>
      <c r="W273" s="88" t="s">
        <v>83</v>
      </c>
      <c r="X273" s="90">
        <f t="shared" ref="X273:AD273" si="901">X271-+X272</f>
        <v>0</v>
      </c>
      <c r="Y273" s="90">
        <f t="shared" si="901"/>
        <v>0</v>
      </c>
      <c r="Z273" s="90">
        <f t="shared" si="901"/>
        <v>0</v>
      </c>
      <c r="AA273" s="90">
        <f t="shared" si="901"/>
        <v>0</v>
      </c>
      <c r="AB273" s="90">
        <f t="shared" si="901"/>
        <v>0</v>
      </c>
      <c r="AC273" s="90">
        <f t="shared" si="901"/>
        <v>0</v>
      </c>
      <c r="AD273" s="90">
        <f t="shared" si="901"/>
        <v>0</v>
      </c>
      <c r="AE273" s="90">
        <f t="shared" si="895"/>
        <v>0</v>
      </c>
      <c r="AF273" s="351"/>
      <c r="AH273" s="91">
        <f t="shared" si="830"/>
        <v>0</v>
      </c>
      <c r="AI273" s="92" t="s">
        <v>1156</v>
      </c>
      <c r="AJ273" s="91">
        <f t="shared" ref="AJ273:AL273" si="902">AJ271-+AJ272</f>
        <v>0</v>
      </c>
      <c r="AK273" s="91">
        <f t="shared" si="902"/>
        <v>0</v>
      </c>
      <c r="AL273" s="91">
        <f t="shared" si="902"/>
        <v>0</v>
      </c>
      <c r="AM273" s="60"/>
    </row>
    <row r="274" spans="1:39" s="58" customFormat="1" ht="16.5" hidden="1" customHeight="1" x14ac:dyDescent="0.15">
      <c r="A274" s="61" t="s">
        <v>1693</v>
      </c>
      <c r="B274" t="s">
        <v>1824</v>
      </c>
      <c r="C274" t="s">
        <v>712</v>
      </c>
      <c r="D274" s="62" t="s">
        <v>714</v>
      </c>
      <c r="E274" s="63" t="s">
        <v>1693</v>
      </c>
      <c r="F274" s="346" t="s">
        <v>1479</v>
      </c>
      <c r="G274" s="63" t="s">
        <v>497</v>
      </c>
      <c r="H274" s="63" t="s">
        <v>918</v>
      </c>
      <c r="I274" s="63" t="s">
        <v>956</v>
      </c>
      <c r="J274" s="346" t="s">
        <v>1790</v>
      </c>
      <c r="K274" s="346" t="s">
        <v>1783</v>
      </c>
      <c r="L274" s="346" t="s">
        <v>1156</v>
      </c>
      <c r="M274" s="346" t="s">
        <v>1716</v>
      </c>
      <c r="N274" s="65" t="s">
        <v>1712</v>
      </c>
      <c r="O274" s="66" t="s">
        <v>78</v>
      </c>
      <c r="P274" s="67">
        <v>8346486</v>
      </c>
      <c r="Q274" s="67">
        <v>0</v>
      </c>
      <c r="R274" s="67">
        <f t="shared" ref="R274" si="903">P274-Q274</f>
        <v>8346486</v>
      </c>
      <c r="S274" s="67">
        <v>0</v>
      </c>
      <c r="T274" s="67">
        <v>8346486</v>
      </c>
      <c r="U274" s="68">
        <v>0</v>
      </c>
      <c r="V274" s="69">
        <f t="shared" ref="V274:V275" si="904">P274-U274</f>
        <v>8346486</v>
      </c>
      <c r="W274" s="70" t="s">
        <v>79</v>
      </c>
      <c r="X274" s="69">
        <f t="shared" ref="X274" si="905">X275</f>
        <v>777401</v>
      </c>
      <c r="Y274" s="71"/>
      <c r="Z274" s="71"/>
      <c r="AA274" s="71"/>
      <c r="AB274" s="71"/>
      <c r="AC274" s="71"/>
      <c r="AD274" s="72"/>
      <c r="AE274" s="69">
        <f t="shared" si="895"/>
        <v>777401</v>
      </c>
      <c r="AF274" s="349">
        <v>0</v>
      </c>
      <c r="AH274" s="73">
        <v>0</v>
      </c>
      <c r="AI274" s="74" t="s">
        <v>981</v>
      </c>
      <c r="AJ274" s="73">
        <v>268554.07</v>
      </c>
      <c r="AK274" s="73">
        <f t="shared" ref="AK274:AK275" si="906">AL274-+AH274</f>
        <v>8346486</v>
      </c>
      <c r="AL274" s="73">
        <f t="shared" ref="AL274:AL275" si="907">Q274+R274</f>
        <v>8346486</v>
      </c>
      <c r="AM274" s="75"/>
    </row>
    <row r="275" spans="1:39" s="58" customFormat="1" ht="16.5" hidden="1" customHeight="1" x14ac:dyDescent="0.15">
      <c r="B275" s="77" t="s">
        <v>1824</v>
      </c>
      <c r="C275" s="77" t="s">
        <v>712</v>
      </c>
      <c r="D275" s="78" t="s">
        <v>714</v>
      </c>
      <c r="E275" s="79" t="s">
        <v>1693</v>
      </c>
      <c r="F275" s="347"/>
      <c r="G275" s="79" t="s">
        <v>497</v>
      </c>
      <c r="H275" s="79" t="s">
        <v>918</v>
      </c>
      <c r="I275" s="79" t="s">
        <v>956</v>
      </c>
      <c r="J275" s="347"/>
      <c r="K275" s="347"/>
      <c r="L275" s="347"/>
      <c r="M275" s="347"/>
      <c r="N275" s="81"/>
      <c r="O275" s="82" t="s">
        <v>81</v>
      </c>
      <c r="P275" s="67">
        <v>7569085</v>
      </c>
      <c r="Q275" s="67">
        <v>0</v>
      </c>
      <c r="R275" s="67">
        <v>7569085</v>
      </c>
      <c r="S275" s="67">
        <f t="shared" ref="S275" si="908">P275-Q275-R275</f>
        <v>0</v>
      </c>
      <c r="T275" s="67">
        <v>7569085</v>
      </c>
      <c r="U275" s="83">
        <v>0</v>
      </c>
      <c r="V275" s="69">
        <f t="shared" si="904"/>
        <v>7569085</v>
      </c>
      <c r="W275" s="70" t="s">
        <v>82</v>
      </c>
      <c r="X275" s="69">
        <v>777401</v>
      </c>
      <c r="Y275" s="69">
        <v>0</v>
      </c>
      <c r="Z275" s="69">
        <v>0</v>
      </c>
      <c r="AA275" s="69">
        <v>0</v>
      </c>
      <c r="AB275" s="69">
        <v>0</v>
      </c>
      <c r="AC275" s="69">
        <v>0</v>
      </c>
      <c r="AD275" s="69">
        <v>0</v>
      </c>
      <c r="AE275" s="69">
        <f t="shared" si="895"/>
        <v>777401</v>
      </c>
      <c r="AF275" s="350"/>
      <c r="AH275" s="73">
        <v>0</v>
      </c>
      <c r="AI275" s="74" t="s">
        <v>981</v>
      </c>
      <c r="AJ275" s="73">
        <v>241322.72000000003</v>
      </c>
      <c r="AK275" s="73">
        <f t="shared" si="906"/>
        <v>7569085</v>
      </c>
      <c r="AL275" s="73">
        <f t="shared" si="907"/>
        <v>7569085</v>
      </c>
      <c r="AM275" s="75"/>
    </row>
    <row r="276" spans="1:39" s="58" customFormat="1" ht="16.5" hidden="1" customHeight="1" x14ac:dyDescent="0.15">
      <c r="B276" s="77" t="s">
        <v>1824</v>
      </c>
      <c r="C276" s="77" t="s">
        <v>712</v>
      </c>
      <c r="D276" s="84" t="s">
        <v>714</v>
      </c>
      <c r="E276" s="85" t="s">
        <v>1693</v>
      </c>
      <c r="F276" s="348"/>
      <c r="G276" s="85" t="s">
        <v>497</v>
      </c>
      <c r="H276" s="85" t="s">
        <v>918</v>
      </c>
      <c r="I276" s="85" t="s">
        <v>956</v>
      </c>
      <c r="J276" s="348"/>
      <c r="K276" s="348"/>
      <c r="L276" s="348"/>
      <c r="M276" s="348"/>
      <c r="N276" s="87"/>
      <c r="O276" s="88" t="s">
        <v>83</v>
      </c>
      <c r="P276" s="67">
        <f t="shared" ref="P276:R276" si="909">P274-+P275</f>
        <v>777401</v>
      </c>
      <c r="Q276" s="67">
        <f t="shared" si="909"/>
        <v>0</v>
      </c>
      <c r="R276" s="89">
        <f t="shared" si="909"/>
        <v>777401</v>
      </c>
      <c r="S276" s="89"/>
      <c r="T276" s="89">
        <f t="shared" ref="T276:V276" si="910">T274-+T275</f>
        <v>777401</v>
      </c>
      <c r="U276" s="90">
        <f t="shared" si="910"/>
        <v>0</v>
      </c>
      <c r="V276" s="90">
        <f t="shared" si="910"/>
        <v>777401</v>
      </c>
      <c r="W276" s="88" t="s">
        <v>83</v>
      </c>
      <c r="X276" s="90">
        <f t="shared" ref="X276:AD276" si="911">X274-+X275</f>
        <v>0</v>
      </c>
      <c r="Y276" s="90">
        <f t="shared" si="911"/>
        <v>0</v>
      </c>
      <c r="Z276" s="90">
        <f t="shared" si="911"/>
        <v>0</v>
      </c>
      <c r="AA276" s="90">
        <f t="shared" si="911"/>
        <v>0</v>
      </c>
      <c r="AB276" s="90">
        <f t="shared" si="911"/>
        <v>0</v>
      </c>
      <c r="AC276" s="90">
        <f t="shared" si="911"/>
        <v>0</v>
      </c>
      <c r="AD276" s="90">
        <f t="shared" si="911"/>
        <v>0</v>
      </c>
      <c r="AE276" s="90">
        <f t="shared" si="895"/>
        <v>0</v>
      </c>
      <c r="AF276" s="351"/>
      <c r="AH276" s="91">
        <f t="shared" si="830"/>
        <v>0</v>
      </c>
      <c r="AI276" s="92">
        <v>0</v>
      </c>
      <c r="AJ276" s="91">
        <f t="shared" ref="AJ276:AL276" si="912">AJ274-+AJ275</f>
        <v>27231.349999999977</v>
      </c>
      <c r="AK276" s="91">
        <f t="shared" si="912"/>
        <v>777401</v>
      </c>
      <c r="AL276" s="91">
        <f t="shared" si="912"/>
        <v>777401</v>
      </c>
      <c r="AM276" s="60"/>
    </row>
    <row r="277" spans="1:39" s="58" customFormat="1" ht="16.5" hidden="1" customHeight="1" x14ac:dyDescent="0.15">
      <c r="A277" s="61" t="s">
        <v>1695</v>
      </c>
      <c r="B277" t="s">
        <v>736</v>
      </c>
      <c r="C277" t="s">
        <v>1219</v>
      </c>
      <c r="D277" s="62" t="s">
        <v>1825</v>
      </c>
      <c r="E277" s="63" t="s">
        <v>1695</v>
      </c>
      <c r="F277" s="346" t="s">
        <v>1481</v>
      </c>
      <c r="G277" s="63" t="s">
        <v>1794</v>
      </c>
      <c r="H277" s="63" t="s">
        <v>918</v>
      </c>
      <c r="I277" s="63" t="s">
        <v>956</v>
      </c>
      <c r="J277" s="346"/>
      <c r="K277" s="346"/>
      <c r="L277" s="346"/>
      <c r="M277" s="346" t="s">
        <v>1716</v>
      </c>
      <c r="N277" s="65" t="s">
        <v>1712</v>
      </c>
      <c r="O277" s="66" t="s">
        <v>78</v>
      </c>
      <c r="P277" s="67">
        <v>2769334</v>
      </c>
      <c r="Q277" s="67">
        <v>0</v>
      </c>
      <c r="R277" s="67">
        <f t="shared" ref="R277" si="913">P277-Q277</f>
        <v>2769334</v>
      </c>
      <c r="S277" s="67">
        <v>0</v>
      </c>
      <c r="T277" s="67">
        <v>0</v>
      </c>
      <c r="U277" s="68">
        <v>0</v>
      </c>
      <c r="V277" s="69">
        <f t="shared" ref="V277:V278" si="914">P277-U277</f>
        <v>2769334</v>
      </c>
      <c r="W277" s="70" t="s">
        <v>79</v>
      </c>
      <c r="X277" s="69">
        <f t="shared" ref="X277" si="915">X278</f>
        <v>2769334</v>
      </c>
      <c r="Y277" s="71"/>
      <c r="Z277" s="71"/>
      <c r="AA277" s="71"/>
      <c r="AB277" s="71"/>
      <c r="AC277" s="71"/>
      <c r="AD277" s="72"/>
      <c r="AE277" s="69">
        <f t="shared" si="895"/>
        <v>2769334</v>
      </c>
      <c r="AF277" s="349">
        <v>0</v>
      </c>
      <c r="AH277" s="73">
        <v>0</v>
      </c>
      <c r="AI277" s="74" t="s">
        <v>1156</v>
      </c>
      <c r="AJ277" s="73">
        <v>24919.77</v>
      </c>
      <c r="AK277" s="73">
        <f t="shared" ref="AK277:AK278" si="916">AL277-+AH277</f>
        <v>2769334</v>
      </c>
      <c r="AL277" s="73">
        <f t="shared" ref="AL277:AL278" si="917">Q277+R277</f>
        <v>2769334</v>
      </c>
      <c r="AM277" s="75"/>
    </row>
    <row r="278" spans="1:39" s="58" customFormat="1" ht="16.5" hidden="1" customHeight="1" x14ac:dyDescent="0.15">
      <c r="B278" s="77" t="s">
        <v>736</v>
      </c>
      <c r="C278" s="77" t="s">
        <v>1219</v>
      </c>
      <c r="D278" s="78" t="s">
        <v>1825</v>
      </c>
      <c r="E278" s="79" t="s">
        <v>1695</v>
      </c>
      <c r="F278" s="347"/>
      <c r="G278" s="79" t="s">
        <v>1794</v>
      </c>
      <c r="H278" s="79" t="s">
        <v>918</v>
      </c>
      <c r="I278" s="79" t="s">
        <v>956</v>
      </c>
      <c r="J278" s="347"/>
      <c r="K278" s="347"/>
      <c r="L278" s="347"/>
      <c r="M278" s="347"/>
      <c r="N278" s="81"/>
      <c r="O278" s="82" t="s">
        <v>81</v>
      </c>
      <c r="P278" s="67">
        <v>0</v>
      </c>
      <c r="Q278" s="67">
        <v>0</v>
      </c>
      <c r="R278" s="67">
        <v>0</v>
      </c>
      <c r="S278" s="67">
        <f t="shared" ref="S278" si="918">P278-Q278-R278</f>
        <v>0</v>
      </c>
      <c r="T278" s="67">
        <v>0</v>
      </c>
      <c r="U278" s="83">
        <v>0</v>
      </c>
      <c r="V278" s="69">
        <f t="shared" si="914"/>
        <v>0</v>
      </c>
      <c r="W278" s="70" t="s">
        <v>82</v>
      </c>
      <c r="X278" s="69">
        <v>2769334</v>
      </c>
      <c r="Y278" s="69">
        <v>0</v>
      </c>
      <c r="Z278" s="69">
        <v>0</v>
      </c>
      <c r="AA278" s="69">
        <v>0</v>
      </c>
      <c r="AB278" s="69">
        <v>0</v>
      </c>
      <c r="AC278" s="69">
        <v>0</v>
      </c>
      <c r="AD278" s="69">
        <v>0</v>
      </c>
      <c r="AE278" s="69">
        <f t="shared" si="895"/>
        <v>2769334</v>
      </c>
      <c r="AF278" s="350"/>
      <c r="AH278" s="73">
        <v>0</v>
      </c>
      <c r="AI278" s="74" t="s">
        <v>1156</v>
      </c>
      <c r="AJ278" s="73">
        <v>0</v>
      </c>
      <c r="AK278" s="73">
        <f t="shared" si="916"/>
        <v>0</v>
      </c>
      <c r="AL278" s="73">
        <f t="shared" si="917"/>
        <v>0</v>
      </c>
      <c r="AM278" s="75"/>
    </row>
    <row r="279" spans="1:39" s="58" customFormat="1" ht="16.5" hidden="1" customHeight="1" x14ac:dyDescent="0.15">
      <c r="B279" s="77" t="s">
        <v>736</v>
      </c>
      <c r="C279" s="77" t="s">
        <v>1219</v>
      </c>
      <c r="D279" s="84" t="s">
        <v>1825</v>
      </c>
      <c r="E279" s="85" t="s">
        <v>1695</v>
      </c>
      <c r="F279" s="348"/>
      <c r="G279" s="85" t="s">
        <v>1794</v>
      </c>
      <c r="H279" s="85" t="s">
        <v>918</v>
      </c>
      <c r="I279" s="85" t="s">
        <v>956</v>
      </c>
      <c r="J279" s="348"/>
      <c r="K279" s="348"/>
      <c r="L279" s="348"/>
      <c r="M279" s="348"/>
      <c r="N279" s="87"/>
      <c r="O279" s="88" t="s">
        <v>83</v>
      </c>
      <c r="P279" s="67">
        <f t="shared" ref="P279:R279" si="919">P277-+P278</f>
        <v>2769334</v>
      </c>
      <c r="Q279" s="67">
        <f t="shared" si="919"/>
        <v>0</v>
      </c>
      <c r="R279" s="89">
        <f t="shared" si="919"/>
        <v>2769334</v>
      </c>
      <c r="S279" s="89"/>
      <c r="T279" s="89">
        <f t="shared" ref="T279:V279" si="920">T277-+T278</f>
        <v>0</v>
      </c>
      <c r="U279" s="90">
        <f t="shared" si="920"/>
        <v>0</v>
      </c>
      <c r="V279" s="90">
        <f t="shared" si="920"/>
        <v>2769334</v>
      </c>
      <c r="W279" s="88" t="s">
        <v>83</v>
      </c>
      <c r="X279" s="90">
        <f t="shared" ref="X279:AD279" si="921">X277-+X278</f>
        <v>0</v>
      </c>
      <c r="Y279" s="90">
        <f t="shared" si="921"/>
        <v>0</v>
      </c>
      <c r="Z279" s="90">
        <f t="shared" si="921"/>
        <v>0</v>
      </c>
      <c r="AA279" s="90">
        <f t="shared" si="921"/>
        <v>0</v>
      </c>
      <c r="AB279" s="90">
        <f t="shared" si="921"/>
        <v>0</v>
      </c>
      <c r="AC279" s="90">
        <f t="shared" si="921"/>
        <v>0</v>
      </c>
      <c r="AD279" s="90">
        <f t="shared" si="921"/>
        <v>0</v>
      </c>
      <c r="AE279" s="90">
        <f t="shared" si="895"/>
        <v>0</v>
      </c>
      <c r="AF279" s="351"/>
      <c r="AH279" s="91">
        <f t="shared" ref="AH279:AH297" si="922">AH277-+AH278</f>
        <v>0</v>
      </c>
      <c r="AI279" s="92">
        <v>0</v>
      </c>
      <c r="AJ279" s="91">
        <f t="shared" ref="AJ279:AL279" si="923">AJ277-+AJ278</f>
        <v>24919.77</v>
      </c>
      <c r="AK279" s="91">
        <f t="shared" si="923"/>
        <v>2769334</v>
      </c>
      <c r="AL279" s="91">
        <f t="shared" si="923"/>
        <v>2769334</v>
      </c>
      <c r="AM279" s="60"/>
    </row>
    <row r="280" spans="1:39" s="58" customFormat="1" ht="16.5" hidden="1" customHeight="1" x14ac:dyDescent="0.15">
      <c r="A280" s="61" t="s">
        <v>1696</v>
      </c>
      <c r="B280" t="s">
        <v>740</v>
      </c>
      <c r="C280" t="s">
        <v>739</v>
      </c>
      <c r="D280" s="62" t="s">
        <v>741</v>
      </c>
      <c r="E280" s="63" t="s">
        <v>1696</v>
      </c>
      <c r="F280" s="346" t="s">
        <v>1482</v>
      </c>
      <c r="G280" s="63" t="s">
        <v>497</v>
      </c>
      <c r="H280" s="63" t="s">
        <v>918</v>
      </c>
      <c r="I280" s="63" t="s">
        <v>956</v>
      </c>
      <c r="J280" s="346" t="s">
        <v>1743</v>
      </c>
      <c r="K280" s="346" t="s">
        <v>1783</v>
      </c>
      <c r="L280" s="346" t="s">
        <v>1156</v>
      </c>
      <c r="M280" s="346" t="s">
        <v>1716</v>
      </c>
      <c r="N280" s="65" t="s">
        <v>1712</v>
      </c>
      <c r="O280" s="66" t="s">
        <v>78</v>
      </c>
      <c r="P280" s="67">
        <v>47786650</v>
      </c>
      <c r="Q280" s="67">
        <v>26246248</v>
      </c>
      <c r="R280" s="67">
        <f t="shared" ref="R280" si="924">P280-Q280</f>
        <v>21540402</v>
      </c>
      <c r="S280" s="67">
        <v>0</v>
      </c>
      <c r="T280" s="67">
        <v>49191896</v>
      </c>
      <c r="U280" s="68">
        <v>0</v>
      </c>
      <c r="V280" s="69">
        <f t="shared" ref="V280:V281" si="925">P280-U280</f>
        <v>47786650</v>
      </c>
      <c r="W280" s="70" t="s">
        <v>79</v>
      </c>
      <c r="X280" s="69">
        <f t="shared" ref="X280" si="926">X281</f>
        <v>1674678</v>
      </c>
      <c r="Y280" s="71"/>
      <c r="Z280" s="71"/>
      <c r="AA280" s="71"/>
      <c r="AB280" s="71"/>
      <c r="AC280" s="71"/>
      <c r="AD280" s="72"/>
      <c r="AE280" s="69">
        <f t="shared" si="895"/>
        <v>1674678</v>
      </c>
      <c r="AF280" s="349">
        <v>0</v>
      </c>
      <c r="AH280" s="73">
        <v>0</v>
      </c>
      <c r="AI280" s="74" t="s">
        <v>819</v>
      </c>
      <c r="AJ280" s="73">
        <v>401316.46</v>
      </c>
      <c r="AK280" s="73">
        <f t="shared" ref="AK280:AK281" si="927">AL280-+AH280</f>
        <v>47786650</v>
      </c>
      <c r="AL280" s="73">
        <f t="shared" ref="AL280:AL281" si="928">Q280+R280</f>
        <v>47786650</v>
      </c>
      <c r="AM280" s="75"/>
    </row>
    <row r="281" spans="1:39" s="58" customFormat="1" ht="16.5" hidden="1" customHeight="1" x14ac:dyDescent="0.15">
      <c r="B281" s="77" t="s">
        <v>740</v>
      </c>
      <c r="C281" s="77" t="s">
        <v>739</v>
      </c>
      <c r="D281" s="78" t="s">
        <v>741</v>
      </c>
      <c r="E281" s="79" t="s">
        <v>1696</v>
      </c>
      <c r="F281" s="347"/>
      <c r="G281" s="79" t="s">
        <v>497</v>
      </c>
      <c r="H281" s="79" t="s">
        <v>918</v>
      </c>
      <c r="I281" s="79" t="s">
        <v>956</v>
      </c>
      <c r="J281" s="347"/>
      <c r="K281" s="347"/>
      <c r="L281" s="347"/>
      <c r="M281" s="347"/>
      <c r="N281" s="81"/>
      <c r="O281" s="82" t="s">
        <v>81</v>
      </c>
      <c r="P281" s="67">
        <v>46111972</v>
      </c>
      <c r="Q281" s="67">
        <v>24571570</v>
      </c>
      <c r="R281" s="67">
        <v>21540402</v>
      </c>
      <c r="S281" s="67">
        <f t="shared" ref="S281" si="929">P281-Q281-R281</f>
        <v>0</v>
      </c>
      <c r="T281" s="67">
        <v>47517218</v>
      </c>
      <c r="U281" s="83">
        <v>0</v>
      </c>
      <c r="V281" s="69">
        <f t="shared" si="925"/>
        <v>46111972</v>
      </c>
      <c r="W281" s="70" t="s">
        <v>82</v>
      </c>
      <c r="X281" s="69">
        <v>1674678</v>
      </c>
      <c r="Y281" s="69">
        <v>0</v>
      </c>
      <c r="Z281" s="69">
        <v>0</v>
      </c>
      <c r="AA281" s="69">
        <v>0</v>
      </c>
      <c r="AB281" s="69">
        <v>0</v>
      </c>
      <c r="AC281" s="69">
        <v>0</v>
      </c>
      <c r="AD281" s="69">
        <v>0</v>
      </c>
      <c r="AE281" s="69">
        <f t="shared" si="895"/>
        <v>1674678</v>
      </c>
      <c r="AF281" s="350"/>
      <c r="AH281" s="73">
        <v>0</v>
      </c>
      <c r="AI281" s="74" t="s">
        <v>819</v>
      </c>
      <c r="AJ281" s="73">
        <v>387650.08</v>
      </c>
      <c r="AK281" s="73">
        <f t="shared" si="927"/>
        <v>46111972</v>
      </c>
      <c r="AL281" s="73">
        <f t="shared" si="928"/>
        <v>46111972</v>
      </c>
      <c r="AM281" s="75"/>
    </row>
    <row r="282" spans="1:39" s="58" customFormat="1" ht="16.5" hidden="1" customHeight="1" x14ac:dyDescent="0.15">
      <c r="B282" s="77" t="s">
        <v>740</v>
      </c>
      <c r="C282" s="77" t="s">
        <v>739</v>
      </c>
      <c r="D282" s="84" t="s">
        <v>741</v>
      </c>
      <c r="E282" s="85" t="s">
        <v>1696</v>
      </c>
      <c r="F282" s="348"/>
      <c r="G282" s="85" t="s">
        <v>497</v>
      </c>
      <c r="H282" s="85" t="s">
        <v>918</v>
      </c>
      <c r="I282" s="85" t="s">
        <v>956</v>
      </c>
      <c r="J282" s="348"/>
      <c r="K282" s="348"/>
      <c r="L282" s="348"/>
      <c r="M282" s="348"/>
      <c r="N282" s="87"/>
      <c r="O282" s="88" t="s">
        <v>83</v>
      </c>
      <c r="P282" s="67">
        <f t="shared" ref="P282:R282" si="930">P280-+P281</f>
        <v>1674678</v>
      </c>
      <c r="Q282" s="67">
        <f t="shared" si="930"/>
        <v>1674678</v>
      </c>
      <c r="R282" s="89">
        <f t="shared" si="930"/>
        <v>0</v>
      </c>
      <c r="S282" s="89"/>
      <c r="T282" s="89">
        <f t="shared" ref="T282:V282" si="931">T280-+T281</f>
        <v>1674678</v>
      </c>
      <c r="U282" s="90">
        <f t="shared" si="931"/>
        <v>0</v>
      </c>
      <c r="V282" s="90">
        <f t="shared" si="931"/>
        <v>1674678</v>
      </c>
      <c r="W282" s="88" t="s">
        <v>83</v>
      </c>
      <c r="X282" s="90">
        <f t="shared" ref="X282:AD282" si="932">X280-+X281</f>
        <v>0</v>
      </c>
      <c r="Y282" s="90">
        <f t="shared" si="932"/>
        <v>0</v>
      </c>
      <c r="Z282" s="90">
        <f t="shared" si="932"/>
        <v>0</v>
      </c>
      <c r="AA282" s="90">
        <f t="shared" si="932"/>
        <v>0</v>
      </c>
      <c r="AB282" s="90">
        <f t="shared" si="932"/>
        <v>0</v>
      </c>
      <c r="AC282" s="90">
        <f t="shared" si="932"/>
        <v>0</v>
      </c>
      <c r="AD282" s="90">
        <f t="shared" si="932"/>
        <v>0</v>
      </c>
      <c r="AE282" s="90">
        <f t="shared" si="895"/>
        <v>0</v>
      </c>
      <c r="AF282" s="351"/>
      <c r="AH282" s="91">
        <f t="shared" si="922"/>
        <v>0</v>
      </c>
      <c r="AI282" s="92">
        <v>0</v>
      </c>
      <c r="AJ282" s="91">
        <f t="shared" ref="AJ282:AL282" si="933">AJ280-+AJ281</f>
        <v>13666.380000000005</v>
      </c>
      <c r="AK282" s="91">
        <f t="shared" si="933"/>
        <v>1674678</v>
      </c>
      <c r="AL282" s="91">
        <f t="shared" si="933"/>
        <v>1674678</v>
      </c>
      <c r="AM282" s="60"/>
    </row>
    <row r="283" spans="1:39" s="58" customFormat="1" ht="16.5" hidden="1" customHeight="1" x14ac:dyDescent="0.15">
      <c r="A283" s="61" t="s">
        <v>1697</v>
      </c>
      <c r="B283" t="s">
        <v>740</v>
      </c>
      <c r="C283" t="s">
        <v>739</v>
      </c>
      <c r="D283" s="62" t="s">
        <v>741</v>
      </c>
      <c r="E283" s="63" t="s">
        <v>1697</v>
      </c>
      <c r="F283" s="346" t="s">
        <v>1483</v>
      </c>
      <c r="G283" s="63" t="s">
        <v>1807</v>
      </c>
      <c r="H283" s="63" t="s">
        <v>918</v>
      </c>
      <c r="I283" s="63" t="s">
        <v>956</v>
      </c>
      <c r="J283" s="346" t="s">
        <v>1790</v>
      </c>
      <c r="K283" s="346" t="s">
        <v>1783</v>
      </c>
      <c r="L283" s="346" t="s">
        <v>1156</v>
      </c>
      <c r="M283" s="346" t="s">
        <v>1716</v>
      </c>
      <c r="N283" s="65" t="s">
        <v>1712</v>
      </c>
      <c r="O283" s="66" t="s">
        <v>78</v>
      </c>
      <c r="P283" s="67">
        <v>7267091</v>
      </c>
      <c r="Q283" s="67">
        <v>7267091</v>
      </c>
      <c r="R283" s="67">
        <f t="shared" ref="R283" si="934">P283-Q283</f>
        <v>0</v>
      </c>
      <c r="S283" s="67">
        <v>0</v>
      </c>
      <c r="T283" s="67">
        <v>7267091</v>
      </c>
      <c r="U283" s="68">
        <v>0</v>
      </c>
      <c r="V283" s="69">
        <f t="shared" ref="V283:V284" si="935">P283-U283</f>
        <v>7267091</v>
      </c>
      <c r="W283" s="70" t="s">
        <v>79</v>
      </c>
      <c r="X283" s="69">
        <f t="shared" ref="X283" si="936">X284</f>
        <v>0</v>
      </c>
      <c r="Y283" s="71"/>
      <c r="Z283" s="71"/>
      <c r="AA283" s="71"/>
      <c r="AB283" s="71"/>
      <c r="AC283" s="71"/>
      <c r="AD283" s="72"/>
      <c r="AE283" s="69">
        <f t="shared" si="895"/>
        <v>0</v>
      </c>
      <c r="AF283" s="349">
        <v>0</v>
      </c>
      <c r="AH283" s="73">
        <v>0</v>
      </c>
      <c r="AI283" s="74" t="s">
        <v>819</v>
      </c>
      <c r="AJ283" s="73">
        <v>59845.33</v>
      </c>
      <c r="AK283" s="73">
        <f t="shared" ref="AK283:AK284" si="937">AL283-+AH283</f>
        <v>7267091</v>
      </c>
      <c r="AL283" s="73">
        <f t="shared" ref="AL283:AL284" si="938">Q283+R283</f>
        <v>7267091</v>
      </c>
      <c r="AM283" s="75"/>
    </row>
    <row r="284" spans="1:39" s="58" customFormat="1" ht="16.5" hidden="1" customHeight="1" x14ac:dyDescent="0.15">
      <c r="B284" s="77" t="s">
        <v>740</v>
      </c>
      <c r="C284" s="77" t="s">
        <v>739</v>
      </c>
      <c r="D284" s="78" t="s">
        <v>741</v>
      </c>
      <c r="E284" s="79" t="s">
        <v>1697</v>
      </c>
      <c r="F284" s="347"/>
      <c r="G284" s="79" t="s">
        <v>1807</v>
      </c>
      <c r="H284" s="79" t="s">
        <v>918</v>
      </c>
      <c r="I284" s="79" t="s">
        <v>956</v>
      </c>
      <c r="J284" s="347"/>
      <c r="K284" s="347"/>
      <c r="L284" s="347"/>
      <c r="M284" s="347"/>
      <c r="N284" s="81"/>
      <c r="O284" s="82" t="s">
        <v>81</v>
      </c>
      <c r="P284" s="67">
        <v>7267091</v>
      </c>
      <c r="Q284" s="67">
        <v>7267091</v>
      </c>
      <c r="R284" s="67">
        <v>0</v>
      </c>
      <c r="S284" s="67">
        <f t="shared" ref="S284" si="939">P284-Q284-R284</f>
        <v>0</v>
      </c>
      <c r="T284" s="67">
        <v>7267091</v>
      </c>
      <c r="U284" s="83">
        <v>0</v>
      </c>
      <c r="V284" s="69">
        <f t="shared" si="935"/>
        <v>7267091</v>
      </c>
      <c r="W284" s="70" t="s">
        <v>82</v>
      </c>
      <c r="X284" s="69">
        <v>0</v>
      </c>
      <c r="Y284" s="69">
        <v>0</v>
      </c>
      <c r="Z284" s="69">
        <v>0</v>
      </c>
      <c r="AA284" s="69">
        <v>0</v>
      </c>
      <c r="AB284" s="69">
        <v>0</v>
      </c>
      <c r="AC284" s="69">
        <v>0</v>
      </c>
      <c r="AD284" s="69">
        <v>0</v>
      </c>
      <c r="AE284" s="69">
        <f t="shared" si="895"/>
        <v>0</v>
      </c>
      <c r="AF284" s="350"/>
      <c r="AH284" s="73">
        <v>0</v>
      </c>
      <c r="AI284" s="74" t="s">
        <v>819</v>
      </c>
      <c r="AJ284" s="73">
        <v>59845.33</v>
      </c>
      <c r="AK284" s="73">
        <f t="shared" si="937"/>
        <v>7267091</v>
      </c>
      <c r="AL284" s="73">
        <f t="shared" si="938"/>
        <v>7267091</v>
      </c>
      <c r="AM284" s="75"/>
    </row>
    <row r="285" spans="1:39" s="58" customFormat="1" ht="16.5" hidden="1" customHeight="1" x14ac:dyDescent="0.15">
      <c r="B285" s="77" t="s">
        <v>740</v>
      </c>
      <c r="C285" s="77" t="s">
        <v>739</v>
      </c>
      <c r="D285" s="84" t="s">
        <v>741</v>
      </c>
      <c r="E285" s="85" t="s">
        <v>1697</v>
      </c>
      <c r="F285" s="348"/>
      <c r="G285" s="85" t="s">
        <v>1807</v>
      </c>
      <c r="H285" s="85" t="s">
        <v>918</v>
      </c>
      <c r="I285" s="85" t="s">
        <v>956</v>
      </c>
      <c r="J285" s="348"/>
      <c r="K285" s="348"/>
      <c r="L285" s="348"/>
      <c r="M285" s="348"/>
      <c r="N285" s="87"/>
      <c r="O285" s="88" t="s">
        <v>83</v>
      </c>
      <c r="P285" s="67">
        <f t="shared" ref="P285:R285" si="940">P283-+P284</f>
        <v>0</v>
      </c>
      <c r="Q285" s="67">
        <f t="shared" si="940"/>
        <v>0</v>
      </c>
      <c r="R285" s="89">
        <f t="shared" si="940"/>
        <v>0</v>
      </c>
      <c r="S285" s="89"/>
      <c r="T285" s="89">
        <f t="shared" ref="T285:V285" si="941">T283-+T284</f>
        <v>0</v>
      </c>
      <c r="U285" s="90">
        <f t="shared" si="941"/>
        <v>0</v>
      </c>
      <c r="V285" s="90">
        <f t="shared" si="941"/>
        <v>0</v>
      </c>
      <c r="W285" s="88" t="s">
        <v>83</v>
      </c>
      <c r="X285" s="90">
        <f t="shared" ref="X285:AD285" si="942">X283-+X284</f>
        <v>0</v>
      </c>
      <c r="Y285" s="90">
        <f t="shared" si="942"/>
        <v>0</v>
      </c>
      <c r="Z285" s="90">
        <f t="shared" si="942"/>
        <v>0</v>
      </c>
      <c r="AA285" s="90">
        <f t="shared" si="942"/>
        <v>0</v>
      </c>
      <c r="AB285" s="90">
        <f t="shared" si="942"/>
        <v>0</v>
      </c>
      <c r="AC285" s="90">
        <f t="shared" si="942"/>
        <v>0</v>
      </c>
      <c r="AD285" s="90">
        <f t="shared" si="942"/>
        <v>0</v>
      </c>
      <c r="AE285" s="90">
        <f t="shared" si="895"/>
        <v>0</v>
      </c>
      <c r="AF285" s="351"/>
      <c r="AH285" s="91">
        <f t="shared" si="922"/>
        <v>0</v>
      </c>
      <c r="AI285" s="92" t="s">
        <v>1156</v>
      </c>
      <c r="AJ285" s="91">
        <f t="shared" ref="AJ285:AL285" si="943">AJ283-+AJ284</f>
        <v>0</v>
      </c>
      <c r="AK285" s="91">
        <f t="shared" si="943"/>
        <v>0</v>
      </c>
      <c r="AL285" s="91">
        <f t="shared" si="943"/>
        <v>0</v>
      </c>
      <c r="AM285" s="60"/>
    </row>
    <row r="286" spans="1:39" s="58" customFormat="1" ht="16.5" hidden="1" customHeight="1" x14ac:dyDescent="0.15">
      <c r="A286" s="61" t="s">
        <v>1698</v>
      </c>
      <c r="B286" t="s">
        <v>740</v>
      </c>
      <c r="C286" t="s">
        <v>739</v>
      </c>
      <c r="D286" s="62" t="s">
        <v>741</v>
      </c>
      <c r="E286" s="63" t="s">
        <v>1698</v>
      </c>
      <c r="F286" s="346" t="s">
        <v>1484</v>
      </c>
      <c r="G286" s="63" t="s">
        <v>1794</v>
      </c>
      <c r="H286" s="63" t="s">
        <v>918</v>
      </c>
      <c r="I286" s="63" t="s">
        <v>956</v>
      </c>
      <c r="J286" s="346"/>
      <c r="K286" s="346"/>
      <c r="L286" s="346" t="s">
        <v>1156</v>
      </c>
      <c r="M286" s="346" t="s">
        <v>1716</v>
      </c>
      <c r="N286" s="65" t="s">
        <v>1712</v>
      </c>
      <c r="O286" s="66" t="s">
        <v>78</v>
      </c>
      <c r="P286" s="67">
        <v>3623383</v>
      </c>
      <c r="Q286" s="67">
        <v>0</v>
      </c>
      <c r="R286" s="67">
        <f t="shared" ref="R286" si="944">P286-Q286</f>
        <v>3623383</v>
      </c>
      <c r="S286" s="67">
        <v>0</v>
      </c>
      <c r="T286" s="67">
        <v>3623383</v>
      </c>
      <c r="U286" s="68">
        <v>0</v>
      </c>
      <c r="V286" s="69">
        <f t="shared" ref="V286:V287" si="945">P286-U286</f>
        <v>3623383</v>
      </c>
      <c r="W286" s="70" t="s">
        <v>79</v>
      </c>
      <c r="X286" s="69">
        <f t="shared" ref="X286" si="946">X287</f>
        <v>0</v>
      </c>
      <c r="Y286" s="71"/>
      <c r="Z286" s="71"/>
      <c r="AA286" s="71"/>
      <c r="AB286" s="71"/>
      <c r="AC286" s="71"/>
      <c r="AD286" s="72"/>
      <c r="AE286" s="69">
        <f t="shared" si="895"/>
        <v>0</v>
      </c>
      <c r="AF286" s="349">
        <v>0</v>
      </c>
      <c r="AH286" s="73">
        <v>0</v>
      </c>
      <c r="AI286" s="74" t="s">
        <v>819</v>
      </c>
      <c r="AJ286" s="73">
        <v>32604.9</v>
      </c>
      <c r="AK286" s="73">
        <f t="shared" ref="AK286:AK287" si="947">AL286-+AH286</f>
        <v>3623383</v>
      </c>
      <c r="AL286" s="73">
        <f t="shared" ref="AL286:AL287" si="948">Q286+R286</f>
        <v>3623383</v>
      </c>
      <c r="AM286" s="75"/>
    </row>
    <row r="287" spans="1:39" s="58" customFormat="1" ht="16.5" hidden="1" customHeight="1" x14ac:dyDescent="0.15">
      <c r="B287" s="77" t="s">
        <v>740</v>
      </c>
      <c r="C287" s="77" t="s">
        <v>739</v>
      </c>
      <c r="D287" s="78" t="s">
        <v>741</v>
      </c>
      <c r="E287" s="79" t="s">
        <v>1698</v>
      </c>
      <c r="F287" s="347"/>
      <c r="G287" s="79" t="s">
        <v>1794</v>
      </c>
      <c r="H287" s="79" t="s">
        <v>918</v>
      </c>
      <c r="I287" s="79" t="s">
        <v>956</v>
      </c>
      <c r="J287" s="347"/>
      <c r="K287" s="347"/>
      <c r="L287" s="347"/>
      <c r="M287" s="347"/>
      <c r="N287" s="81"/>
      <c r="O287" s="82" t="s">
        <v>81</v>
      </c>
      <c r="P287" s="67">
        <v>3623383</v>
      </c>
      <c r="Q287" s="67">
        <v>0</v>
      </c>
      <c r="R287" s="67">
        <v>3623383</v>
      </c>
      <c r="S287" s="67">
        <f t="shared" ref="S287" si="949">P287-Q287-R287</f>
        <v>0</v>
      </c>
      <c r="T287" s="67">
        <v>3623383</v>
      </c>
      <c r="U287" s="83">
        <v>0</v>
      </c>
      <c r="V287" s="69">
        <f t="shared" si="945"/>
        <v>3623383</v>
      </c>
      <c r="W287" s="70" t="s">
        <v>82</v>
      </c>
      <c r="X287" s="69">
        <v>0</v>
      </c>
      <c r="Y287" s="69">
        <v>0</v>
      </c>
      <c r="Z287" s="69">
        <v>0</v>
      </c>
      <c r="AA287" s="69">
        <v>0</v>
      </c>
      <c r="AB287" s="69">
        <v>0</v>
      </c>
      <c r="AC287" s="69">
        <v>0</v>
      </c>
      <c r="AD287" s="69">
        <v>0</v>
      </c>
      <c r="AE287" s="69">
        <f t="shared" si="895"/>
        <v>0</v>
      </c>
      <c r="AF287" s="350"/>
      <c r="AH287" s="73">
        <v>0</v>
      </c>
      <c r="AI287" s="74" t="s">
        <v>819</v>
      </c>
      <c r="AJ287" s="73">
        <v>32604.9</v>
      </c>
      <c r="AK287" s="73">
        <f t="shared" si="947"/>
        <v>3623383</v>
      </c>
      <c r="AL287" s="73">
        <f t="shared" si="948"/>
        <v>3623383</v>
      </c>
      <c r="AM287" s="75"/>
    </row>
    <row r="288" spans="1:39" s="58" customFormat="1" ht="16.5" hidden="1" customHeight="1" x14ac:dyDescent="0.15">
      <c r="B288" s="77" t="s">
        <v>740</v>
      </c>
      <c r="C288" s="77" t="s">
        <v>739</v>
      </c>
      <c r="D288" s="84" t="s">
        <v>741</v>
      </c>
      <c r="E288" s="85" t="s">
        <v>1698</v>
      </c>
      <c r="F288" s="348"/>
      <c r="G288" s="85" t="s">
        <v>1794</v>
      </c>
      <c r="H288" s="85" t="s">
        <v>918</v>
      </c>
      <c r="I288" s="85" t="s">
        <v>956</v>
      </c>
      <c r="J288" s="348"/>
      <c r="K288" s="348"/>
      <c r="L288" s="348"/>
      <c r="M288" s="348"/>
      <c r="N288" s="87"/>
      <c r="O288" s="88" t="s">
        <v>83</v>
      </c>
      <c r="P288" s="67">
        <f t="shared" ref="P288:R288" si="950">P286-+P287</f>
        <v>0</v>
      </c>
      <c r="Q288" s="67">
        <f t="shared" si="950"/>
        <v>0</v>
      </c>
      <c r="R288" s="89">
        <f t="shared" si="950"/>
        <v>0</v>
      </c>
      <c r="S288" s="89"/>
      <c r="T288" s="89">
        <f t="shared" ref="T288:V288" si="951">T286-+T287</f>
        <v>0</v>
      </c>
      <c r="U288" s="90">
        <f t="shared" si="951"/>
        <v>0</v>
      </c>
      <c r="V288" s="90">
        <f t="shared" si="951"/>
        <v>0</v>
      </c>
      <c r="W288" s="88" t="s">
        <v>83</v>
      </c>
      <c r="X288" s="90">
        <f t="shared" ref="X288:AD288" si="952">X286-+X287</f>
        <v>0</v>
      </c>
      <c r="Y288" s="90">
        <f t="shared" si="952"/>
        <v>0</v>
      </c>
      <c r="Z288" s="90">
        <f t="shared" si="952"/>
        <v>0</v>
      </c>
      <c r="AA288" s="90">
        <f t="shared" si="952"/>
        <v>0</v>
      </c>
      <c r="AB288" s="90">
        <f t="shared" si="952"/>
        <v>0</v>
      </c>
      <c r="AC288" s="90">
        <f t="shared" si="952"/>
        <v>0</v>
      </c>
      <c r="AD288" s="90">
        <f t="shared" si="952"/>
        <v>0</v>
      </c>
      <c r="AE288" s="90">
        <f t="shared" si="895"/>
        <v>0</v>
      </c>
      <c r="AF288" s="351"/>
      <c r="AH288" s="91">
        <f t="shared" si="922"/>
        <v>0</v>
      </c>
      <c r="AI288" s="92" t="s">
        <v>1156</v>
      </c>
      <c r="AJ288" s="91">
        <f t="shared" ref="AJ288:AL288" si="953">AJ286-+AJ287</f>
        <v>0</v>
      </c>
      <c r="AK288" s="91">
        <f t="shared" si="953"/>
        <v>0</v>
      </c>
      <c r="AL288" s="91">
        <f t="shared" si="953"/>
        <v>0</v>
      </c>
      <c r="AM288" s="60"/>
    </row>
    <row r="289" spans="1:40" s="58" customFormat="1" ht="16.5" hidden="1" customHeight="1" x14ac:dyDescent="0.15">
      <c r="A289" s="61" t="s">
        <v>1699</v>
      </c>
      <c r="B289" t="s">
        <v>744</v>
      </c>
      <c r="C289" t="s">
        <v>743</v>
      </c>
      <c r="D289" s="62" t="s">
        <v>745</v>
      </c>
      <c r="E289" s="63" t="s">
        <v>1699</v>
      </c>
      <c r="F289" s="346" t="s">
        <v>1485</v>
      </c>
      <c r="G289" s="63" t="s">
        <v>497</v>
      </c>
      <c r="H289" s="63" t="s">
        <v>918</v>
      </c>
      <c r="I289" s="63" t="s">
        <v>956</v>
      </c>
      <c r="J289" s="346" t="s">
        <v>1743</v>
      </c>
      <c r="K289" s="346" t="s">
        <v>1783</v>
      </c>
      <c r="L289" s="346" t="s">
        <v>1156</v>
      </c>
      <c r="M289" s="346" t="s">
        <v>1716</v>
      </c>
      <c r="N289" s="65" t="s">
        <v>1712</v>
      </c>
      <c r="O289" s="66" t="s">
        <v>78</v>
      </c>
      <c r="P289" s="67">
        <v>4473560</v>
      </c>
      <c r="Q289" s="67">
        <v>4473560</v>
      </c>
      <c r="R289" s="67">
        <f t="shared" ref="R289" si="954">P289-Q289</f>
        <v>0</v>
      </c>
      <c r="S289" s="67">
        <v>0</v>
      </c>
      <c r="T289" s="67">
        <v>0</v>
      </c>
      <c r="U289" s="68">
        <v>0</v>
      </c>
      <c r="V289" s="69">
        <f t="shared" ref="V289:V290" si="955">P289-U289</f>
        <v>4473560</v>
      </c>
      <c r="W289" s="70" t="s">
        <v>79</v>
      </c>
      <c r="X289" s="69">
        <f t="shared" ref="X289" si="956">X290</f>
        <v>0</v>
      </c>
      <c r="Y289" s="71"/>
      <c r="Z289" s="71"/>
      <c r="AA289" s="71"/>
      <c r="AB289" s="71"/>
      <c r="AC289" s="71"/>
      <c r="AD289" s="72"/>
      <c r="AE289" s="69">
        <f t="shared" si="895"/>
        <v>0</v>
      </c>
      <c r="AF289" s="349">
        <v>0</v>
      </c>
      <c r="AH289" s="73">
        <v>4473560</v>
      </c>
      <c r="AI289" s="74" t="s">
        <v>1156</v>
      </c>
      <c r="AJ289" s="73">
        <v>0</v>
      </c>
      <c r="AK289" s="73">
        <f t="shared" ref="AK289:AK290" si="957">AL289-+AH289</f>
        <v>0</v>
      </c>
      <c r="AL289" s="73">
        <f t="shared" ref="AL289:AL290" si="958">Q289+R289</f>
        <v>4473560</v>
      </c>
      <c r="AM289" s="75"/>
    </row>
    <row r="290" spans="1:40" s="58" customFormat="1" ht="16.5" hidden="1" customHeight="1" x14ac:dyDescent="0.15">
      <c r="B290" s="77" t="s">
        <v>744</v>
      </c>
      <c r="C290" s="77" t="s">
        <v>743</v>
      </c>
      <c r="D290" s="78" t="s">
        <v>745</v>
      </c>
      <c r="E290" s="79" t="s">
        <v>1699</v>
      </c>
      <c r="F290" s="347"/>
      <c r="G290" s="79" t="s">
        <v>497</v>
      </c>
      <c r="H290" s="79" t="s">
        <v>918</v>
      </c>
      <c r="I290" s="79" t="s">
        <v>956</v>
      </c>
      <c r="J290" s="347"/>
      <c r="K290" s="347"/>
      <c r="L290" s="347"/>
      <c r="M290" s="347"/>
      <c r="N290" s="81"/>
      <c r="O290" s="82" t="s">
        <v>81</v>
      </c>
      <c r="P290" s="67">
        <v>4473560</v>
      </c>
      <c r="Q290" s="67">
        <v>4473560</v>
      </c>
      <c r="R290" s="67">
        <v>0</v>
      </c>
      <c r="S290" s="67">
        <f t="shared" ref="S290" si="959">P290-Q290-R290</f>
        <v>0</v>
      </c>
      <c r="T290" s="67">
        <v>0</v>
      </c>
      <c r="U290" s="83">
        <v>0</v>
      </c>
      <c r="V290" s="69">
        <f t="shared" si="955"/>
        <v>4473560</v>
      </c>
      <c r="W290" s="70" t="s">
        <v>82</v>
      </c>
      <c r="X290" s="69">
        <v>0</v>
      </c>
      <c r="Y290" s="69">
        <v>0</v>
      </c>
      <c r="Z290" s="69">
        <v>0</v>
      </c>
      <c r="AA290" s="69">
        <v>0</v>
      </c>
      <c r="AB290" s="69">
        <v>0</v>
      </c>
      <c r="AC290" s="69">
        <v>0</v>
      </c>
      <c r="AD290" s="69">
        <v>0</v>
      </c>
      <c r="AE290" s="69">
        <f t="shared" si="895"/>
        <v>0</v>
      </c>
      <c r="AF290" s="350"/>
      <c r="AH290" s="73">
        <v>4473560</v>
      </c>
      <c r="AI290" s="74" t="s">
        <v>1156</v>
      </c>
      <c r="AJ290" s="73">
        <v>0</v>
      </c>
      <c r="AK290" s="73">
        <f t="shared" si="957"/>
        <v>0</v>
      </c>
      <c r="AL290" s="73">
        <f t="shared" si="958"/>
        <v>4473560</v>
      </c>
      <c r="AM290" s="75"/>
    </row>
    <row r="291" spans="1:40" s="58" customFormat="1" ht="16.5" hidden="1" customHeight="1" x14ac:dyDescent="0.15">
      <c r="B291" s="77" t="s">
        <v>744</v>
      </c>
      <c r="C291" s="77" t="s">
        <v>743</v>
      </c>
      <c r="D291" s="84" t="s">
        <v>745</v>
      </c>
      <c r="E291" s="85" t="s">
        <v>1699</v>
      </c>
      <c r="F291" s="348"/>
      <c r="G291" s="85" t="s">
        <v>497</v>
      </c>
      <c r="H291" s="85" t="s">
        <v>918</v>
      </c>
      <c r="I291" s="85" t="s">
        <v>956</v>
      </c>
      <c r="J291" s="348"/>
      <c r="K291" s="348"/>
      <c r="L291" s="348"/>
      <c r="M291" s="348"/>
      <c r="N291" s="87"/>
      <c r="O291" s="88" t="s">
        <v>83</v>
      </c>
      <c r="P291" s="67">
        <f t="shared" ref="P291:R291" si="960">P289-+P290</f>
        <v>0</v>
      </c>
      <c r="Q291" s="67">
        <f t="shared" si="960"/>
        <v>0</v>
      </c>
      <c r="R291" s="89">
        <f t="shared" si="960"/>
        <v>0</v>
      </c>
      <c r="S291" s="89"/>
      <c r="T291" s="89">
        <f t="shared" ref="T291:V291" si="961">T289-+T290</f>
        <v>0</v>
      </c>
      <c r="U291" s="90">
        <f t="shared" si="961"/>
        <v>0</v>
      </c>
      <c r="V291" s="90">
        <f t="shared" si="961"/>
        <v>0</v>
      </c>
      <c r="W291" s="88" t="s">
        <v>83</v>
      </c>
      <c r="X291" s="90">
        <f t="shared" ref="X291:AD291" si="962">X289-+X290</f>
        <v>0</v>
      </c>
      <c r="Y291" s="90">
        <f t="shared" si="962"/>
        <v>0</v>
      </c>
      <c r="Z291" s="90">
        <f t="shared" si="962"/>
        <v>0</v>
      </c>
      <c r="AA291" s="90">
        <f t="shared" si="962"/>
        <v>0</v>
      </c>
      <c r="AB291" s="90">
        <f t="shared" si="962"/>
        <v>0</v>
      </c>
      <c r="AC291" s="90">
        <f t="shared" si="962"/>
        <v>0</v>
      </c>
      <c r="AD291" s="90">
        <f t="shared" si="962"/>
        <v>0</v>
      </c>
      <c r="AE291" s="90">
        <f t="shared" si="895"/>
        <v>0</v>
      </c>
      <c r="AF291" s="351"/>
      <c r="AH291" s="91">
        <f t="shared" si="922"/>
        <v>0</v>
      </c>
      <c r="AI291" s="92" t="s">
        <v>1156</v>
      </c>
      <c r="AJ291" s="91">
        <f t="shared" ref="AJ291:AL291" si="963">AJ289-+AJ290</f>
        <v>0</v>
      </c>
      <c r="AK291" s="91">
        <f t="shared" si="963"/>
        <v>0</v>
      </c>
      <c r="AL291" s="91">
        <f t="shared" si="963"/>
        <v>0</v>
      </c>
      <c r="AM291" s="60"/>
    </row>
    <row r="292" spans="1:40" s="58" customFormat="1" ht="16.5" hidden="1" customHeight="1" x14ac:dyDescent="0.15">
      <c r="A292" s="61" t="s">
        <v>1702</v>
      </c>
      <c r="B292" t="s">
        <v>744</v>
      </c>
      <c r="C292" t="s">
        <v>743</v>
      </c>
      <c r="D292" s="62" t="s">
        <v>745</v>
      </c>
      <c r="E292" s="63" t="s">
        <v>1702</v>
      </c>
      <c r="F292" s="346" t="s">
        <v>1488</v>
      </c>
      <c r="G292" s="63" t="s">
        <v>497</v>
      </c>
      <c r="H292" s="63" t="s">
        <v>918</v>
      </c>
      <c r="I292" s="63" t="s">
        <v>956</v>
      </c>
      <c r="J292" s="346"/>
      <c r="K292" s="346"/>
      <c r="L292" s="346"/>
      <c r="M292" s="346" t="s">
        <v>1716</v>
      </c>
      <c r="N292" s="65" t="s">
        <v>1712</v>
      </c>
      <c r="O292" s="66" t="s">
        <v>78</v>
      </c>
      <c r="P292" s="67">
        <v>1424153</v>
      </c>
      <c r="Q292" s="67">
        <v>1424153</v>
      </c>
      <c r="R292" s="67">
        <f t="shared" ref="R292" si="964">P292-Q292</f>
        <v>0</v>
      </c>
      <c r="S292" s="67">
        <v>0</v>
      </c>
      <c r="T292" s="67">
        <v>0</v>
      </c>
      <c r="U292" s="68">
        <v>2176781</v>
      </c>
      <c r="V292" s="69">
        <f t="shared" ref="V292:V293" si="965">P292-U292</f>
        <v>-752628</v>
      </c>
      <c r="W292" s="70" t="s">
        <v>79</v>
      </c>
      <c r="X292" s="69">
        <f t="shared" ref="X292" si="966">X293</f>
        <v>0</v>
      </c>
      <c r="Y292" s="71"/>
      <c r="Z292" s="71"/>
      <c r="AA292" s="71"/>
      <c r="AB292" s="71"/>
      <c r="AC292" s="71"/>
      <c r="AD292" s="72"/>
      <c r="AE292" s="69">
        <f t="shared" si="895"/>
        <v>0</v>
      </c>
      <c r="AF292" s="349">
        <v>0</v>
      </c>
      <c r="AH292" s="73">
        <v>394241</v>
      </c>
      <c r="AI292" s="74" t="s">
        <v>819</v>
      </c>
      <c r="AJ292" s="73">
        <v>34252.81</v>
      </c>
      <c r="AK292" s="73">
        <f t="shared" ref="AK292:AK293" si="967">AL292-+AH292</f>
        <v>1029912</v>
      </c>
      <c r="AL292" s="73">
        <f t="shared" ref="AL292:AL293" si="968">Q292+R292</f>
        <v>1424153</v>
      </c>
      <c r="AM292" s="75"/>
    </row>
    <row r="293" spans="1:40" s="58" customFormat="1" ht="16.5" hidden="1" customHeight="1" x14ac:dyDescent="0.15">
      <c r="B293" s="77" t="s">
        <v>744</v>
      </c>
      <c r="C293" s="77" t="s">
        <v>743</v>
      </c>
      <c r="D293" s="78" t="s">
        <v>745</v>
      </c>
      <c r="E293" s="79" t="s">
        <v>1702</v>
      </c>
      <c r="F293" s="347"/>
      <c r="G293" s="79" t="s">
        <v>497</v>
      </c>
      <c r="H293" s="79" t="s">
        <v>918</v>
      </c>
      <c r="I293" s="79" t="s">
        <v>956</v>
      </c>
      <c r="J293" s="347"/>
      <c r="K293" s="347"/>
      <c r="L293" s="347"/>
      <c r="M293" s="347"/>
      <c r="N293" s="81"/>
      <c r="O293" s="82" t="s">
        <v>81</v>
      </c>
      <c r="P293" s="67">
        <v>1424153</v>
      </c>
      <c r="Q293" s="67">
        <v>1424153</v>
      </c>
      <c r="R293" s="67">
        <v>0</v>
      </c>
      <c r="S293" s="67">
        <f t="shared" ref="S293" si="969">P293-Q293-R293</f>
        <v>0</v>
      </c>
      <c r="T293" s="67">
        <v>0</v>
      </c>
      <c r="U293" s="83">
        <v>2176781</v>
      </c>
      <c r="V293" s="69">
        <f t="shared" si="965"/>
        <v>-752628</v>
      </c>
      <c r="W293" s="70" t="s">
        <v>82</v>
      </c>
      <c r="X293" s="69">
        <v>0</v>
      </c>
      <c r="Y293" s="69">
        <v>0</v>
      </c>
      <c r="Z293" s="69">
        <v>0</v>
      </c>
      <c r="AA293" s="69">
        <v>0</v>
      </c>
      <c r="AB293" s="69">
        <v>0</v>
      </c>
      <c r="AC293" s="69">
        <v>0</v>
      </c>
      <c r="AD293" s="69">
        <v>0</v>
      </c>
      <c r="AE293" s="69">
        <f t="shared" si="895"/>
        <v>0</v>
      </c>
      <c r="AF293" s="350"/>
      <c r="AH293" s="73">
        <v>394241</v>
      </c>
      <c r="AI293" s="74" t="s">
        <v>819</v>
      </c>
      <c r="AJ293" s="73">
        <v>34252.81</v>
      </c>
      <c r="AK293" s="73">
        <f t="shared" si="967"/>
        <v>1029912</v>
      </c>
      <c r="AL293" s="73">
        <f t="shared" si="968"/>
        <v>1424153</v>
      </c>
      <c r="AM293" s="75"/>
    </row>
    <row r="294" spans="1:40" s="58" customFormat="1" ht="16.5" hidden="1" customHeight="1" x14ac:dyDescent="0.15">
      <c r="B294" s="77" t="s">
        <v>744</v>
      </c>
      <c r="C294" s="77" t="s">
        <v>743</v>
      </c>
      <c r="D294" s="84" t="s">
        <v>745</v>
      </c>
      <c r="E294" s="85" t="s">
        <v>1702</v>
      </c>
      <c r="F294" s="348"/>
      <c r="G294" s="85" t="s">
        <v>497</v>
      </c>
      <c r="H294" s="85" t="s">
        <v>918</v>
      </c>
      <c r="I294" s="85" t="s">
        <v>956</v>
      </c>
      <c r="J294" s="348"/>
      <c r="K294" s="348"/>
      <c r="L294" s="348"/>
      <c r="M294" s="348"/>
      <c r="N294" s="87"/>
      <c r="O294" s="88" t="s">
        <v>83</v>
      </c>
      <c r="P294" s="67">
        <f t="shared" ref="P294:R294" si="970">P292-+P293</f>
        <v>0</v>
      </c>
      <c r="Q294" s="67">
        <f t="shared" si="970"/>
        <v>0</v>
      </c>
      <c r="R294" s="89">
        <f t="shared" si="970"/>
        <v>0</v>
      </c>
      <c r="S294" s="89"/>
      <c r="T294" s="89">
        <f t="shared" ref="T294:V294" si="971">T292-+T293</f>
        <v>0</v>
      </c>
      <c r="U294" s="90">
        <f t="shared" si="971"/>
        <v>0</v>
      </c>
      <c r="V294" s="90">
        <f t="shared" si="971"/>
        <v>0</v>
      </c>
      <c r="W294" s="88" t="s">
        <v>83</v>
      </c>
      <c r="X294" s="90">
        <f t="shared" ref="X294:AD294" si="972">X292-+X293</f>
        <v>0</v>
      </c>
      <c r="Y294" s="90">
        <f t="shared" si="972"/>
        <v>0</v>
      </c>
      <c r="Z294" s="90">
        <f t="shared" si="972"/>
        <v>0</v>
      </c>
      <c r="AA294" s="90">
        <f t="shared" si="972"/>
        <v>0</v>
      </c>
      <c r="AB294" s="90">
        <f t="shared" si="972"/>
        <v>0</v>
      </c>
      <c r="AC294" s="90">
        <f t="shared" si="972"/>
        <v>0</v>
      </c>
      <c r="AD294" s="90">
        <f t="shared" si="972"/>
        <v>0</v>
      </c>
      <c r="AE294" s="90">
        <f t="shared" si="895"/>
        <v>0</v>
      </c>
      <c r="AF294" s="351"/>
      <c r="AH294" s="91">
        <f t="shared" si="922"/>
        <v>0</v>
      </c>
      <c r="AI294" s="92" t="s">
        <v>1156</v>
      </c>
      <c r="AJ294" s="91">
        <f t="shared" ref="AJ294:AL294" si="973">AJ292-+AJ293</f>
        <v>0</v>
      </c>
      <c r="AK294" s="91">
        <f t="shared" si="973"/>
        <v>0</v>
      </c>
      <c r="AL294" s="91">
        <f t="shared" si="973"/>
        <v>0</v>
      </c>
      <c r="AM294" s="60"/>
    </row>
    <row r="295" spans="1:40" s="58" customFormat="1" ht="16.5" hidden="1" customHeight="1" x14ac:dyDescent="0.15">
      <c r="A295" s="61" t="s">
        <v>1705</v>
      </c>
      <c r="B295" t="s">
        <v>744</v>
      </c>
      <c r="C295" t="s">
        <v>743</v>
      </c>
      <c r="D295" s="62" t="s">
        <v>745</v>
      </c>
      <c r="E295" s="63" t="s">
        <v>1705</v>
      </c>
      <c r="F295" s="358" t="s">
        <v>1867</v>
      </c>
      <c r="G295" s="63" t="s">
        <v>1794</v>
      </c>
      <c r="H295" s="63" t="s">
        <v>918</v>
      </c>
      <c r="I295" s="63" t="s">
        <v>1002</v>
      </c>
      <c r="J295" s="362" t="s">
        <v>1839</v>
      </c>
      <c r="K295" s="346"/>
      <c r="L295" s="346"/>
      <c r="M295" s="346" t="s">
        <v>1714</v>
      </c>
      <c r="N295" s="65" t="s">
        <v>1712</v>
      </c>
      <c r="O295" s="66" t="s">
        <v>78</v>
      </c>
      <c r="P295" s="67">
        <v>3164247</v>
      </c>
      <c r="Q295" s="67">
        <v>0</v>
      </c>
      <c r="R295" s="67">
        <f t="shared" ref="R295" si="974">P295-Q295</f>
        <v>3164247</v>
      </c>
      <c r="S295" s="67">
        <v>0</v>
      </c>
      <c r="T295" s="67">
        <v>0</v>
      </c>
      <c r="U295" s="68">
        <v>0</v>
      </c>
      <c r="V295" s="69">
        <f t="shared" ref="V295:V296" si="975">P295-U295</f>
        <v>3164247</v>
      </c>
      <c r="W295" s="70" t="s">
        <v>79</v>
      </c>
      <c r="X295" s="69">
        <f t="shared" ref="X295" si="976">X296</f>
        <v>0</v>
      </c>
      <c r="Y295" s="71"/>
      <c r="Z295" s="71"/>
      <c r="AA295" s="71"/>
      <c r="AB295" s="71"/>
      <c r="AC295" s="71"/>
      <c r="AD295" s="72"/>
      <c r="AE295" s="69">
        <f t="shared" si="895"/>
        <v>0</v>
      </c>
      <c r="AF295" s="349">
        <v>0</v>
      </c>
      <c r="AH295" s="73">
        <v>0</v>
      </c>
      <c r="AI295" s="74" t="s">
        <v>819</v>
      </c>
      <c r="AJ295" s="73">
        <v>28473.38</v>
      </c>
      <c r="AK295" s="73">
        <f t="shared" ref="AK295:AK296" si="977">AL295-+AH295</f>
        <v>3164247</v>
      </c>
      <c r="AL295" s="73">
        <f t="shared" ref="AL295:AL296" si="978">Q295+R295</f>
        <v>3164247</v>
      </c>
      <c r="AM295" s="75"/>
    </row>
    <row r="296" spans="1:40" s="58" customFormat="1" ht="16.5" hidden="1" customHeight="1" x14ac:dyDescent="0.15">
      <c r="B296" s="77" t="s">
        <v>744</v>
      </c>
      <c r="C296" s="77" t="s">
        <v>743</v>
      </c>
      <c r="D296" s="78" t="s">
        <v>745</v>
      </c>
      <c r="E296" s="79" t="s">
        <v>1705</v>
      </c>
      <c r="F296" s="347"/>
      <c r="G296" s="79" t="s">
        <v>1794</v>
      </c>
      <c r="H296" s="79" t="s">
        <v>918</v>
      </c>
      <c r="I296" s="79" t="s">
        <v>1002</v>
      </c>
      <c r="J296" s="360"/>
      <c r="K296" s="347"/>
      <c r="L296" s="347"/>
      <c r="M296" s="347"/>
      <c r="N296" s="81"/>
      <c r="O296" s="82" t="s">
        <v>81</v>
      </c>
      <c r="P296" s="67">
        <v>3164247</v>
      </c>
      <c r="Q296" s="67">
        <v>0</v>
      </c>
      <c r="R296" s="67">
        <v>3164247</v>
      </c>
      <c r="S296" s="67">
        <f t="shared" ref="S296" si="979">P296-Q296-R296</f>
        <v>0</v>
      </c>
      <c r="T296" s="67">
        <v>0</v>
      </c>
      <c r="U296" s="83">
        <v>0</v>
      </c>
      <c r="V296" s="69">
        <f t="shared" si="975"/>
        <v>3164247</v>
      </c>
      <c r="W296" s="70" t="s">
        <v>82</v>
      </c>
      <c r="X296" s="69">
        <v>0</v>
      </c>
      <c r="Y296" s="69">
        <v>0</v>
      </c>
      <c r="Z296" s="69">
        <v>0</v>
      </c>
      <c r="AA296" s="69">
        <v>0</v>
      </c>
      <c r="AB296" s="69">
        <v>0</v>
      </c>
      <c r="AC296" s="69">
        <v>0</v>
      </c>
      <c r="AD296" s="69">
        <v>0</v>
      </c>
      <c r="AE296" s="69">
        <f t="shared" si="895"/>
        <v>0</v>
      </c>
      <c r="AF296" s="350"/>
      <c r="AH296" s="73">
        <v>0</v>
      </c>
      <c r="AI296" s="74" t="s">
        <v>819</v>
      </c>
      <c r="AJ296" s="73">
        <v>28473.38</v>
      </c>
      <c r="AK296" s="73">
        <f t="shared" si="977"/>
        <v>3164247</v>
      </c>
      <c r="AL296" s="73">
        <f t="shared" si="978"/>
        <v>3164247</v>
      </c>
      <c r="AM296" s="75"/>
    </row>
    <row r="297" spans="1:40" s="58" customFormat="1" ht="16.5" hidden="1" customHeight="1" x14ac:dyDescent="0.15">
      <c r="B297" s="77" t="s">
        <v>744</v>
      </c>
      <c r="C297" s="77" t="s">
        <v>743</v>
      </c>
      <c r="D297" s="84" t="s">
        <v>745</v>
      </c>
      <c r="E297" s="85" t="s">
        <v>1705</v>
      </c>
      <c r="F297" s="348"/>
      <c r="G297" s="85" t="s">
        <v>1794</v>
      </c>
      <c r="H297" s="85" t="s">
        <v>918</v>
      </c>
      <c r="I297" s="85" t="s">
        <v>1002</v>
      </c>
      <c r="J297" s="361"/>
      <c r="K297" s="348"/>
      <c r="L297" s="348"/>
      <c r="M297" s="348"/>
      <c r="N297" s="87"/>
      <c r="O297" s="88" t="s">
        <v>83</v>
      </c>
      <c r="P297" s="67">
        <f t="shared" ref="P297:R297" si="980">P295-+P296</f>
        <v>0</v>
      </c>
      <c r="Q297" s="67">
        <f t="shared" si="980"/>
        <v>0</v>
      </c>
      <c r="R297" s="89">
        <f t="shared" si="980"/>
        <v>0</v>
      </c>
      <c r="S297" s="89"/>
      <c r="T297" s="89">
        <f t="shared" ref="T297:V297" si="981">T295-+T296</f>
        <v>0</v>
      </c>
      <c r="U297" s="90">
        <f t="shared" si="981"/>
        <v>0</v>
      </c>
      <c r="V297" s="90">
        <f t="shared" si="981"/>
        <v>0</v>
      </c>
      <c r="W297" s="88" t="s">
        <v>83</v>
      </c>
      <c r="X297" s="90">
        <f t="shared" ref="X297:AD297" si="982">X295-+X296</f>
        <v>0</v>
      </c>
      <c r="Y297" s="90">
        <f t="shared" si="982"/>
        <v>0</v>
      </c>
      <c r="Z297" s="90">
        <f t="shared" si="982"/>
        <v>0</v>
      </c>
      <c r="AA297" s="90">
        <f t="shared" si="982"/>
        <v>0</v>
      </c>
      <c r="AB297" s="90">
        <f t="shared" si="982"/>
        <v>0</v>
      </c>
      <c r="AC297" s="90">
        <f t="shared" si="982"/>
        <v>0</v>
      </c>
      <c r="AD297" s="90">
        <f t="shared" si="982"/>
        <v>0</v>
      </c>
      <c r="AE297" s="90">
        <f t="shared" si="895"/>
        <v>0</v>
      </c>
      <c r="AF297" s="351"/>
      <c r="AH297" s="91">
        <f t="shared" si="922"/>
        <v>0</v>
      </c>
      <c r="AI297" s="92" t="s">
        <v>1156</v>
      </c>
      <c r="AJ297" s="91">
        <f t="shared" ref="AJ297:AL297" si="983">AJ295-+AJ296</f>
        <v>0</v>
      </c>
      <c r="AK297" s="91">
        <f t="shared" si="983"/>
        <v>0</v>
      </c>
      <c r="AL297" s="91">
        <f t="shared" si="983"/>
        <v>0</v>
      </c>
      <c r="AM297" s="60"/>
    </row>
    <row r="298" spans="1:40" s="97" customFormat="1" ht="16.5" hidden="1" customHeight="1" x14ac:dyDescent="0.15">
      <c r="B298" s="98"/>
      <c r="C298" s="98"/>
      <c r="D298" s="99" t="s">
        <v>95</v>
      </c>
      <c r="E298" s="100"/>
      <c r="F298" s="355"/>
      <c r="G298" s="100"/>
      <c r="H298" s="100"/>
      <c r="I298" s="100"/>
      <c r="J298" s="101"/>
      <c r="K298" s="101"/>
      <c r="L298" s="101"/>
      <c r="M298" s="101"/>
      <c r="N298" s="102"/>
      <c r="O298" s="103" t="s">
        <v>78</v>
      </c>
      <c r="P298" s="104">
        <f t="shared" ref="P298:V299" si="984">SUMIF($O$7:$O$297,$O298,P$7:P$297)</f>
        <v>2760733294</v>
      </c>
      <c r="Q298" s="104">
        <f t="shared" si="984"/>
        <v>736864072</v>
      </c>
      <c r="R298" s="104">
        <f t="shared" si="984"/>
        <v>2023869222</v>
      </c>
      <c r="S298" s="104">
        <f t="shared" si="984"/>
        <v>0</v>
      </c>
      <c r="T298" s="104">
        <f t="shared" si="984"/>
        <v>1267797938</v>
      </c>
      <c r="U298" s="105">
        <f t="shared" si="984"/>
        <v>925098564</v>
      </c>
      <c r="V298" s="106">
        <f t="shared" si="984"/>
        <v>1835634730</v>
      </c>
      <c r="W298" s="107" t="s">
        <v>74</v>
      </c>
      <c r="X298" s="106">
        <f t="shared" ref="X298:AD299" si="985">SUMIF($W$7:$W$297,$W298,X$7:X$297)</f>
        <v>543803125</v>
      </c>
      <c r="Y298" s="106">
        <f t="shared" si="985"/>
        <v>0</v>
      </c>
      <c r="Z298" s="106">
        <f t="shared" si="985"/>
        <v>0</v>
      </c>
      <c r="AA298" s="106">
        <f t="shared" si="985"/>
        <v>0</v>
      </c>
      <c r="AB298" s="106">
        <f t="shared" si="985"/>
        <v>0</v>
      </c>
      <c r="AC298" s="106">
        <f t="shared" si="985"/>
        <v>0</v>
      </c>
      <c r="AD298" s="106">
        <f t="shared" si="985"/>
        <v>0</v>
      </c>
      <c r="AE298" s="106">
        <f t="shared" ref="AE298" si="986">SUM(X298:AD298)</f>
        <v>543803125</v>
      </c>
      <c r="AF298" s="108"/>
      <c r="AH298" s="109"/>
      <c r="AI298" s="109"/>
      <c r="AJ298" s="109"/>
      <c r="AK298" s="109"/>
      <c r="AL298" s="109"/>
      <c r="AM298" s="110"/>
    </row>
    <row r="299" spans="1:40" s="97" customFormat="1" ht="16.5" hidden="1" customHeight="1" x14ac:dyDescent="0.15">
      <c r="B299" s="111">
        <v>0</v>
      </c>
      <c r="C299" s="111">
        <v>0</v>
      </c>
      <c r="D299" s="112" t="s">
        <v>1829</v>
      </c>
      <c r="E299" s="113"/>
      <c r="F299" s="356"/>
      <c r="G299" s="113"/>
      <c r="H299" s="113"/>
      <c r="I299" s="113"/>
      <c r="J299" s="113"/>
      <c r="K299" s="113"/>
      <c r="L299" s="113"/>
      <c r="M299" s="113"/>
      <c r="N299" s="113"/>
      <c r="O299" s="114" t="s">
        <v>75</v>
      </c>
      <c r="P299" s="67">
        <f t="shared" si="984"/>
        <v>2216930169</v>
      </c>
      <c r="Q299" s="67">
        <f t="shared" si="984"/>
        <v>718791633</v>
      </c>
      <c r="R299" s="67">
        <f t="shared" si="984"/>
        <v>1498138536</v>
      </c>
      <c r="S299" s="67">
        <f t="shared" si="984"/>
        <v>0</v>
      </c>
      <c r="T299" s="67">
        <f t="shared" si="984"/>
        <v>1186099696</v>
      </c>
      <c r="U299" s="69">
        <f t="shared" si="984"/>
        <v>695533021</v>
      </c>
      <c r="V299" s="115">
        <f t="shared" si="984"/>
        <v>1521397148</v>
      </c>
      <c r="W299" s="116" t="s">
        <v>76</v>
      </c>
      <c r="X299" s="115">
        <f t="shared" si="985"/>
        <v>543803125</v>
      </c>
      <c r="Y299" s="115">
        <f t="shared" si="985"/>
        <v>0</v>
      </c>
      <c r="Z299" s="115">
        <f t="shared" si="985"/>
        <v>0</v>
      </c>
      <c r="AA299" s="115">
        <f t="shared" si="985"/>
        <v>0</v>
      </c>
      <c r="AB299" s="115">
        <f t="shared" si="985"/>
        <v>0</v>
      </c>
      <c r="AC299" s="115">
        <f t="shared" si="985"/>
        <v>0</v>
      </c>
      <c r="AD299" s="117">
        <f t="shared" si="985"/>
        <v>0</v>
      </c>
      <c r="AE299" s="115">
        <f>SUM(X299:AC299)</f>
        <v>543803125</v>
      </c>
      <c r="AF299" s="118"/>
      <c r="AH299" s="119"/>
      <c r="AI299" s="119"/>
      <c r="AJ299" s="119"/>
      <c r="AK299" s="119"/>
      <c r="AL299" s="119"/>
      <c r="AM299" s="110"/>
    </row>
    <row r="300" spans="1:40" s="97" customFormat="1" ht="16.5" hidden="1" customHeight="1" thickBot="1" x14ac:dyDescent="0.2">
      <c r="B300" s="111">
        <v>0</v>
      </c>
      <c r="C300" s="111">
        <v>0</v>
      </c>
      <c r="D300" s="120" t="s">
        <v>1829</v>
      </c>
      <c r="E300" s="121"/>
      <c r="F300" s="357"/>
      <c r="G300" s="121"/>
      <c r="H300" s="121"/>
      <c r="I300" s="121"/>
      <c r="J300" s="121"/>
      <c r="K300" s="121"/>
      <c r="L300" s="121"/>
      <c r="M300" s="121"/>
      <c r="N300" s="121"/>
      <c r="O300" s="122" t="s">
        <v>77</v>
      </c>
      <c r="P300" s="123">
        <f>P298-+P299</f>
        <v>543803125</v>
      </c>
      <c r="Q300" s="123">
        <f t="shared" ref="Q300:V300" si="987">Q298-+Q299</f>
        <v>18072439</v>
      </c>
      <c r="R300" s="123">
        <f t="shared" si="987"/>
        <v>525730686</v>
      </c>
      <c r="S300" s="123">
        <f t="shared" si="987"/>
        <v>0</v>
      </c>
      <c r="T300" s="123">
        <f t="shared" si="987"/>
        <v>81698242</v>
      </c>
      <c r="U300" s="124">
        <f t="shared" si="987"/>
        <v>229565543</v>
      </c>
      <c r="V300" s="125">
        <f t="shared" si="987"/>
        <v>314237582</v>
      </c>
      <c r="W300" s="122" t="s">
        <v>77</v>
      </c>
      <c r="X300" s="125">
        <f t="shared" ref="X300:AD300" si="988">X298-+X299</f>
        <v>0</v>
      </c>
      <c r="Y300" s="125">
        <f t="shared" si="988"/>
        <v>0</v>
      </c>
      <c r="Z300" s="125">
        <f t="shared" si="988"/>
        <v>0</v>
      </c>
      <c r="AA300" s="125">
        <f t="shared" si="988"/>
        <v>0</v>
      </c>
      <c r="AB300" s="125">
        <f t="shared" si="988"/>
        <v>0</v>
      </c>
      <c r="AC300" s="125">
        <f t="shared" si="988"/>
        <v>0</v>
      </c>
      <c r="AD300" s="125">
        <f t="shared" si="988"/>
        <v>0</v>
      </c>
      <c r="AE300" s="125">
        <f>SUM(X300:AD300)</f>
        <v>0</v>
      </c>
      <c r="AF300" s="126"/>
      <c r="AH300" s="127"/>
      <c r="AI300" s="128"/>
      <c r="AJ300" s="127"/>
      <c r="AK300" s="127"/>
      <c r="AL300" s="127"/>
      <c r="AM300" s="110"/>
    </row>
    <row r="301" spans="1:40" hidden="1" x14ac:dyDescent="0.15"/>
    <row r="302" spans="1:40" s="137" customFormat="1" ht="14.25" hidden="1" x14ac:dyDescent="0.15">
      <c r="A302" s="1"/>
      <c r="B302"/>
      <c r="C302"/>
      <c r="D302"/>
      <c r="E302"/>
      <c r="F302"/>
      <c r="G302"/>
      <c r="H302"/>
      <c r="I302" s="129" t="s">
        <v>100</v>
      </c>
      <c r="J302" s="130"/>
      <c r="K302" s="131"/>
      <c r="L302" s="131"/>
      <c r="M302" s="131"/>
      <c r="N302" s="132"/>
      <c r="O302" s="133" t="s">
        <v>78</v>
      </c>
      <c r="P302" s="134">
        <f t="shared" ref="P302:V304" si="989">SUMIFS(P$7:P$297,$O$7:$O$297,$O302,$I$7:$I$297,$I$302)</f>
        <v>239083964</v>
      </c>
      <c r="Q302" s="134">
        <f t="shared" si="989"/>
        <v>52102466</v>
      </c>
      <c r="R302" s="134">
        <f t="shared" si="989"/>
        <v>186981498</v>
      </c>
      <c r="S302" s="134">
        <f t="shared" si="989"/>
        <v>0</v>
      </c>
      <c r="T302" s="134">
        <f t="shared" si="989"/>
        <v>97363455</v>
      </c>
      <c r="U302" s="134">
        <f t="shared" si="989"/>
        <v>279239888</v>
      </c>
      <c r="V302" s="134">
        <f t="shared" si="989"/>
        <v>-40155924</v>
      </c>
      <c r="W302" s="135" t="s">
        <v>79</v>
      </c>
      <c r="X302" s="136">
        <f t="shared" ref="X302:AE304" si="990">SUMIFS(X$7:X$297,$W$7:$W$297,$W302,$I$7:$I$297,$I$302)</f>
        <v>49020735</v>
      </c>
      <c r="Y302" s="136">
        <f t="shared" si="990"/>
        <v>0</v>
      </c>
      <c r="Z302" s="136">
        <f t="shared" si="990"/>
        <v>0</v>
      </c>
      <c r="AA302" s="136">
        <f t="shared" si="990"/>
        <v>0</v>
      </c>
      <c r="AB302" s="136">
        <f t="shared" si="990"/>
        <v>0</v>
      </c>
      <c r="AC302" s="136">
        <f t="shared" si="990"/>
        <v>0</v>
      </c>
      <c r="AD302" s="136">
        <f t="shared" si="990"/>
        <v>0</v>
      </c>
      <c r="AE302" s="136">
        <f t="shared" si="990"/>
        <v>49020735</v>
      </c>
      <c r="AG302"/>
      <c r="AH302"/>
      <c r="AI302"/>
      <c r="AJ302"/>
      <c r="AK302"/>
      <c r="AL302"/>
      <c r="AM302" s="9"/>
      <c r="AN302"/>
    </row>
    <row r="303" spans="1:40" s="137" customFormat="1" ht="14.25" hidden="1" x14ac:dyDescent="0.15">
      <c r="A303" s="1"/>
      <c r="B303"/>
      <c r="C303"/>
      <c r="D303"/>
      <c r="E303"/>
      <c r="F303"/>
      <c r="G303"/>
      <c r="H303"/>
      <c r="I303" s="138" t="s">
        <v>919</v>
      </c>
      <c r="J303" s="139"/>
      <c r="K303" s="140"/>
      <c r="L303" s="140"/>
      <c r="M303" s="140"/>
      <c r="N303" s="141"/>
      <c r="O303" s="133" t="s">
        <v>75</v>
      </c>
      <c r="P303" s="134">
        <f t="shared" si="989"/>
        <v>190063229</v>
      </c>
      <c r="Q303" s="134">
        <f t="shared" si="989"/>
        <v>52102466</v>
      </c>
      <c r="R303" s="134">
        <f t="shared" si="989"/>
        <v>137960763</v>
      </c>
      <c r="S303" s="134">
        <f t="shared" si="989"/>
        <v>0</v>
      </c>
      <c r="T303" s="134">
        <f t="shared" si="989"/>
        <v>97363455</v>
      </c>
      <c r="U303" s="134">
        <f t="shared" si="989"/>
        <v>261582588</v>
      </c>
      <c r="V303" s="134">
        <f t="shared" si="989"/>
        <v>-71519359</v>
      </c>
      <c r="W303" s="135" t="s">
        <v>82</v>
      </c>
      <c r="X303" s="136">
        <f t="shared" si="990"/>
        <v>49020735</v>
      </c>
      <c r="Y303" s="136">
        <f t="shared" si="990"/>
        <v>0</v>
      </c>
      <c r="Z303" s="136">
        <f t="shared" si="990"/>
        <v>0</v>
      </c>
      <c r="AA303" s="136">
        <f t="shared" si="990"/>
        <v>0</v>
      </c>
      <c r="AB303" s="136">
        <f t="shared" si="990"/>
        <v>0</v>
      </c>
      <c r="AC303" s="136">
        <f t="shared" si="990"/>
        <v>0</v>
      </c>
      <c r="AD303" s="136">
        <f t="shared" si="990"/>
        <v>0</v>
      </c>
      <c r="AE303" s="136">
        <f t="shared" si="990"/>
        <v>49020735</v>
      </c>
      <c r="AG303"/>
      <c r="AH303"/>
      <c r="AI303"/>
      <c r="AJ303"/>
      <c r="AK303"/>
      <c r="AL303"/>
      <c r="AM303" s="9"/>
      <c r="AN303"/>
    </row>
    <row r="304" spans="1:40" s="273" customFormat="1" ht="14.25" hidden="1" x14ac:dyDescent="0.15">
      <c r="A304" s="58"/>
      <c r="B304" s="58"/>
      <c r="C304" s="58"/>
      <c r="D304" s="58"/>
      <c r="E304" s="58"/>
      <c r="F304" s="58"/>
      <c r="G304" s="58"/>
      <c r="H304" s="58"/>
      <c r="I304" s="279" t="s">
        <v>919</v>
      </c>
      <c r="J304" s="267"/>
      <c r="K304" s="268"/>
      <c r="L304" s="268"/>
      <c r="M304" s="268"/>
      <c r="N304" s="269"/>
      <c r="O304" s="270" t="s">
        <v>77</v>
      </c>
      <c r="P304" s="271">
        <f t="shared" si="989"/>
        <v>49020735</v>
      </c>
      <c r="Q304" s="271">
        <f t="shared" si="989"/>
        <v>0</v>
      </c>
      <c r="R304" s="271">
        <f t="shared" si="989"/>
        <v>49020735</v>
      </c>
      <c r="S304" s="271">
        <f t="shared" si="989"/>
        <v>0</v>
      </c>
      <c r="T304" s="271">
        <f t="shared" si="989"/>
        <v>0</v>
      </c>
      <c r="U304" s="271">
        <f t="shared" si="989"/>
        <v>17657300</v>
      </c>
      <c r="V304" s="271">
        <f t="shared" si="989"/>
        <v>31363435</v>
      </c>
      <c r="W304" s="142" t="s">
        <v>83</v>
      </c>
      <c r="X304" s="272">
        <f t="shared" si="990"/>
        <v>0</v>
      </c>
      <c r="Y304" s="272">
        <f t="shared" si="990"/>
        <v>0</v>
      </c>
      <c r="Z304" s="272">
        <f t="shared" si="990"/>
        <v>0</v>
      </c>
      <c r="AA304" s="272">
        <f t="shared" si="990"/>
        <v>0</v>
      </c>
      <c r="AB304" s="272">
        <f t="shared" si="990"/>
        <v>0</v>
      </c>
      <c r="AC304" s="272">
        <f t="shared" si="990"/>
        <v>0</v>
      </c>
      <c r="AD304" s="272">
        <f t="shared" si="990"/>
        <v>0</v>
      </c>
      <c r="AE304" s="272">
        <f t="shared" si="990"/>
        <v>0</v>
      </c>
      <c r="AG304" s="58"/>
      <c r="AH304" s="58"/>
      <c r="AI304" s="58"/>
      <c r="AJ304" s="58"/>
      <c r="AK304" s="58"/>
      <c r="AL304" s="58"/>
      <c r="AM304" s="60"/>
      <c r="AN304" s="58"/>
    </row>
    <row r="305" spans="1:40" s="137" customFormat="1" ht="14.25" hidden="1" x14ac:dyDescent="0.15">
      <c r="A305" s="1"/>
      <c r="B305"/>
      <c r="C305"/>
      <c r="D305"/>
      <c r="E305"/>
      <c r="F305"/>
      <c r="G305"/>
      <c r="H305"/>
      <c r="I305" s="143" t="s">
        <v>101</v>
      </c>
      <c r="J305" s="144"/>
      <c r="K305" s="145"/>
      <c r="L305" s="145"/>
      <c r="M305" s="145"/>
      <c r="N305" s="146"/>
      <c r="O305" s="147" t="s">
        <v>78</v>
      </c>
      <c r="P305" s="67">
        <f t="shared" ref="P305:V307" si="991">SUMIFS(P$7:P$297,$O$7:$O$297,$O305,$I$7:$I$297,$I$305)</f>
        <v>1090671891</v>
      </c>
      <c r="Q305" s="67">
        <f t="shared" si="991"/>
        <v>433154074</v>
      </c>
      <c r="R305" s="67">
        <f t="shared" si="991"/>
        <v>657517817</v>
      </c>
      <c r="S305" s="67">
        <f t="shared" si="991"/>
        <v>0</v>
      </c>
      <c r="T305" s="67">
        <f t="shared" si="991"/>
        <v>338649381</v>
      </c>
      <c r="U305" s="67">
        <f t="shared" si="991"/>
        <v>173107816</v>
      </c>
      <c r="V305" s="67">
        <f t="shared" si="991"/>
        <v>917564075</v>
      </c>
      <c r="W305" s="70" t="s">
        <v>79</v>
      </c>
      <c r="X305" s="69">
        <f t="shared" ref="X305:AE307" si="992">SUMIFS(X$7:X$297,$W$7:$W$297,$W305,$I$7:$I$297,$I$305)</f>
        <v>82535762</v>
      </c>
      <c r="Y305" s="69">
        <f t="shared" si="992"/>
        <v>0</v>
      </c>
      <c r="Z305" s="69">
        <f t="shared" si="992"/>
        <v>0</v>
      </c>
      <c r="AA305" s="69">
        <f t="shared" si="992"/>
        <v>0</v>
      </c>
      <c r="AB305" s="69">
        <f t="shared" si="992"/>
        <v>0</v>
      </c>
      <c r="AC305" s="69">
        <f t="shared" si="992"/>
        <v>0</v>
      </c>
      <c r="AD305" s="69">
        <f t="shared" si="992"/>
        <v>0</v>
      </c>
      <c r="AE305" s="69">
        <f t="shared" si="992"/>
        <v>82535762</v>
      </c>
      <c r="AG305"/>
      <c r="AH305"/>
      <c r="AI305"/>
      <c r="AJ305"/>
      <c r="AK305"/>
      <c r="AL305"/>
      <c r="AM305" s="9"/>
      <c r="AN305"/>
    </row>
    <row r="306" spans="1:40" s="137" customFormat="1" ht="14.25" hidden="1" x14ac:dyDescent="0.15">
      <c r="A306" s="1"/>
      <c r="B306"/>
      <c r="C306"/>
      <c r="D306"/>
      <c r="E306"/>
      <c r="F306"/>
      <c r="G306"/>
      <c r="H306"/>
      <c r="I306" s="148" t="s">
        <v>1002</v>
      </c>
      <c r="J306" s="149"/>
      <c r="K306" s="150"/>
      <c r="L306" s="150"/>
      <c r="M306" s="150"/>
      <c r="N306" s="151"/>
      <c r="O306" s="147" t="s">
        <v>75</v>
      </c>
      <c r="P306" s="67">
        <f t="shared" si="991"/>
        <v>1008136129</v>
      </c>
      <c r="Q306" s="67">
        <f t="shared" si="991"/>
        <v>433140963</v>
      </c>
      <c r="R306" s="67">
        <f t="shared" si="991"/>
        <v>574995166</v>
      </c>
      <c r="S306" s="67">
        <f t="shared" si="991"/>
        <v>0</v>
      </c>
      <c r="T306" s="67">
        <f t="shared" si="991"/>
        <v>309341565</v>
      </c>
      <c r="U306" s="67">
        <f t="shared" si="991"/>
        <v>173107816</v>
      </c>
      <c r="V306" s="67">
        <f t="shared" si="991"/>
        <v>835028313</v>
      </c>
      <c r="W306" s="70" t="s">
        <v>82</v>
      </c>
      <c r="X306" s="69">
        <f t="shared" si="992"/>
        <v>82535762</v>
      </c>
      <c r="Y306" s="69">
        <f t="shared" si="992"/>
        <v>0</v>
      </c>
      <c r="Z306" s="69">
        <f t="shared" si="992"/>
        <v>0</v>
      </c>
      <c r="AA306" s="69">
        <f t="shared" si="992"/>
        <v>0</v>
      </c>
      <c r="AB306" s="69">
        <f t="shared" si="992"/>
        <v>0</v>
      </c>
      <c r="AC306" s="69">
        <f t="shared" si="992"/>
        <v>0</v>
      </c>
      <c r="AD306" s="69">
        <f t="shared" si="992"/>
        <v>0</v>
      </c>
      <c r="AE306" s="69">
        <f t="shared" si="992"/>
        <v>82535762</v>
      </c>
      <c r="AG306"/>
      <c r="AH306"/>
      <c r="AI306"/>
      <c r="AJ306"/>
      <c r="AK306"/>
      <c r="AL306"/>
      <c r="AM306" s="9"/>
      <c r="AN306"/>
    </row>
    <row r="307" spans="1:40" s="273" customFormat="1" ht="14.25" hidden="1" x14ac:dyDescent="0.15">
      <c r="A307" s="58"/>
      <c r="B307" s="58"/>
      <c r="C307" s="58"/>
      <c r="D307" s="58"/>
      <c r="E307" s="58"/>
      <c r="F307" s="58"/>
      <c r="G307" s="58"/>
      <c r="H307" s="58"/>
      <c r="I307" s="274" t="s">
        <v>1002</v>
      </c>
      <c r="J307" s="275"/>
      <c r="K307" s="276"/>
      <c r="L307" s="276"/>
      <c r="M307" s="276"/>
      <c r="N307" s="277"/>
      <c r="O307" s="278" t="s">
        <v>77</v>
      </c>
      <c r="P307" s="89">
        <f t="shared" si="991"/>
        <v>82535762</v>
      </c>
      <c r="Q307" s="89">
        <f t="shared" si="991"/>
        <v>13111</v>
      </c>
      <c r="R307" s="89">
        <f t="shared" si="991"/>
        <v>82522651</v>
      </c>
      <c r="S307" s="89">
        <f t="shared" si="991"/>
        <v>0</v>
      </c>
      <c r="T307" s="89">
        <f t="shared" si="991"/>
        <v>29307816</v>
      </c>
      <c r="U307" s="89">
        <f t="shared" si="991"/>
        <v>0</v>
      </c>
      <c r="V307" s="89">
        <f t="shared" si="991"/>
        <v>82535762</v>
      </c>
      <c r="W307" s="88" t="s">
        <v>83</v>
      </c>
      <c r="X307" s="90">
        <f t="shared" si="992"/>
        <v>0</v>
      </c>
      <c r="Y307" s="90">
        <f t="shared" si="992"/>
        <v>0</v>
      </c>
      <c r="Z307" s="90">
        <f t="shared" si="992"/>
        <v>0</v>
      </c>
      <c r="AA307" s="90">
        <f t="shared" si="992"/>
        <v>0</v>
      </c>
      <c r="AB307" s="90">
        <f t="shared" si="992"/>
        <v>0</v>
      </c>
      <c r="AC307" s="90">
        <f t="shared" si="992"/>
        <v>0</v>
      </c>
      <c r="AD307" s="90">
        <f t="shared" si="992"/>
        <v>0</v>
      </c>
      <c r="AE307" s="90">
        <f t="shared" si="992"/>
        <v>0</v>
      </c>
      <c r="AG307" s="58"/>
      <c r="AH307" s="58"/>
      <c r="AI307" s="58"/>
      <c r="AJ307" s="58"/>
      <c r="AK307" s="58"/>
      <c r="AL307" s="58"/>
      <c r="AM307" s="60"/>
      <c r="AN307" s="58"/>
    </row>
    <row r="308" spans="1:40" s="137" customFormat="1" ht="14.25" hidden="1" x14ac:dyDescent="0.15">
      <c r="A308" s="1"/>
      <c r="B308"/>
      <c r="C308"/>
      <c r="D308"/>
      <c r="E308"/>
      <c r="F308"/>
      <c r="G308"/>
      <c r="H308"/>
      <c r="I308" s="152" t="s">
        <v>102</v>
      </c>
      <c r="J308" s="130"/>
      <c r="K308" s="131"/>
      <c r="L308" s="131"/>
      <c r="M308" s="131"/>
      <c r="N308" s="132"/>
      <c r="O308" s="133" t="s">
        <v>78</v>
      </c>
      <c r="P308" s="134">
        <f t="shared" ref="P308:V310" si="993">SUMIFS(P$7:P$297,$O$7:$O$297,$O308,$I$7:$I$297,$I$308)</f>
        <v>781747117</v>
      </c>
      <c r="Q308" s="134">
        <f t="shared" si="993"/>
        <v>74874204</v>
      </c>
      <c r="R308" s="134">
        <f t="shared" si="993"/>
        <v>706872913</v>
      </c>
      <c r="S308" s="134">
        <f t="shared" si="993"/>
        <v>0</v>
      </c>
      <c r="T308" s="134">
        <f t="shared" si="993"/>
        <v>439159422</v>
      </c>
      <c r="U308" s="134">
        <f t="shared" si="993"/>
        <v>233774007</v>
      </c>
      <c r="V308" s="134">
        <f t="shared" si="993"/>
        <v>547973110</v>
      </c>
      <c r="W308" s="135" t="s">
        <v>79</v>
      </c>
      <c r="X308" s="136">
        <f t="shared" ref="X308:AE310" si="994">SUMIFS(X$7:X$297,$W$7:$W$297,$W308,$I$7:$I$297,$I$308)</f>
        <v>243206889</v>
      </c>
      <c r="Y308" s="136">
        <f t="shared" si="994"/>
        <v>0</v>
      </c>
      <c r="Z308" s="136">
        <f t="shared" si="994"/>
        <v>0</v>
      </c>
      <c r="AA308" s="136">
        <f t="shared" si="994"/>
        <v>0</v>
      </c>
      <c r="AB308" s="136">
        <f t="shared" si="994"/>
        <v>0</v>
      </c>
      <c r="AC308" s="136">
        <f t="shared" si="994"/>
        <v>0</v>
      </c>
      <c r="AD308" s="136">
        <f t="shared" si="994"/>
        <v>0</v>
      </c>
      <c r="AE308" s="136">
        <f t="shared" si="994"/>
        <v>243206889</v>
      </c>
      <c r="AG308"/>
      <c r="AH308"/>
      <c r="AI308"/>
      <c r="AJ308"/>
      <c r="AK308"/>
      <c r="AL308"/>
      <c r="AM308" s="9"/>
      <c r="AN308"/>
    </row>
    <row r="309" spans="1:40" s="137" customFormat="1" ht="14.25" hidden="1" x14ac:dyDescent="0.15">
      <c r="A309" s="1"/>
      <c r="B309"/>
      <c r="C309"/>
      <c r="D309"/>
      <c r="E309"/>
      <c r="F309"/>
      <c r="G309"/>
      <c r="H309"/>
      <c r="I309" s="138" t="s">
        <v>1044</v>
      </c>
      <c r="J309" s="139"/>
      <c r="K309" s="140"/>
      <c r="L309" s="140"/>
      <c r="M309" s="140"/>
      <c r="N309" s="141"/>
      <c r="O309" s="133" t="s">
        <v>75</v>
      </c>
      <c r="P309" s="134">
        <f t="shared" si="993"/>
        <v>538540228</v>
      </c>
      <c r="Q309" s="134">
        <f t="shared" si="993"/>
        <v>74874204</v>
      </c>
      <c r="R309" s="134">
        <f t="shared" si="993"/>
        <v>463666024</v>
      </c>
      <c r="S309" s="134">
        <f t="shared" si="993"/>
        <v>0</v>
      </c>
      <c r="T309" s="134">
        <f t="shared" si="993"/>
        <v>425037321</v>
      </c>
      <c r="U309" s="134">
        <f t="shared" si="993"/>
        <v>124349287</v>
      </c>
      <c r="V309" s="134">
        <f t="shared" si="993"/>
        <v>414190941</v>
      </c>
      <c r="W309" s="135" t="s">
        <v>82</v>
      </c>
      <c r="X309" s="136">
        <f t="shared" si="994"/>
        <v>243206889</v>
      </c>
      <c r="Y309" s="136">
        <f t="shared" si="994"/>
        <v>0</v>
      </c>
      <c r="Z309" s="136">
        <f t="shared" si="994"/>
        <v>0</v>
      </c>
      <c r="AA309" s="136">
        <f t="shared" si="994"/>
        <v>0</v>
      </c>
      <c r="AB309" s="136">
        <f t="shared" si="994"/>
        <v>0</v>
      </c>
      <c r="AC309" s="136">
        <f t="shared" si="994"/>
        <v>0</v>
      </c>
      <c r="AD309" s="136">
        <f t="shared" si="994"/>
        <v>0</v>
      </c>
      <c r="AE309" s="136">
        <f t="shared" si="994"/>
        <v>243206889</v>
      </c>
      <c r="AG309"/>
      <c r="AH309"/>
      <c r="AI309"/>
      <c r="AJ309"/>
      <c r="AK309"/>
      <c r="AL309"/>
      <c r="AM309" s="9"/>
      <c r="AN309"/>
    </row>
    <row r="310" spans="1:40" s="273" customFormat="1" ht="14.25" hidden="1" x14ac:dyDescent="0.15">
      <c r="A310" s="58"/>
      <c r="B310" s="58"/>
      <c r="C310" s="58"/>
      <c r="D310" s="58"/>
      <c r="E310" s="58"/>
      <c r="F310" s="58"/>
      <c r="G310" s="58"/>
      <c r="H310" s="58"/>
      <c r="I310" s="279" t="s">
        <v>1044</v>
      </c>
      <c r="J310" s="267"/>
      <c r="K310" s="268"/>
      <c r="L310" s="268"/>
      <c r="M310" s="268"/>
      <c r="N310" s="269"/>
      <c r="O310" s="270" t="s">
        <v>77</v>
      </c>
      <c r="P310" s="271">
        <f t="shared" si="993"/>
        <v>243206889</v>
      </c>
      <c r="Q310" s="271">
        <f t="shared" si="993"/>
        <v>0</v>
      </c>
      <c r="R310" s="271">
        <f t="shared" si="993"/>
        <v>243206889</v>
      </c>
      <c r="S310" s="271">
        <f t="shared" si="993"/>
        <v>0</v>
      </c>
      <c r="T310" s="271">
        <f t="shared" si="993"/>
        <v>14122101</v>
      </c>
      <c r="U310" s="271">
        <f t="shared" si="993"/>
        <v>109424720</v>
      </c>
      <c r="V310" s="271">
        <f t="shared" si="993"/>
        <v>133782169</v>
      </c>
      <c r="W310" s="142" t="s">
        <v>83</v>
      </c>
      <c r="X310" s="272">
        <f t="shared" si="994"/>
        <v>0</v>
      </c>
      <c r="Y310" s="272">
        <f t="shared" si="994"/>
        <v>0</v>
      </c>
      <c r="Z310" s="272">
        <f t="shared" si="994"/>
        <v>0</v>
      </c>
      <c r="AA310" s="272">
        <f t="shared" si="994"/>
        <v>0</v>
      </c>
      <c r="AB310" s="272">
        <f t="shared" si="994"/>
        <v>0</v>
      </c>
      <c r="AC310" s="272">
        <f t="shared" si="994"/>
        <v>0</v>
      </c>
      <c r="AD310" s="272">
        <f t="shared" si="994"/>
        <v>0</v>
      </c>
      <c r="AE310" s="272">
        <f t="shared" si="994"/>
        <v>0</v>
      </c>
      <c r="AG310" s="58"/>
      <c r="AH310" s="58"/>
      <c r="AI310" s="58"/>
      <c r="AJ310" s="58"/>
      <c r="AK310" s="58"/>
      <c r="AL310" s="58"/>
      <c r="AM310" s="60"/>
      <c r="AN310" s="58"/>
    </row>
    <row r="311" spans="1:40" s="137" customFormat="1" ht="14.25" hidden="1" x14ac:dyDescent="0.15">
      <c r="A311" s="1"/>
      <c r="B311"/>
      <c r="C311"/>
      <c r="D311"/>
      <c r="E311"/>
      <c r="F311"/>
      <c r="G311"/>
      <c r="H311"/>
      <c r="I311" s="143" t="s">
        <v>103</v>
      </c>
      <c r="J311" s="144"/>
      <c r="K311" s="145"/>
      <c r="L311" s="145"/>
      <c r="M311" s="145"/>
      <c r="N311" s="146"/>
      <c r="O311" s="147" t="s">
        <v>78</v>
      </c>
      <c r="P311" s="67">
        <f t="shared" ref="P311:V313" si="995">SUMIFS(P$7:P$297,$O$7:$O$297,$O311,$I$7:$I$297,$I$311)</f>
        <v>649230322</v>
      </c>
      <c r="Q311" s="67">
        <f t="shared" si="995"/>
        <v>176733328</v>
      </c>
      <c r="R311" s="67">
        <f t="shared" si="995"/>
        <v>472496994</v>
      </c>
      <c r="S311" s="67">
        <f t="shared" si="995"/>
        <v>0</v>
      </c>
      <c r="T311" s="67">
        <f t="shared" si="995"/>
        <v>392625680</v>
      </c>
      <c r="U311" s="67">
        <f t="shared" si="995"/>
        <v>238976853</v>
      </c>
      <c r="V311" s="67">
        <f t="shared" si="995"/>
        <v>410253469</v>
      </c>
      <c r="W311" s="70" t="s">
        <v>79</v>
      </c>
      <c r="X311" s="69">
        <f t="shared" ref="X311:AE313" si="996">SUMIFS(X$7:X$297,$W$7:$W$297,$W311,$I$7:$I$297,$I$311)</f>
        <v>169039739</v>
      </c>
      <c r="Y311" s="69">
        <f t="shared" si="996"/>
        <v>0</v>
      </c>
      <c r="Z311" s="69">
        <f t="shared" si="996"/>
        <v>0</v>
      </c>
      <c r="AA311" s="69">
        <f t="shared" si="996"/>
        <v>0</v>
      </c>
      <c r="AB311" s="69">
        <f t="shared" si="996"/>
        <v>0</v>
      </c>
      <c r="AC311" s="69">
        <f t="shared" si="996"/>
        <v>0</v>
      </c>
      <c r="AD311" s="69">
        <f t="shared" si="996"/>
        <v>0</v>
      </c>
      <c r="AE311" s="69">
        <f t="shared" si="996"/>
        <v>169039739</v>
      </c>
      <c r="AG311"/>
      <c r="AH311"/>
      <c r="AI311"/>
      <c r="AJ311"/>
      <c r="AK311"/>
      <c r="AL311"/>
      <c r="AM311" s="9"/>
      <c r="AN311"/>
    </row>
    <row r="312" spans="1:40" s="137" customFormat="1" ht="14.25" hidden="1" x14ac:dyDescent="0.15">
      <c r="A312" s="1"/>
      <c r="B312"/>
      <c r="C312"/>
      <c r="D312"/>
      <c r="E312"/>
      <c r="F312"/>
      <c r="G312"/>
      <c r="H312"/>
      <c r="I312" s="148" t="s">
        <v>956</v>
      </c>
      <c r="J312" s="149"/>
      <c r="K312" s="150"/>
      <c r="L312" s="150"/>
      <c r="M312" s="150"/>
      <c r="N312" s="151"/>
      <c r="O312" s="147" t="s">
        <v>75</v>
      </c>
      <c r="P312" s="67">
        <f t="shared" si="995"/>
        <v>480190583</v>
      </c>
      <c r="Q312" s="67">
        <f t="shared" si="995"/>
        <v>158674000</v>
      </c>
      <c r="R312" s="67">
        <f t="shared" si="995"/>
        <v>321516583</v>
      </c>
      <c r="S312" s="67">
        <f t="shared" si="995"/>
        <v>0</v>
      </c>
      <c r="T312" s="67">
        <f t="shared" si="995"/>
        <v>354357355</v>
      </c>
      <c r="U312" s="67">
        <f t="shared" si="995"/>
        <v>136493330</v>
      </c>
      <c r="V312" s="67">
        <f t="shared" si="995"/>
        <v>343697253</v>
      </c>
      <c r="W312" s="70" t="s">
        <v>82</v>
      </c>
      <c r="X312" s="69">
        <f t="shared" si="996"/>
        <v>169039739</v>
      </c>
      <c r="Y312" s="69">
        <f t="shared" si="996"/>
        <v>0</v>
      </c>
      <c r="Z312" s="69">
        <f t="shared" si="996"/>
        <v>0</v>
      </c>
      <c r="AA312" s="69">
        <f t="shared" si="996"/>
        <v>0</v>
      </c>
      <c r="AB312" s="69">
        <f t="shared" si="996"/>
        <v>0</v>
      </c>
      <c r="AC312" s="69">
        <f t="shared" si="996"/>
        <v>0</v>
      </c>
      <c r="AD312" s="69">
        <f t="shared" si="996"/>
        <v>0</v>
      </c>
      <c r="AE312" s="69">
        <f t="shared" si="996"/>
        <v>169039739</v>
      </c>
      <c r="AG312"/>
      <c r="AH312"/>
      <c r="AI312"/>
      <c r="AJ312"/>
      <c r="AK312"/>
      <c r="AL312"/>
      <c r="AM312" s="9"/>
      <c r="AN312"/>
    </row>
    <row r="313" spans="1:40" s="273" customFormat="1" ht="14.25" hidden="1" x14ac:dyDescent="0.15">
      <c r="A313" s="58"/>
      <c r="B313" s="58"/>
      <c r="C313" s="58"/>
      <c r="D313" s="58"/>
      <c r="E313" s="58"/>
      <c r="F313" s="58"/>
      <c r="G313" s="58"/>
      <c r="H313" s="58"/>
      <c r="I313" s="274" t="s">
        <v>956</v>
      </c>
      <c r="J313" s="275"/>
      <c r="K313" s="276"/>
      <c r="L313" s="276"/>
      <c r="M313" s="276"/>
      <c r="N313" s="277"/>
      <c r="O313" s="278" t="s">
        <v>77</v>
      </c>
      <c r="P313" s="89">
        <f t="shared" si="995"/>
        <v>169039739</v>
      </c>
      <c r="Q313" s="89">
        <f t="shared" si="995"/>
        <v>18059328</v>
      </c>
      <c r="R313" s="89">
        <f t="shared" si="995"/>
        <v>150980411</v>
      </c>
      <c r="S313" s="89">
        <f t="shared" si="995"/>
        <v>0</v>
      </c>
      <c r="T313" s="89">
        <f t="shared" si="995"/>
        <v>38268325</v>
      </c>
      <c r="U313" s="89">
        <f t="shared" si="995"/>
        <v>102483523</v>
      </c>
      <c r="V313" s="89">
        <f t="shared" si="995"/>
        <v>66556216</v>
      </c>
      <c r="W313" s="88" t="s">
        <v>83</v>
      </c>
      <c r="X313" s="90">
        <f t="shared" si="996"/>
        <v>0</v>
      </c>
      <c r="Y313" s="90">
        <f t="shared" si="996"/>
        <v>0</v>
      </c>
      <c r="Z313" s="90">
        <f t="shared" si="996"/>
        <v>0</v>
      </c>
      <c r="AA313" s="90">
        <f t="shared" si="996"/>
        <v>0</v>
      </c>
      <c r="AB313" s="90">
        <f t="shared" si="996"/>
        <v>0</v>
      </c>
      <c r="AC313" s="90">
        <f t="shared" si="996"/>
        <v>0</v>
      </c>
      <c r="AD313" s="90">
        <f t="shared" si="996"/>
        <v>0</v>
      </c>
      <c r="AE313" s="90">
        <f t="shared" si="996"/>
        <v>0</v>
      </c>
      <c r="AG313" s="58"/>
      <c r="AH313" s="58"/>
      <c r="AI313" s="58"/>
      <c r="AJ313" s="58"/>
      <c r="AK313" s="58"/>
      <c r="AL313" s="58"/>
      <c r="AM313" s="60"/>
      <c r="AN313" s="58"/>
    </row>
    <row r="597" spans="1:1" x14ac:dyDescent="0.15">
      <c r="A597" s="153"/>
    </row>
    <row r="598" spans="1:1" x14ac:dyDescent="0.15">
      <c r="A598" s="153"/>
    </row>
    <row r="599" spans="1:1" x14ac:dyDescent="0.15">
      <c r="A599" s="153"/>
    </row>
  </sheetData>
  <sheetProtection autoFilter="0"/>
  <autoFilter ref="I6:I313">
    <filterColumn colId="0">
      <filters>
        <filter val="KR"/>
      </filters>
    </filterColumn>
  </autoFilter>
  <mergeCells count="584">
    <mergeCell ref="F298:F300"/>
    <mergeCell ref="F295:F297"/>
    <mergeCell ref="J295:J297"/>
    <mergeCell ref="K295:K297"/>
    <mergeCell ref="L295:L297"/>
    <mergeCell ref="M295:M297"/>
    <mergeCell ref="AF295:AF297"/>
    <mergeCell ref="F292:F294"/>
    <mergeCell ref="J292:J294"/>
    <mergeCell ref="K292:K294"/>
    <mergeCell ref="L292:L294"/>
    <mergeCell ref="M292:M294"/>
    <mergeCell ref="AF292:AF294"/>
    <mergeCell ref="F289:F291"/>
    <mergeCell ref="J289:J291"/>
    <mergeCell ref="K289:K291"/>
    <mergeCell ref="L289:L291"/>
    <mergeCell ref="M289:M291"/>
    <mergeCell ref="AF289:AF291"/>
    <mergeCell ref="F286:F288"/>
    <mergeCell ref="J286:J288"/>
    <mergeCell ref="K286:K288"/>
    <mergeCell ref="L286:L288"/>
    <mergeCell ref="M286:M288"/>
    <mergeCell ref="AF286:AF288"/>
    <mergeCell ref="F283:F285"/>
    <mergeCell ref="J283:J285"/>
    <mergeCell ref="K283:K285"/>
    <mergeCell ref="L283:L285"/>
    <mergeCell ref="M283:M285"/>
    <mergeCell ref="AF283:AF285"/>
    <mergeCell ref="F280:F282"/>
    <mergeCell ref="J280:J282"/>
    <mergeCell ref="K280:K282"/>
    <mergeCell ref="L280:L282"/>
    <mergeCell ref="M280:M282"/>
    <mergeCell ref="AF280:AF282"/>
    <mergeCell ref="F277:F279"/>
    <mergeCell ref="J277:J279"/>
    <mergeCell ref="K277:K279"/>
    <mergeCell ref="L277:L279"/>
    <mergeCell ref="M277:M279"/>
    <mergeCell ref="AF277:AF279"/>
    <mergeCell ref="F274:F276"/>
    <mergeCell ref="J274:J276"/>
    <mergeCell ref="K274:K276"/>
    <mergeCell ref="L274:L276"/>
    <mergeCell ref="M274:M276"/>
    <mergeCell ref="AF274:AF276"/>
    <mergeCell ref="F271:F273"/>
    <mergeCell ref="J271:J273"/>
    <mergeCell ref="K271:K273"/>
    <mergeCell ref="L271:L273"/>
    <mergeCell ref="M271:M273"/>
    <mergeCell ref="AF271:AF273"/>
    <mergeCell ref="F268:F270"/>
    <mergeCell ref="J268:J270"/>
    <mergeCell ref="K268:K270"/>
    <mergeCell ref="L268:L270"/>
    <mergeCell ref="M268:M270"/>
    <mergeCell ref="AF268:AF270"/>
    <mergeCell ref="F265:F267"/>
    <mergeCell ref="J265:J267"/>
    <mergeCell ref="K265:K267"/>
    <mergeCell ref="L265:L267"/>
    <mergeCell ref="M265:M267"/>
    <mergeCell ref="AF265:AF267"/>
    <mergeCell ref="F262:F264"/>
    <mergeCell ref="J262:J264"/>
    <mergeCell ref="K262:K264"/>
    <mergeCell ref="L262:L264"/>
    <mergeCell ref="M262:M264"/>
    <mergeCell ref="AF262:AF264"/>
    <mergeCell ref="F259:F261"/>
    <mergeCell ref="J259:J261"/>
    <mergeCell ref="K259:K261"/>
    <mergeCell ref="L259:L261"/>
    <mergeCell ref="M259:M261"/>
    <mergeCell ref="AF259:AF261"/>
    <mergeCell ref="F256:F258"/>
    <mergeCell ref="J256:J258"/>
    <mergeCell ref="K256:K258"/>
    <mergeCell ref="L256:L258"/>
    <mergeCell ref="M256:M258"/>
    <mergeCell ref="AF256:AF258"/>
    <mergeCell ref="F253:F255"/>
    <mergeCell ref="J253:J255"/>
    <mergeCell ref="K253:K255"/>
    <mergeCell ref="L253:L255"/>
    <mergeCell ref="M253:M255"/>
    <mergeCell ref="AF253:AF255"/>
    <mergeCell ref="F250:F252"/>
    <mergeCell ref="J250:J252"/>
    <mergeCell ref="K250:K252"/>
    <mergeCell ref="L250:L252"/>
    <mergeCell ref="M250:M252"/>
    <mergeCell ref="AF250:AF252"/>
    <mergeCell ref="F247:F249"/>
    <mergeCell ref="J247:J249"/>
    <mergeCell ref="K247:K249"/>
    <mergeCell ref="L247:L249"/>
    <mergeCell ref="M247:M249"/>
    <mergeCell ref="AF247:AF249"/>
    <mergeCell ref="F244:F246"/>
    <mergeCell ref="J244:J246"/>
    <mergeCell ref="K244:K246"/>
    <mergeCell ref="L244:L246"/>
    <mergeCell ref="M244:M246"/>
    <mergeCell ref="AF244:AF246"/>
    <mergeCell ref="F241:F243"/>
    <mergeCell ref="J241:J243"/>
    <mergeCell ref="K241:K243"/>
    <mergeCell ref="L241:L243"/>
    <mergeCell ref="M241:M243"/>
    <mergeCell ref="AF241:AF243"/>
    <mergeCell ref="F238:F240"/>
    <mergeCell ref="J238:J240"/>
    <mergeCell ref="K238:K240"/>
    <mergeCell ref="L238:L240"/>
    <mergeCell ref="M238:M240"/>
    <mergeCell ref="AF238:AF240"/>
    <mergeCell ref="F235:F237"/>
    <mergeCell ref="J235:J237"/>
    <mergeCell ref="K235:K237"/>
    <mergeCell ref="L235:L237"/>
    <mergeCell ref="M235:M237"/>
    <mergeCell ref="AF235:AF237"/>
    <mergeCell ref="F232:F234"/>
    <mergeCell ref="J232:J234"/>
    <mergeCell ref="K232:K234"/>
    <mergeCell ref="L232:L234"/>
    <mergeCell ref="M232:M234"/>
    <mergeCell ref="AF232:AF234"/>
    <mergeCell ref="F229:F231"/>
    <mergeCell ref="J229:J231"/>
    <mergeCell ref="K229:K231"/>
    <mergeCell ref="L229:L231"/>
    <mergeCell ref="M229:M231"/>
    <mergeCell ref="AF229:AF231"/>
    <mergeCell ref="F226:F228"/>
    <mergeCell ref="J226:J228"/>
    <mergeCell ref="K226:K228"/>
    <mergeCell ref="L226:L228"/>
    <mergeCell ref="M226:M228"/>
    <mergeCell ref="AF226:AF228"/>
    <mergeCell ref="F223:F225"/>
    <mergeCell ref="J223:J225"/>
    <mergeCell ref="K223:K225"/>
    <mergeCell ref="L223:L225"/>
    <mergeCell ref="M223:M225"/>
    <mergeCell ref="AF223:AF225"/>
    <mergeCell ref="F220:F222"/>
    <mergeCell ref="J220:J222"/>
    <mergeCell ref="K220:K222"/>
    <mergeCell ref="L220:L222"/>
    <mergeCell ref="M220:M222"/>
    <mergeCell ref="AF220:AF222"/>
    <mergeCell ref="F217:F219"/>
    <mergeCell ref="J217:J219"/>
    <mergeCell ref="K217:K219"/>
    <mergeCell ref="L217:L219"/>
    <mergeCell ref="M217:M219"/>
    <mergeCell ref="AF217:AF219"/>
    <mergeCell ref="F214:F216"/>
    <mergeCell ref="J214:J216"/>
    <mergeCell ref="K214:K216"/>
    <mergeCell ref="L214:L216"/>
    <mergeCell ref="M214:M216"/>
    <mergeCell ref="AF214:AF216"/>
    <mergeCell ref="F211:F213"/>
    <mergeCell ref="J211:J213"/>
    <mergeCell ref="K211:K213"/>
    <mergeCell ref="L211:L213"/>
    <mergeCell ref="M211:M213"/>
    <mergeCell ref="AF211:AF213"/>
    <mergeCell ref="F208:F210"/>
    <mergeCell ref="J208:J210"/>
    <mergeCell ref="K208:K210"/>
    <mergeCell ref="L208:L210"/>
    <mergeCell ref="M208:M210"/>
    <mergeCell ref="AF208:AF210"/>
    <mergeCell ref="F205:F207"/>
    <mergeCell ref="J205:J207"/>
    <mergeCell ref="K205:K207"/>
    <mergeCell ref="L205:L207"/>
    <mergeCell ref="M205:M207"/>
    <mergeCell ref="AF205:AF207"/>
    <mergeCell ref="F202:F204"/>
    <mergeCell ref="J202:J204"/>
    <mergeCell ref="K202:K204"/>
    <mergeCell ref="L202:L204"/>
    <mergeCell ref="M202:M204"/>
    <mergeCell ref="AF202:AF204"/>
    <mergeCell ref="F199:F201"/>
    <mergeCell ref="J199:J201"/>
    <mergeCell ref="K199:K201"/>
    <mergeCell ref="L199:L201"/>
    <mergeCell ref="M199:M201"/>
    <mergeCell ref="AF199:AF201"/>
    <mergeCell ref="F196:F198"/>
    <mergeCell ref="J196:J198"/>
    <mergeCell ref="K196:K198"/>
    <mergeCell ref="L196:L198"/>
    <mergeCell ref="M196:M198"/>
    <mergeCell ref="AF196:AF198"/>
    <mergeCell ref="F193:F195"/>
    <mergeCell ref="J193:J195"/>
    <mergeCell ref="K193:K195"/>
    <mergeCell ref="L193:L195"/>
    <mergeCell ref="M193:M195"/>
    <mergeCell ref="AF193:AF195"/>
    <mergeCell ref="F190:F192"/>
    <mergeCell ref="J190:J192"/>
    <mergeCell ref="K190:K192"/>
    <mergeCell ref="L190:L192"/>
    <mergeCell ref="M190:M192"/>
    <mergeCell ref="AF190:AF192"/>
    <mergeCell ref="F187:F189"/>
    <mergeCell ref="J187:J189"/>
    <mergeCell ref="K187:K189"/>
    <mergeCell ref="L187:L189"/>
    <mergeCell ref="M187:M189"/>
    <mergeCell ref="AF187:AF189"/>
    <mergeCell ref="F184:F186"/>
    <mergeCell ref="J184:J186"/>
    <mergeCell ref="K184:K186"/>
    <mergeCell ref="L184:L186"/>
    <mergeCell ref="M184:M186"/>
    <mergeCell ref="AF184:AF186"/>
    <mergeCell ref="F181:F183"/>
    <mergeCell ref="J181:J183"/>
    <mergeCell ref="K181:K183"/>
    <mergeCell ref="L181:L183"/>
    <mergeCell ref="M181:M183"/>
    <mergeCell ref="AF181:AF183"/>
    <mergeCell ref="F178:F180"/>
    <mergeCell ref="J178:J180"/>
    <mergeCell ref="K178:K180"/>
    <mergeCell ref="L178:L180"/>
    <mergeCell ref="M178:M180"/>
    <mergeCell ref="AF178:AF180"/>
    <mergeCell ref="F175:F177"/>
    <mergeCell ref="J175:J177"/>
    <mergeCell ref="K175:K177"/>
    <mergeCell ref="L175:L177"/>
    <mergeCell ref="M175:M177"/>
    <mergeCell ref="AF175:AF177"/>
    <mergeCell ref="F172:F174"/>
    <mergeCell ref="J172:J174"/>
    <mergeCell ref="K172:K174"/>
    <mergeCell ref="L172:L174"/>
    <mergeCell ref="M172:M174"/>
    <mergeCell ref="AF172:AF174"/>
    <mergeCell ref="F169:F171"/>
    <mergeCell ref="J169:J171"/>
    <mergeCell ref="K169:K171"/>
    <mergeCell ref="L169:L171"/>
    <mergeCell ref="M169:M171"/>
    <mergeCell ref="AF169:AF171"/>
    <mergeCell ref="F166:F168"/>
    <mergeCell ref="J166:J168"/>
    <mergeCell ref="K166:K168"/>
    <mergeCell ref="L166:L168"/>
    <mergeCell ref="M166:M168"/>
    <mergeCell ref="AF166:AF168"/>
    <mergeCell ref="F163:F165"/>
    <mergeCell ref="J163:J165"/>
    <mergeCell ref="K163:K165"/>
    <mergeCell ref="L163:L165"/>
    <mergeCell ref="M163:M165"/>
    <mergeCell ref="AF163:AF165"/>
    <mergeCell ref="F160:F162"/>
    <mergeCell ref="J160:J162"/>
    <mergeCell ref="K160:K162"/>
    <mergeCell ref="L160:L162"/>
    <mergeCell ref="M160:M162"/>
    <mergeCell ref="AF160:AF162"/>
    <mergeCell ref="F157:F159"/>
    <mergeCell ref="J157:J159"/>
    <mergeCell ref="K157:K159"/>
    <mergeCell ref="L157:L159"/>
    <mergeCell ref="M157:M159"/>
    <mergeCell ref="AF157:AF159"/>
    <mergeCell ref="F154:F156"/>
    <mergeCell ref="J154:J156"/>
    <mergeCell ref="K154:K156"/>
    <mergeCell ref="L154:L156"/>
    <mergeCell ref="M154:M156"/>
    <mergeCell ref="AF154:AF156"/>
    <mergeCell ref="F151:F153"/>
    <mergeCell ref="J151:J153"/>
    <mergeCell ref="K151:K153"/>
    <mergeCell ref="L151:L153"/>
    <mergeCell ref="M151:M153"/>
    <mergeCell ref="AF151:AF153"/>
    <mergeCell ref="F148:F150"/>
    <mergeCell ref="J148:J150"/>
    <mergeCell ref="K148:K150"/>
    <mergeCell ref="L148:L150"/>
    <mergeCell ref="M148:M150"/>
    <mergeCell ref="AF148:AF150"/>
    <mergeCell ref="F145:F147"/>
    <mergeCell ref="J145:J147"/>
    <mergeCell ref="K145:K147"/>
    <mergeCell ref="L145:L147"/>
    <mergeCell ref="M145:M147"/>
    <mergeCell ref="AF145:AF147"/>
    <mergeCell ref="F142:F144"/>
    <mergeCell ref="J142:J144"/>
    <mergeCell ref="K142:K144"/>
    <mergeCell ref="L142:L144"/>
    <mergeCell ref="M142:M144"/>
    <mergeCell ref="AF142:AF144"/>
    <mergeCell ref="F139:F141"/>
    <mergeCell ref="J139:J141"/>
    <mergeCell ref="K139:K141"/>
    <mergeCell ref="L139:L141"/>
    <mergeCell ref="M139:M141"/>
    <mergeCell ref="AF139:AF141"/>
    <mergeCell ref="F136:F138"/>
    <mergeCell ref="J136:J138"/>
    <mergeCell ref="K136:K138"/>
    <mergeCell ref="L136:L138"/>
    <mergeCell ref="M136:M138"/>
    <mergeCell ref="AF136:AF138"/>
    <mergeCell ref="F133:F135"/>
    <mergeCell ref="J133:J135"/>
    <mergeCell ref="K133:K135"/>
    <mergeCell ref="L133:L135"/>
    <mergeCell ref="M133:M135"/>
    <mergeCell ref="AF133:AF135"/>
    <mergeCell ref="F130:F132"/>
    <mergeCell ref="J130:J132"/>
    <mergeCell ref="K130:K132"/>
    <mergeCell ref="L130:L132"/>
    <mergeCell ref="M130:M132"/>
    <mergeCell ref="AF130:AF132"/>
    <mergeCell ref="F127:F129"/>
    <mergeCell ref="J127:J129"/>
    <mergeCell ref="K127:K129"/>
    <mergeCell ref="L127:L129"/>
    <mergeCell ref="M127:M129"/>
    <mergeCell ref="AF127:AF129"/>
    <mergeCell ref="F124:F126"/>
    <mergeCell ref="J124:J126"/>
    <mergeCell ref="K124:K126"/>
    <mergeCell ref="L124:L126"/>
    <mergeCell ref="M124:M126"/>
    <mergeCell ref="AF124:AF126"/>
    <mergeCell ref="F121:F123"/>
    <mergeCell ref="J121:J123"/>
    <mergeCell ref="K121:K123"/>
    <mergeCell ref="L121:L123"/>
    <mergeCell ref="M121:M123"/>
    <mergeCell ref="AF121:AF123"/>
    <mergeCell ref="F118:F120"/>
    <mergeCell ref="J118:J120"/>
    <mergeCell ref="K118:K120"/>
    <mergeCell ref="L118:L120"/>
    <mergeCell ref="M118:M120"/>
    <mergeCell ref="AF118:AF120"/>
    <mergeCell ref="F115:F117"/>
    <mergeCell ref="J115:J117"/>
    <mergeCell ref="K115:K117"/>
    <mergeCell ref="L115:L117"/>
    <mergeCell ref="M115:M117"/>
    <mergeCell ref="AF115:AF117"/>
    <mergeCell ref="F112:F114"/>
    <mergeCell ref="J112:J114"/>
    <mergeCell ref="K112:K114"/>
    <mergeCell ref="L112:L114"/>
    <mergeCell ref="M112:M114"/>
    <mergeCell ref="AF112:AF114"/>
    <mergeCell ref="F109:F111"/>
    <mergeCell ref="J109:J111"/>
    <mergeCell ref="K109:K111"/>
    <mergeCell ref="L109:L111"/>
    <mergeCell ref="M109:M111"/>
    <mergeCell ref="AF109:AF111"/>
    <mergeCell ref="F106:F108"/>
    <mergeCell ref="J106:J108"/>
    <mergeCell ref="K106:K108"/>
    <mergeCell ref="L106:L108"/>
    <mergeCell ref="M106:M108"/>
    <mergeCell ref="AF106:AF108"/>
    <mergeCell ref="F103:F105"/>
    <mergeCell ref="J103:J105"/>
    <mergeCell ref="K103:K105"/>
    <mergeCell ref="L103:L105"/>
    <mergeCell ref="M103:M105"/>
    <mergeCell ref="AF103:AF105"/>
    <mergeCell ref="F100:F102"/>
    <mergeCell ref="J100:J102"/>
    <mergeCell ref="K100:K102"/>
    <mergeCell ref="L100:L102"/>
    <mergeCell ref="M100:M102"/>
    <mergeCell ref="AF100:AF102"/>
    <mergeCell ref="F97:F99"/>
    <mergeCell ref="J97:J99"/>
    <mergeCell ref="K97:K99"/>
    <mergeCell ref="L97:L99"/>
    <mergeCell ref="M97:M99"/>
    <mergeCell ref="AF97:AF99"/>
    <mergeCell ref="F94:F96"/>
    <mergeCell ref="J94:J96"/>
    <mergeCell ref="K94:K96"/>
    <mergeCell ref="L94:L96"/>
    <mergeCell ref="M94:M96"/>
    <mergeCell ref="AF94:AF96"/>
    <mergeCell ref="F91:F93"/>
    <mergeCell ref="J91:J93"/>
    <mergeCell ref="K91:K93"/>
    <mergeCell ref="L91:L93"/>
    <mergeCell ref="M91:M93"/>
    <mergeCell ref="AF91:AF93"/>
    <mergeCell ref="F88:F90"/>
    <mergeCell ref="J88:J90"/>
    <mergeCell ref="K88:K90"/>
    <mergeCell ref="L88:L90"/>
    <mergeCell ref="M88:M90"/>
    <mergeCell ref="AF88:AF90"/>
    <mergeCell ref="F85:F87"/>
    <mergeCell ref="J85:J87"/>
    <mergeCell ref="K85:K87"/>
    <mergeCell ref="L85:L87"/>
    <mergeCell ref="M85:M87"/>
    <mergeCell ref="AF85:AF87"/>
    <mergeCell ref="F82:F84"/>
    <mergeCell ref="J82:J84"/>
    <mergeCell ref="K82:K84"/>
    <mergeCell ref="L82:L84"/>
    <mergeCell ref="M82:M84"/>
    <mergeCell ref="AF82:AF84"/>
    <mergeCell ref="F79:F81"/>
    <mergeCell ref="J79:J81"/>
    <mergeCell ref="K79:K81"/>
    <mergeCell ref="L79:L81"/>
    <mergeCell ref="M79:M81"/>
    <mergeCell ref="AF79:AF81"/>
    <mergeCell ref="F76:F78"/>
    <mergeCell ref="J76:J78"/>
    <mergeCell ref="K76:K78"/>
    <mergeCell ref="L76:L78"/>
    <mergeCell ref="M76:M78"/>
    <mergeCell ref="AF76:AF78"/>
    <mergeCell ref="F73:F75"/>
    <mergeCell ref="J73:J75"/>
    <mergeCell ref="K73:K75"/>
    <mergeCell ref="L73:L75"/>
    <mergeCell ref="M73:M75"/>
    <mergeCell ref="AF73:AF75"/>
    <mergeCell ref="F70:F72"/>
    <mergeCell ref="J70:J72"/>
    <mergeCell ref="K70:K72"/>
    <mergeCell ref="L70:L72"/>
    <mergeCell ref="M70:M72"/>
    <mergeCell ref="AF70:AF72"/>
    <mergeCell ref="F67:F69"/>
    <mergeCell ref="J67:J69"/>
    <mergeCell ref="K67:K69"/>
    <mergeCell ref="L67:L69"/>
    <mergeCell ref="M67:M69"/>
    <mergeCell ref="AF67:AF69"/>
    <mergeCell ref="F64:F66"/>
    <mergeCell ref="J64:J66"/>
    <mergeCell ref="K64:K66"/>
    <mergeCell ref="L64:L66"/>
    <mergeCell ref="M64:M66"/>
    <mergeCell ref="AF64:AF66"/>
    <mergeCell ref="F61:F63"/>
    <mergeCell ref="J61:J63"/>
    <mergeCell ref="K61:K63"/>
    <mergeCell ref="L61:L63"/>
    <mergeCell ref="M61:M63"/>
    <mergeCell ref="AF61:AF63"/>
    <mergeCell ref="F58:F60"/>
    <mergeCell ref="J58:J60"/>
    <mergeCell ref="K58:K60"/>
    <mergeCell ref="L58:L60"/>
    <mergeCell ref="M58:M60"/>
    <mergeCell ref="AF58:AF60"/>
    <mergeCell ref="F55:F57"/>
    <mergeCell ref="J55:J57"/>
    <mergeCell ref="K55:K57"/>
    <mergeCell ref="L55:L57"/>
    <mergeCell ref="M55:M57"/>
    <mergeCell ref="AF55:AF57"/>
    <mergeCell ref="F52:F54"/>
    <mergeCell ref="J52:J54"/>
    <mergeCell ref="K52:K54"/>
    <mergeCell ref="L52:L54"/>
    <mergeCell ref="M52:M54"/>
    <mergeCell ref="AF52:AF54"/>
    <mergeCell ref="F49:F51"/>
    <mergeCell ref="J49:J51"/>
    <mergeCell ref="K49:K51"/>
    <mergeCell ref="L49:L51"/>
    <mergeCell ref="M49:M51"/>
    <mergeCell ref="AF49:AF51"/>
    <mergeCell ref="F46:F48"/>
    <mergeCell ref="J46:J48"/>
    <mergeCell ref="K46:K48"/>
    <mergeCell ref="L46:L48"/>
    <mergeCell ref="M46:M48"/>
    <mergeCell ref="AF46:AF48"/>
    <mergeCell ref="F43:F45"/>
    <mergeCell ref="J43:J45"/>
    <mergeCell ref="K43:K45"/>
    <mergeCell ref="L43:L45"/>
    <mergeCell ref="M43:M45"/>
    <mergeCell ref="AF43:AF45"/>
    <mergeCell ref="F40:F42"/>
    <mergeCell ref="J40:J42"/>
    <mergeCell ref="K40:K42"/>
    <mergeCell ref="L40:L42"/>
    <mergeCell ref="M40:M42"/>
    <mergeCell ref="AF40:AF42"/>
    <mergeCell ref="F37:F39"/>
    <mergeCell ref="J37:J39"/>
    <mergeCell ref="K37:K39"/>
    <mergeCell ref="L37:L39"/>
    <mergeCell ref="M37:M39"/>
    <mergeCell ref="AF37:AF39"/>
    <mergeCell ref="F34:F36"/>
    <mergeCell ref="J34:J36"/>
    <mergeCell ref="K34:K36"/>
    <mergeCell ref="L34:L36"/>
    <mergeCell ref="M34:M36"/>
    <mergeCell ref="AF34:AF36"/>
    <mergeCell ref="F31:F33"/>
    <mergeCell ref="J31:J33"/>
    <mergeCell ref="K31:K33"/>
    <mergeCell ref="L31:L33"/>
    <mergeCell ref="M31:M33"/>
    <mergeCell ref="AF31:AF33"/>
    <mergeCell ref="F28:F30"/>
    <mergeCell ref="J28:J30"/>
    <mergeCell ref="K28:K30"/>
    <mergeCell ref="L28:L30"/>
    <mergeCell ref="M28:M30"/>
    <mergeCell ref="AF28:AF30"/>
    <mergeCell ref="F25:F27"/>
    <mergeCell ref="J25:J27"/>
    <mergeCell ref="K25:K27"/>
    <mergeCell ref="L25:L27"/>
    <mergeCell ref="M25:M27"/>
    <mergeCell ref="AF25:AF27"/>
    <mergeCell ref="F22:F24"/>
    <mergeCell ref="J22:J24"/>
    <mergeCell ref="K22:K24"/>
    <mergeCell ref="L22:L24"/>
    <mergeCell ref="M22:M24"/>
    <mergeCell ref="AF22:AF24"/>
    <mergeCell ref="F19:F21"/>
    <mergeCell ref="J19:J21"/>
    <mergeCell ref="K19:K21"/>
    <mergeCell ref="L19:L21"/>
    <mergeCell ref="M19:M21"/>
    <mergeCell ref="AF19:AF21"/>
    <mergeCell ref="F16:F18"/>
    <mergeCell ref="J16:J18"/>
    <mergeCell ref="K16:K18"/>
    <mergeCell ref="L16:L18"/>
    <mergeCell ref="M16:M18"/>
    <mergeCell ref="AF16:AF18"/>
    <mergeCell ref="AF7:AF9"/>
    <mergeCell ref="J3:M3"/>
    <mergeCell ref="F7:F9"/>
    <mergeCell ref="J7:J9"/>
    <mergeCell ref="K7:K9"/>
    <mergeCell ref="L7:L9"/>
    <mergeCell ref="M7:M9"/>
    <mergeCell ref="F13:F15"/>
    <mergeCell ref="J13:J15"/>
    <mergeCell ref="K13:K15"/>
    <mergeCell ref="L13:L15"/>
    <mergeCell ref="M13:M15"/>
    <mergeCell ref="AF13:AF15"/>
    <mergeCell ref="F10:F12"/>
    <mergeCell ref="J10:J12"/>
    <mergeCell ref="K10:K12"/>
    <mergeCell ref="L10:L12"/>
    <mergeCell ref="M10:M12"/>
    <mergeCell ref="AF10:AF12"/>
  </mergeCells>
  <phoneticPr fontId="3"/>
  <conditionalFormatting sqref="W297 N296:O297 O295 W294 N293:O294 O292 W279 W282 W285 W288 W291 N278:O279 N281:O282 N284:O285 N287:O288 N290:O291 O277 O280 O283 O286 O289 W276 N275:O276 O274 W261 W264 W267 W270 W273 N260:O261 N263:O264 N266:O267 N269:O270 N272:O273 O259 O262 O265 O268 O271 W258 N257:O258 O256 W255 N254:O255 O253 W231 W234 W237 W240 W243 W246 W249 W252 N230:O231 N233:O234 N236:O237 N239:O240 N242:O243 N245:O246 N248:O249 N251:O252 O229 O232 O235 O238 O241 O244 O247 O250 W219 W222 W225 W228 N218:O219 N221:O222 N224:O225 N227:O228 O217 O220 O223 O226 W216 N215:O216 O214 W207 W210 W213 N206:O207 N209:O210 N212:O213 O205 O208 O211 W204 N203:O204 O202 W189 W192 W195 W198 W201 N188:O189 N191:O192 N194:O195 N197:O198 N200:O201 O187 O190 O193 O196 O199 W180 W183 W186 N179:O180 N182:O183 N185:O186 O178 O181 O184 W174 W177 N173:O174 N176:O177 O172 O175 W168 W171 N167:O168 N170:O171 O166 O169 W165 N164:O165 O163 W159 W162 N158:O159 N161:O162 O157 O160 W138 W141 W144 W147 W150 W153 W156 N137:O138 N140:O141 N143:O144 N146:O147 N149:O150 N152:O153 N155:O156 O136 O139 O142 O145 O148 O151 O154 W135 N134:O135 O133 W126 W129 W132 N125:O126 N128:O129 N131:O132 O124 O127 O130 W117 W120 W123 N116:O117 N119:O120 N122:O123 O115 O118 O121 W111 W114 N110:O111 N113:O114 O109 O112 W108 N107:O108 O106 W102 W105 N101:O102 N104:O105 O100 O103 W99 N98:O99 O97 W96 N95:O96 O94 W87 W90 W93 N86:O87 N89:O90 N92:O93 O85 O88 O91 W78 W81 W84 N77:O78 N80:O81 N83:O84 O76 O79 O82 W75 N74:O75 O73 W72 N71:O72 O70 W69 N68:O69 O67 W63 W66 N62:O63 N65:O66 O61 O64 W60 N59:O60 O58 W57 N56:O57 O55 W54 N53:O54 O52 W51 N50:O51 O49 W42 W45 W48 N41:O42 N44:O45 N47:O48 O40 O43 O46 W27 W30 W33 W36 W39 N26:O27 N29:O30 N32:O33 N35:O36 N38:O39 O25 O28 O31 O34 O37 W24 N23:O24 O22 W18 W21 N17:O18 N20:O21 O16 O19 W15 N14:O15 O13 W12 N11:O12 O10 N5:O5 N3:N4 O3 W9 N8:O9 O7 N298 W300 O298:O300 W304 W307 W310 W313">
    <cfRule type="containsText" dxfId="19" priority="27" operator="containsText" text="完成">
      <formula>NOT(ISERROR(SEARCH("完成",N3)))</formula>
    </cfRule>
  </conditionalFormatting>
  <conditionalFormatting sqref="P7">
    <cfRule type="expression" dxfId="18" priority="20">
      <formula>$O7="最新"</formula>
    </cfRule>
  </conditionalFormatting>
  <conditionalFormatting sqref="P8:P300">
    <cfRule type="expression" dxfId="17" priority="19">
      <formula>$O8="最新"</formula>
    </cfRule>
  </conditionalFormatting>
  <conditionalFormatting sqref="J295:M295 J292:M292 J277:M277 J280:M280 J283:M283 J289:M289 J286:M286 J274:M274 J262:M262 J265:M265 J259:M259 J268:M268 J271:M271 J256:M256 J253:M253 J232:M232 J235:M235 J238:M238 J241:M241 J244:M244 J247:M247 J250:M250 J229:M229 J217:M217 J226:M226 J220:M220 J223:M223 J214:M214 J211:M211 J205:M205 J208:M208 J202:M202 J187:M187 J190:M190 J193:M193 J196:M196 J199:M199 J178:M178 J181:M181 J184:M184 J172:M172 J175:M175 J166:M166 J169:M169 J163:M163 J157:M157 J160:M160 J136:M136 J139:M139 J142:M142 J145:M145 J148:M148 J151:M151 J154:M154 J133:M133 J124:M124 J127:M127 J130:M130 J115:M115 J118:M118 J121:M121 J109:M109 J112:M112 J106:M106 J100:M100 J103:M103 J97:M97 J94:M94 J85:M85 J88:M88 J91:M91 J76:M76 J79:M79 J82:M82 J73:M73 J70:M70 J67:M67 J61:M61 J64:M64 J58:M58 J55:M55 J52:M52 J49:M49 J40:M40 J43:M43 J46:M46 J25:M25 J28:M28 J31:M31 J34:M34 J37:M37 J22:M22 J16:M16 J19:M19 J13:M13 J10:M10 J7:M7">
    <cfRule type="containsBlanks" dxfId="16" priority="18">
      <formula>LEN(TRIM(J7))=0</formula>
    </cfRule>
  </conditionalFormatting>
  <conditionalFormatting sqref="Q7:Q300">
    <cfRule type="expression" dxfId="15" priority="14">
      <formula>$O7="最新"</formula>
    </cfRule>
  </conditionalFormatting>
  <conditionalFormatting sqref="AD295 AD292 AD277 AD280 AD283 AD286 AD289 AD274 AD259 AD262 AD265 AD268 AD271 AD256 AD253 AD229 AD232 AD235 AD238 AD241 AD244 AD247 AD250 AD217 AD220 AD223 AD226 AD214 AD205 AD208 AD211 AD202 AD187 AD190 AD193 AD196 AD199 AD178 AD181 AD184 AD172 AD175 AD166 AD169 AD163 AD157 AD160 AD136 AD139 AD142 AD145 AD148 AD151 AD154 AD133 AD124 AD127 AD130 AD115 AD118 AD121 AD109 AD112 AD106 AD100 AD103 AD97 AD94 AD85 AD88 AD91 AD76 AD79 AD82 AD73 AD70 AD67 AD61 AD64 AD58 AD55 AD52 AD49 AD40 AD43 AD46 AD25 AD28 AD31 AD34 AD37 AD22 AD16 AD19 AD13 AD10 AD7">
    <cfRule type="cellIs" dxfId="14" priority="13" operator="greaterThan">
      <formula>0</formula>
    </cfRule>
  </conditionalFormatting>
  <conditionalFormatting sqref="AE7 AE10 AE13 AE16 AE19 AE22 AE25 AE28 AE31 AE34 AE37 AE40 AE43 AE46 AE49 AE52 AE55 AE58 AE61 AE64 AE67 AE70 AE73 AE76 AE79 AE82 AE85 AE88 AE91 AE94 AE97 AE100 AE103 AE106 AE109 AE112 AE115 AE118 AE121 AE124 AE127 AE130 AE133 AE136 AE139 AE142 AE145 AE148 AE151 AE154 AE157 AE160 AE163 AE166 AE169 AE172 AE175 AE178 AE181 AE184 AE187 AE190 AE193 AE196 AE199 AE202 AE205 AE208 AE211 AE214 AE217 AE220 AE223 AE226 AE229 AE232 AE235 AE238 AE241 AE244 AE247 AE250 AE253 AE256 AE259 AE262 AE265 AE268 AE271 AE274 AE277 AE280 AE283 AE286 AE289 AE292 AE295">
    <cfRule type="expression" dxfId="13" priority="12">
      <formula>ROUND($AE7/100000,0)&lt;&gt;ROUND($P7/100000,0)</formula>
    </cfRule>
  </conditionalFormatting>
  <pageMargins left="0.39370078740157483" right="0.31496062992125984" top="0.74803149606299213" bottom="0.59055118110236227" header="0.31496062992125984" footer="0.31496062992125984"/>
  <pageSetup paperSize="8" scale="58" orientation="landscape" cellComments="asDisplayed" r:id="rId1"/>
  <headerFooter>
    <oddFooter>&amp;C&amp;P/&amp;N</oddFooter>
  </headerFooter>
  <ignoredErrors>
    <ignoredError sqref="D6:AF6" numberStoredAsText="1"/>
  </ignoredError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FF"/>
  </sheetPr>
  <dimension ref="A1:AN368"/>
  <sheetViews>
    <sheetView showGridLines="0" topLeftCell="D1" zoomScale="85" zoomScaleNormal="85" workbookViewId="0">
      <pane xSplit="8835" ySplit="3240" topLeftCell="S7" activePane="bottomLeft"/>
      <selection activeCell="I6" sqref="I6:I82"/>
      <selection pane="topRight" activeCell="T4" sqref="T4"/>
      <selection pane="bottomLeft" activeCell="D82" activeCellId="1" sqref="A79:XFD79 A82:XFD82"/>
      <selection pane="bottomRight" activeCell="T65" sqref="T65"/>
    </sheetView>
  </sheetViews>
  <sheetFormatPr defaultRowHeight="13.5" x14ac:dyDescent="0.15"/>
  <cols>
    <col min="1" max="1" width="3.875" style="1" customWidth="1"/>
    <col min="2" max="3" width="6.125" bestFit="1" customWidth="1"/>
    <col min="4" max="4" width="11" customWidth="1"/>
    <col min="5" max="5" width="12.125" bestFit="1" customWidth="1"/>
    <col min="6" max="6" width="30.625" customWidth="1"/>
    <col min="7" max="7" width="11.125" bestFit="1" customWidth="1"/>
    <col min="14" max="14" width="16.125" bestFit="1" customWidth="1"/>
    <col min="15" max="15" width="8.375" customWidth="1"/>
    <col min="16" max="16" width="9" customWidth="1"/>
    <col min="20" max="20" width="9" customWidth="1"/>
    <col min="21" max="21" width="9" style="1"/>
    <col min="23" max="23" width="6.625" customWidth="1"/>
    <col min="24" max="29" width="9" customWidth="1"/>
    <col min="32" max="32" width="15.625" style="137" customWidth="1"/>
    <col min="33" max="33" width="2.5" customWidth="1"/>
    <col min="39" max="39" width="9" style="9"/>
  </cols>
  <sheetData>
    <row r="1" spans="1:40" ht="24" customHeight="1" x14ac:dyDescent="0.15">
      <c r="B1" s="2"/>
      <c r="C1" s="2"/>
      <c r="D1" s="2"/>
      <c r="E1" s="2"/>
      <c r="F1" s="2"/>
      <c r="G1" s="2"/>
      <c r="H1" s="2"/>
      <c r="I1" s="2"/>
      <c r="J1" s="2"/>
      <c r="K1" s="2"/>
      <c r="L1" s="2"/>
      <c r="M1" s="2"/>
      <c r="N1" s="2"/>
      <c r="O1" s="2"/>
      <c r="P1" s="2"/>
      <c r="Q1" s="2"/>
      <c r="R1" s="2"/>
      <c r="S1" s="2"/>
      <c r="T1" s="2"/>
      <c r="U1" s="3"/>
      <c r="V1" s="2"/>
      <c r="W1" s="2"/>
      <c r="X1" s="2"/>
      <c r="Y1" s="2"/>
      <c r="Z1" s="2"/>
      <c r="AA1" s="2"/>
      <c r="AB1" s="2"/>
      <c r="AC1" s="2"/>
      <c r="AD1" s="2"/>
      <c r="AE1" s="2"/>
      <c r="AF1" s="2"/>
      <c r="AG1" s="2"/>
      <c r="AH1" s="2"/>
      <c r="AI1" s="2"/>
      <c r="AJ1" s="4"/>
      <c r="AK1" s="4"/>
      <c r="AL1" s="4"/>
      <c r="AM1" s="5"/>
      <c r="AN1" s="6"/>
    </row>
    <row r="2" spans="1:40" ht="29.25" thickBot="1" x14ac:dyDescent="0.2">
      <c r="B2" s="2"/>
      <c r="C2" s="2"/>
      <c r="D2" s="2"/>
      <c r="E2" s="7" t="s">
        <v>1494</v>
      </c>
      <c r="F2" s="2"/>
      <c r="G2" s="2"/>
      <c r="H2" s="2"/>
      <c r="I2" s="2"/>
      <c r="J2" s="2"/>
      <c r="K2" s="2"/>
      <c r="L2" s="2"/>
      <c r="M2" s="2"/>
      <c r="N2" s="2"/>
      <c r="O2" s="2"/>
      <c r="P2" s="2"/>
      <c r="Q2" s="2"/>
      <c r="R2" s="2"/>
      <c r="S2" s="2"/>
      <c r="T2" s="2"/>
      <c r="U2" s="3"/>
      <c r="V2" s="2"/>
      <c r="W2" s="2"/>
      <c r="X2" s="2"/>
      <c r="Y2" s="2"/>
      <c r="Z2" s="2"/>
      <c r="AA2" s="2"/>
      <c r="AB2" s="2"/>
      <c r="AC2" s="2"/>
      <c r="AD2" s="2"/>
      <c r="AE2" s="2"/>
      <c r="AF2" s="2"/>
      <c r="AH2" s="8"/>
      <c r="AI2" s="8"/>
      <c r="AJ2" s="8"/>
      <c r="AK2" s="8"/>
      <c r="AL2" s="8"/>
    </row>
    <row r="3" spans="1:40" ht="22.5" customHeight="1" x14ac:dyDescent="0.15">
      <c r="B3" s="2"/>
      <c r="C3" s="10"/>
      <c r="D3" s="11"/>
      <c r="E3" s="12"/>
      <c r="F3" s="13" t="s">
        <v>0</v>
      </c>
      <c r="G3" s="12"/>
      <c r="H3" s="12"/>
      <c r="I3" s="12"/>
      <c r="J3" s="352" t="s">
        <v>1</v>
      </c>
      <c r="K3" s="353"/>
      <c r="L3" s="353"/>
      <c r="M3" s="354"/>
      <c r="N3" s="14"/>
      <c r="O3" s="15" t="s">
        <v>2</v>
      </c>
      <c r="P3" s="16"/>
      <c r="Q3" s="16"/>
      <c r="R3" s="16"/>
      <c r="S3" s="16"/>
      <c r="T3" s="16"/>
      <c r="U3" s="16"/>
      <c r="V3" s="17"/>
      <c r="W3" s="15" t="s">
        <v>3</v>
      </c>
      <c r="X3" s="18"/>
      <c r="Y3" s="18"/>
      <c r="Z3" s="18"/>
      <c r="AA3" s="18"/>
      <c r="AB3" s="18"/>
      <c r="AC3" s="18"/>
      <c r="AD3" s="18"/>
      <c r="AE3" s="18"/>
      <c r="AF3" s="19"/>
      <c r="AH3" s="20" t="s">
        <v>4</v>
      </c>
      <c r="AI3" s="21"/>
      <c r="AJ3" s="21"/>
      <c r="AK3" s="21"/>
      <c r="AL3" s="22"/>
    </row>
    <row r="4" spans="1:40" ht="77.25" customHeight="1" thickBot="1" x14ac:dyDescent="0.2">
      <c r="A4" s="1" t="s">
        <v>5</v>
      </c>
      <c r="B4" s="2" t="s">
        <v>6</v>
      </c>
      <c r="C4" s="10" t="s">
        <v>7</v>
      </c>
      <c r="D4" s="23" t="s">
        <v>8</v>
      </c>
      <c r="E4" s="24" t="s">
        <v>9</v>
      </c>
      <c r="F4" s="25" t="s">
        <v>10</v>
      </c>
      <c r="G4" s="24" t="s">
        <v>11</v>
      </c>
      <c r="H4" s="24" t="s">
        <v>12</v>
      </c>
      <c r="I4" s="24" t="s">
        <v>13</v>
      </c>
      <c r="J4" s="26" t="s">
        <v>14</v>
      </c>
      <c r="K4" s="26" t="s">
        <v>15</v>
      </c>
      <c r="L4" s="26" t="s">
        <v>16</v>
      </c>
      <c r="M4" s="26" t="s">
        <v>17</v>
      </c>
      <c r="N4" s="26" t="s">
        <v>18</v>
      </c>
      <c r="O4" s="27"/>
      <c r="P4" s="28" t="s">
        <v>19</v>
      </c>
      <c r="Q4" s="29" t="s">
        <v>20</v>
      </c>
      <c r="R4" s="30" t="s">
        <v>21</v>
      </c>
      <c r="S4" s="30" t="s">
        <v>22</v>
      </c>
      <c r="T4" s="29" t="s">
        <v>23</v>
      </c>
      <c r="U4" s="31" t="s">
        <v>24</v>
      </c>
      <c r="V4" s="32" t="s">
        <v>25</v>
      </c>
      <c r="W4" s="33"/>
      <c r="X4" s="34" t="s">
        <v>26</v>
      </c>
      <c r="Y4" s="34" t="s">
        <v>27</v>
      </c>
      <c r="Z4" s="34" t="s">
        <v>28</v>
      </c>
      <c r="AA4" s="34" t="s">
        <v>29</v>
      </c>
      <c r="AB4" s="34" t="s">
        <v>30</v>
      </c>
      <c r="AC4" s="34" t="s">
        <v>31</v>
      </c>
      <c r="AD4" s="34" t="s">
        <v>32</v>
      </c>
      <c r="AE4" s="35" t="s">
        <v>33</v>
      </c>
      <c r="AF4" s="36" t="s">
        <v>34</v>
      </c>
      <c r="AH4" s="37" t="s">
        <v>35</v>
      </c>
      <c r="AI4" s="37" t="s">
        <v>36</v>
      </c>
      <c r="AJ4" s="37" t="s">
        <v>37</v>
      </c>
      <c r="AK4" s="37" t="s">
        <v>38</v>
      </c>
      <c r="AL4" s="37" t="s">
        <v>39</v>
      </c>
    </row>
    <row r="5" spans="1:40" ht="6.75" customHeight="1" x14ac:dyDescent="0.15">
      <c r="B5" s="38"/>
      <c r="C5" s="38"/>
      <c r="D5" s="39"/>
      <c r="E5" s="40"/>
      <c r="F5" s="41"/>
      <c r="G5" s="41"/>
      <c r="H5" s="41"/>
      <c r="I5" s="42"/>
      <c r="J5" s="43"/>
      <c r="K5" s="44"/>
      <c r="L5" s="44"/>
      <c r="M5" s="45"/>
      <c r="N5" s="44"/>
      <c r="O5" s="44"/>
      <c r="P5" s="46"/>
      <c r="Q5" s="46"/>
      <c r="R5" s="46"/>
      <c r="S5" s="46"/>
      <c r="T5" s="46"/>
      <c r="U5" s="44"/>
      <c r="V5" s="47"/>
      <c r="W5" s="48"/>
      <c r="X5" s="47"/>
      <c r="Y5" s="47"/>
      <c r="Z5" s="47"/>
      <c r="AA5" s="47"/>
      <c r="AB5" s="47"/>
      <c r="AC5" s="47"/>
      <c r="AD5" s="47"/>
      <c r="AE5" s="47"/>
      <c r="AF5" s="49"/>
      <c r="AH5" s="50"/>
      <c r="AI5" s="51"/>
      <c r="AJ5" s="50"/>
      <c r="AK5" s="50"/>
      <c r="AL5" s="50"/>
    </row>
    <row r="6" spans="1:40" s="58" customFormat="1" ht="16.5" customHeight="1" x14ac:dyDescent="0.15">
      <c r="A6" s="1"/>
      <c r="B6" s="52"/>
      <c r="C6" s="52"/>
      <c r="D6" s="53" t="s">
        <v>40</v>
      </c>
      <c r="E6" s="54" t="s">
        <v>41</v>
      </c>
      <c r="F6" s="54" t="s">
        <v>42</v>
      </c>
      <c r="G6" s="54" t="s">
        <v>43</v>
      </c>
      <c r="H6" s="54" t="s">
        <v>44</v>
      </c>
      <c r="I6" s="54" t="s">
        <v>45</v>
      </c>
      <c r="J6" s="55" t="s">
        <v>46</v>
      </c>
      <c r="K6" s="56" t="s">
        <v>47</v>
      </c>
      <c r="L6" s="56" t="s">
        <v>48</v>
      </c>
      <c r="M6" s="56" t="s">
        <v>49</v>
      </c>
      <c r="N6" s="56" t="s">
        <v>50</v>
      </c>
      <c r="O6" s="56" t="s">
        <v>51</v>
      </c>
      <c r="P6" s="56" t="s">
        <v>52</v>
      </c>
      <c r="Q6" s="56" t="s">
        <v>53</v>
      </c>
      <c r="R6" s="56" t="s">
        <v>54</v>
      </c>
      <c r="S6" s="56" t="s">
        <v>55</v>
      </c>
      <c r="T6" s="56" t="s">
        <v>56</v>
      </c>
      <c r="U6" s="56" t="s">
        <v>57</v>
      </c>
      <c r="V6" s="56" t="s">
        <v>58</v>
      </c>
      <c r="W6" s="56" t="s">
        <v>59</v>
      </c>
      <c r="X6" s="56" t="s">
        <v>60</v>
      </c>
      <c r="Y6" s="56" t="s">
        <v>61</v>
      </c>
      <c r="Z6" s="56" t="s">
        <v>62</v>
      </c>
      <c r="AA6" s="56" t="s">
        <v>63</v>
      </c>
      <c r="AB6" s="56" t="s">
        <v>64</v>
      </c>
      <c r="AC6" s="56" t="s">
        <v>65</v>
      </c>
      <c r="AD6" s="56" t="s">
        <v>66</v>
      </c>
      <c r="AE6" s="56" t="s">
        <v>67</v>
      </c>
      <c r="AF6" s="57" t="s">
        <v>68</v>
      </c>
      <c r="AH6" s="59" t="s">
        <v>69</v>
      </c>
      <c r="AI6" s="59"/>
      <c r="AJ6" s="59" t="s">
        <v>70</v>
      </c>
      <c r="AK6" s="59" t="s">
        <v>71</v>
      </c>
      <c r="AL6" s="59" t="s">
        <v>72</v>
      </c>
      <c r="AM6" s="60"/>
    </row>
    <row r="7" spans="1:40" s="58" customFormat="1" ht="16.5" customHeight="1" x14ac:dyDescent="0.15">
      <c r="A7" s="61" t="s">
        <v>1496</v>
      </c>
      <c r="B7" t="s">
        <v>1808</v>
      </c>
      <c r="C7" t="s">
        <v>498</v>
      </c>
      <c r="D7" s="62" t="s">
        <v>500</v>
      </c>
      <c r="E7" s="63" t="s">
        <v>1496</v>
      </c>
      <c r="F7" s="346" t="s">
        <v>1282</v>
      </c>
      <c r="G7" s="64" t="s">
        <v>497</v>
      </c>
      <c r="H7" s="63" t="s">
        <v>1076</v>
      </c>
      <c r="I7" s="63" t="s">
        <v>1077</v>
      </c>
      <c r="J7" s="346" t="s">
        <v>1713</v>
      </c>
      <c r="K7" s="346" t="s">
        <v>1709</v>
      </c>
      <c r="L7" s="346" t="s">
        <v>1710</v>
      </c>
      <c r="M7" s="346" t="s">
        <v>1714</v>
      </c>
      <c r="N7" s="65" t="s">
        <v>1712</v>
      </c>
      <c r="O7" s="66" t="s">
        <v>78</v>
      </c>
      <c r="P7" s="67">
        <v>468628980</v>
      </c>
      <c r="Q7" s="67">
        <v>347246</v>
      </c>
      <c r="R7" s="67">
        <f t="shared" ref="R7" si="0">P7-Q7</f>
        <v>468281734</v>
      </c>
      <c r="S7" s="67">
        <v>0</v>
      </c>
      <c r="T7" s="67">
        <v>310996321</v>
      </c>
      <c r="U7" s="68">
        <v>63396499</v>
      </c>
      <c r="V7" s="69">
        <f t="shared" ref="V7:V8" si="1">P7-U7</f>
        <v>405232481</v>
      </c>
      <c r="W7" s="70" t="s">
        <v>79</v>
      </c>
      <c r="X7" s="69">
        <f t="shared" ref="X7" si="2">X8</f>
        <v>0</v>
      </c>
      <c r="Y7" s="71"/>
      <c r="Z7" s="71"/>
      <c r="AA7" s="71"/>
      <c r="AB7" s="71"/>
      <c r="AC7" s="71"/>
      <c r="AD7" s="72"/>
      <c r="AE7" s="69">
        <f t="shared" ref="AE7:AE9" si="3">SUM(X7:AD7)</f>
        <v>0</v>
      </c>
      <c r="AF7" s="349">
        <v>0</v>
      </c>
      <c r="AH7" s="73">
        <v>369306647</v>
      </c>
      <c r="AI7" s="74" t="s">
        <v>1792</v>
      </c>
      <c r="AJ7" s="73">
        <v>66907086</v>
      </c>
      <c r="AK7" s="73">
        <f t="shared" ref="AK7:AK8" si="4">AL7-+AH7</f>
        <v>99322333</v>
      </c>
      <c r="AL7" s="73">
        <f t="shared" ref="AL7:AL8" si="5">Q7+R7</f>
        <v>468628980</v>
      </c>
      <c r="AM7" s="75" t="s">
        <v>80</v>
      </c>
    </row>
    <row r="8" spans="1:40" s="58" customFormat="1" ht="16.5" customHeight="1" x14ac:dyDescent="0.15">
      <c r="A8" s="76"/>
      <c r="B8" s="77" t="s">
        <v>1808</v>
      </c>
      <c r="C8" s="77" t="s">
        <v>498</v>
      </c>
      <c r="D8" s="78" t="s">
        <v>500</v>
      </c>
      <c r="E8" s="79" t="s">
        <v>1496</v>
      </c>
      <c r="F8" s="347"/>
      <c r="G8" s="80" t="s">
        <v>497</v>
      </c>
      <c r="H8" s="79" t="s">
        <v>1076</v>
      </c>
      <c r="I8" s="79" t="s">
        <v>1077</v>
      </c>
      <c r="J8" s="347"/>
      <c r="K8" s="347"/>
      <c r="L8" s="347"/>
      <c r="M8" s="347"/>
      <c r="N8" s="81"/>
      <c r="O8" s="82" t="s">
        <v>81</v>
      </c>
      <c r="P8" s="67">
        <v>468628980</v>
      </c>
      <c r="Q8" s="67">
        <v>347246</v>
      </c>
      <c r="R8" s="67">
        <v>468281734</v>
      </c>
      <c r="S8" s="67">
        <f t="shared" ref="S8" si="6">P8-Q8-R8</f>
        <v>0</v>
      </c>
      <c r="T8" s="67">
        <v>310996321</v>
      </c>
      <c r="U8" s="83">
        <v>63396499</v>
      </c>
      <c r="V8" s="69">
        <f t="shared" si="1"/>
        <v>405232481</v>
      </c>
      <c r="W8" s="70" t="s">
        <v>82</v>
      </c>
      <c r="X8" s="69">
        <v>0</v>
      </c>
      <c r="Y8" s="69">
        <v>0</v>
      </c>
      <c r="Z8" s="69">
        <v>0</v>
      </c>
      <c r="AA8" s="69">
        <v>0</v>
      </c>
      <c r="AB8" s="69">
        <v>0</v>
      </c>
      <c r="AC8" s="69">
        <v>0</v>
      </c>
      <c r="AD8" s="69">
        <v>0</v>
      </c>
      <c r="AE8" s="69">
        <f t="shared" si="3"/>
        <v>0</v>
      </c>
      <c r="AF8" s="350"/>
      <c r="AH8" s="73">
        <v>369306647</v>
      </c>
      <c r="AI8" s="74" t="s">
        <v>1792</v>
      </c>
      <c r="AJ8" s="73">
        <v>66907086</v>
      </c>
      <c r="AK8" s="73">
        <f t="shared" si="4"/>
        <v>99322333</v>
      </c>
      <c r="AL8" s="73">
        <f t="shared" si="5"/>
        <v>468628980</v>
      </c>
      <c r="AM8" s="75" t="s">
        <v>80</v>
      </c>
    </row>
    <row r="9" spans="1:40" s="58" customFormat="1" ht="16.5" customHeight="1" x14ac:dyDescent="0.15">
      <c r="A9" s="76"/>
      <c r="B9" s="77" t="s">
        <v>1808</v>
      </c>
      <c r="C9" s="77" t="s">
        <v>498</v>
      </c>
      <c r="D9" s="84" t="s">
        <v>500</v>
      </c>
      <c r="E9" s="85" t="s">
        <v>1496</v>
      </c>
      <c r="F9" s="348"/>
      <c r="G9" s="86" t="s">
        <v>497</v>
      </c>
      <c r="H9" s="85" t="s">
        <v>1076</v>
      </c>
      <c r="I9" s="85" t="s">
        <v>1077</v>
      </c>
      <c r="J9" s="348"/>
      <c r="K9" s="348"/>
      <c r="L9" s="348"/>
      <c r="M9" s="348"/>
      <c r="N9" s="87"/>
      <c r="O9" s="88" t="s">
        <v>83</v>
      </c>
      <c r="P9" s="67">
        <f t="shared" ref="P9:R9" si="7">P7-+P8</f>
        <v>0</v>
      </c>
      <c r="Q9" s="67">
        <f t="shared" si="7"/>
        <v>0</v>
      </c>
      <c r="R9" s="89">
        <f t="shared" si="7"/>
        <v>0</v>
      </c>
      <c r="S9" s="89"/>
      <c r="T9" s="89">
        <f t="shared" ref="T9:V9" si="8">T7-+T8</f>
        <v>0</v>
      </c>
      <c r="U9" s="90">
        <f t="shared" si="8"/>
        <v>0</v>
      </c>
      <c r="V9" s="90">
        <f t="shared" si="8"/>
        <v>0</v>
      </c>
      <c r="W9" s="88" t="s">
        <v>83</v>
      </c>
      <c r="X9" s="90">
        <f t="shared" ref="X9:AD9" si="9">X7-+X8</f>
        <v>0</v>
      </c>
      <c r="Y9" s="90">
        <f t="shared" si="9"/>
        <v>0</v>
      </c>
      <c r="Z9" s="90">
        <f t="shared" si="9"/>
        <v>0</v>
      </c>
      <c r="AA9" s="90">
        <f t="shared" si="9"/>
        <v>0</v>
      </c>
      <c r="AB9" s="90">
        <f t="shared" si="9"/>
        <v>0</v>
      </c>
      <c r="AC9" s="90">
        <f t="shared" si="9"/>
        <v>0</v>
      </c>
      <c r="AD9" s="90">
        <f t="shared" si="9"/>
        <v>0</v>
      </c>
      <c r="AE9" s="90">
        <f t="shared" si="3"/>
        <v>0</v>
      </c>
      <c r="AF9" s="351"/>
      <c r="AH9" s="91">
        <f t="shared" ref="AH9" si="10">AH7-+AH8</f>
        <v>0</v>
      </c>
      <c r="AI9" s="92" t="s">
        <v>1156</v>
      </c>
      <c r="AJ9" s="91">
        <f t="shared" ref="AJ9:AL9" si="11">AJ7-+AJ8</f>
        <v>0</v>
      </c>
      <c r="AK9" s="91">
        <f t="shared" si="11"/>
        <v>0</v>
      </c>
      <c r="AL9" s="91">
        <f t="shared" si="11"/>
        <v>0</v>
      </c>
      <c r="AM9" s="60"/>
    </row>
    <row r="10" spans="1:40" s="58" customFormat="1" ht="16.5" customHeight="1" x14ac:dyDescent="0.15">
      <c r="A10" s="61" t="s">
        <v>1521</v>
      </c>
      <c r="B10" t="s">
        <v>509</v>
      </c>
      <c r="C10" t="s">
        <v>508</v>
      </c>
      <c r="D10" s="62" t="s">
        <v>510</v>
      </c>
      <c r="E10" s="63" t="s">
        <v>1521</v>
      </c>
      <c r="F10" s="346" t="s">
        <v>1307</v>
      </c>
      <c r="G10" s="63" t="s">
        <v>497</v>
      </c>
      <c r="H10" s="63" t="s">
        <v>1076</v>
      </c>
      <c r="I10" s="63" t="s">
        <v>1077</v>
      </c>
      <c r="J10" s="346" t="s">
        <v>1730</v>
      </c>
      <c r="K10" s="346" t="s">
        <v>1709</v>
      </c>
      <c r="L10" s="346" t="s">
        <v>1731</v>
      </c>
      <c r="M10" s="346" t="s">
        <v>1714</v>
      </c>
      <c r="N10" s="65" t="s">
        <v>1712</v>
      </c>
      <c r="O10" s="66" t="s">
        <v>78</v>
      </c>
      <c r="P10" s="67">
        <v>161727629</v>
      </c>
      <c r="Q10" s="67">
        <v>36587231</v>
      </c>
      <c r="R10" s="67">
        <f t="shared" ref="R10" si="12">P10-Q10</f>
        <v>125140398</v>
      </c>
      <c r="S10" s="67">
        <v>0</v>
      </c>
      <c r="T10" s="67">
        <v>65822981</v>
      </c>
      <c r="U10" s="68">
        <v>0</v>
      </c>
      <c r="V10" s="69">
        <f t="shared" ref="V10:V11" si="13">P10-U10</f>
        <v>161727629</v>
      </c>
      <c r="W10" s="70" t="s">
        <v>79</v>
      </c>
      <c r="X10" s="69">
        <f t="shared" ref="X10" si="14">X11</f>
        <v>36809648</v>
      </c>
      <c r="Y10" s="71"/>
      <c r="Z10" s="71"/>
      <c r="AA10" s="71"/>
      <c r="AB10" s="71"/>
      <c r="AC10" s="71"/>
      <c r="AD10" s="72"/>
      <c r="AE10" s="69">
        <f t="shared" ref="AE10:AE27" si="15">SUM(X10:AD10)</f>
        <v>36809648</v>
      </c>
      <c r="AF10" s="349">
        <v>0</v>
      </c>
      <c r="AH10" s="73">
        <v>140221620</v>
      </c>
      <c r="AI10" s="74" t="s">
        <v>796</v>
      </c>
      <c r="AJ10" s="73">
        <v>12458157</v>
      </c>
      <c r="AK10" s="73">
        <f t="shared" ref="AK10:AK11" si="16">AL10-+AH10</f>
        <v>21506009</v>
      </c>
      <c r="AL10" s="73">
        <f t="shared" ref="AL10:AL11" si="17">Q10+R10</f>
        <v>161727629</v>
      </c>
      <c r="AM10" s="75"/>
    </row>
    <row r="11" spans="1:40" s="58" customFormat="1" ht="16.5" customHeight="1" x14ac:dyDescent="0.15">
      <c r="A11" s="61"/>
      <c r="B11" s="77" t="s">
        <v>509</v>
      </c>
      <c r="C11" s="77" t="s">
        <v>508</v>
      </c>
      <c r="D11" s="78" t="s">
        <v>510</v>
      </c>
      <c r="E11" s="79" t="s">
        <v>1521</v>
      </c>
      <c r="F11" s="347"/>
      <c r="G11" s="79" t="s">
        <v>497</v>
      </c>
      <c r="H11" s="79" t="s">
        <v>1076</v>
      </c>
      <c r="I11" s="79" t="s">
        <v>1077</v>
      </c>
      <c r="J11" s="347"/>
      <c r="K11" s="347"/>
      <c r="L11" s="347"/>
      <c r="M11" s="347"/>
      <c r="N11" s="81"/>
      <c r="O11" s="82" t="s">
        <v>81</v>
      </c>
      <c r="P11" s="67">
        <v>124917981</v>
      </c>
      <c r="Q11" s="67">
        <v>19046242</v>
      </c>
      <c r="R11" s="67">
        <v>105871739</v>
      </c>
      <c r="S11" s="67">
        <f t="shared" ref="S11" si="18">P11-Q11-R11</f>
        <v>0</v>
      </c>
      <c r="T11" s="67">
        <v>65822981</v>
      </c>
      <c r="U11" s="83">
        <v>0</v>
      </c>
      <c r="V11" s="69">
        <f t="shared" si="13"/>
        <v>124917981</v>
      </c>
      <c r="W11" s="70" t="s">
        <v>82</v>
      </c>
      <c r="X11" s="69">
        <v>36809648</v>
      </c>
      <c r="Y11" s="69">
        <v>0</v>
      </c>
      <c r="Z11" s="69">
        <v>0</v>
      </c>
      <c r="AA11" s="69">
        <v>0</v>
      </c>
      <c r="AB11" s="69">
        <v>0</v>
      </c>
      <c r="AC11" s="69">
        <v>0</v>
      </c>
      <c r="AD11" s="69">
        <v>0</v>
      </c>
      <c r="AE11" s="69">
        <f t="shared" si="15"/>
        <v>36809648</v>
      </c>
      <c r="AF11" s="350"/>
      <c r="AH11" s="73">
        <v>103411972</v>
      </c>
      <c r="AI11" s="74" t="s">
        <v>796</v>
      </c>
      <c r="AJ11" s="73">
        <v>12458157</v>
      </c>
      <c r="AK11" s="73">
        <f t="shared" si="16"/>
        <v>21506009</v>
      </c>
      <c r="AL11" s="73">
        <f t="shared" si="17"/>
        <v>124917981</v>
      </c>
      <c r="AM11" s="75"/>
    </row>
    <row r="12" spans="1:40" s="58" customFormat="1" ht="16.5" customHeight="1" x14ac:dyDescent="0.15">
      <c r="A12" s="61"/>
      <c r="B12" s="77" t="s">
        <v>509</v>
      </c>
      <c r="C12" s="77" t="s">
        <v>508</v>
      </c>
      <c r="D12" s="84" t="s">
        <v>510</v>
      </c>
      <c r="E12" s="85" t="s">
        <v>1521</v>
      </c>
      <c r="F12" s="348"/>
      <c r="G12" s="85" t="s">
        <v>497</v>
      </c>
      <c r="H12" s="85" t="s">
        <v>1076</v>
      </c>
      <c r="I12" s="85" t="s">
        <v>1077</v>
      </c>
      <c r="J12" s="348"/>
      <c r="K12" s="348"/>
      <c r="L12" s="348"/>
      <c r="M12" s="348"/>
      <c r="N12" s="87"/>
      <c r="O12" s="88" t="s">
        <v>83</v>
      </c>
      <c r="P12" s="67">
        <f t="shared" ref="P12:R12" si="19">P10-+P11</f>
        <v>36809648</v>
      </c>
      <c r="Q12" s="67">
        <f t="shared" si="19"/>
        <v>17540989</v>
      </c>
      <c r="R12" s="89">
        <f t="shared" si="19"/>
        <v>19268659</v>
      </c>
      <c r="S12" s="89"/>
      <c r="T12" s="89">
        <f t="shared" ref="T12:V12" si="20">T10-+T11</f>
        <v>0</v>
      </c>
      <c r="U12" s="90">
        <f t="shared" si="20"/>
        <v>0</v>
      </c>
      <c r="V12" s="90">
        <f t="shared" si="20"/>
        <v>36809648</v>
      </c>
      <c r="W12" s="88" t="s">
        <v>83</v>
      </c>
      <c r="X12" s="90">
        <f t="shared" ref="X12:AD12" si="21">X10-+X11</f>
        <v>0</v>
      </c>
      <c r="Y12" s="90">
        <f t="shared" si="21"/>
        <v>0</v>
      </c>
      <c r="Z12" s="90">
        <f t="shared" si="21"/>
        <v>0</v>
      </c>
      <c r="AA12" s="90">
        <f t="shared" si="21"/>
        <v>0</v>
      </c>
      <c r="AB12" s="90">
        <f t="shared" si="21"/>
        <v>0</v>
      </c>
      <c r="AC12" s="90">
        <f t="shared" si="21"/>
        <v>0</v>
      </c>
      <c r="AD12" s="90">
        <f t="shared" si="21"/>
        <v>0</v>
      </c>
      <c r="AE12" s="90">
        <f t="shared" si="15"/>
        <v>0</v>
      </c>
      <c r="AF12" s="351"/>
      <c r="AH12" s="91">
        <f t="shared" ref="AH12:AH33" si="22">AH10-+AH11</f>
        <v>36809648</v>
      </c>
      <c r="AI12" s="92" t="s">
        <v>1156</v>
      </c>
      <c r="AJ12" s="91">
        <f t="shared" ref="AJ12:AL12" si="23">AJ10-+AJ11</f>
        <v>0</v>
      </c>
      <c r="AK12" s="91">
        <f t="shared" si="23"/>
        <v>0</v>
      </c>
      <c r="AL12" s="91">
        <f t="shared" si="23"/>
        <v>36809648</v>
      </c>
      <c r="AM12" s="60"/>
    </row>
    <row r="13" spans="1:40" s="58" customFormat="1" ht="16.5" customHeight="1" x14ac:dyDescent="0.15">
      <c r="A13" s="61" t="s">
        <v>1522</v>
      </c>
      <c r="B13" t="s">
        <v>509</v>
      </c>
      <c r="C13" t="s">
        <v>508</v>
      </c>
      <c r="D13" s="62" t="s">
        <v>510</v>
      </c>
      <c r="E13" s="63" t="s">
        <v>1522</v>
      </c>
      <c r="F13" s="346" t="s">
        <v>1308</v>
      </c>
      <c r="G13" s="63" t="s">
        <v>497</v>
      </c>
      <c r="H13" s="63" t="s">
        <v>1076</v>
      </c>
      <c r="I13" s="63" t="s">
        <v>1077</v>
      </c>
      <c r="J13" s="346" t="s">
        <v>1732</v>
      </c>
      <c r="K13" s="346" t="s">
        <v>1709</v>
      </c>
      <c r="L13" s="346" t="s">
        <v>1731</v>
      </c>
      <c r="M13" s="346" t="s">
        <v>1714</v>
      </c>
      <c r="N13" s="65" t="s">
        <v>1712</v>
      </c>
      <c r="O13" s="66" t="s">
        <v>78</v>
      </c>
      <c r="P13" s="67">
        <v>24760415</v>
      </c>
      <c r="Q13" s="67">
        <v>16460189</v>
      </c>
      <c r="R13" s="67">
        <f t="shared" ref="R13" si="24">P13-Q13</f>
        <v>8300226</v>
      </c>
      <c r="S13" s="67">
        <v>0</v>
      </c>
      <c r="T13" s="67">
        <v>20540317</v>
      </c>
      <c r="U13" s="68">
        <v>0</v>
      </c>
      <c r="V13" s="69">
        <f t="shared" ref="V13:V14" si="25">P13-U13</f>
        <v>24760415</v>
      </c>
      <c r="W13" s="70" t="s">
        <v>79</v>
      </c>
      <c r="X13" s="69">
        <f t="shared" ref="X13" si="26">X14</f>
        <v>0</v>
      </c>
      <c r="Y13" s="71"/>
      <c r="Z13" s="71"/>
      <c r="AA13" s="71"/>
      <c r="AB13" s="71"/>
      <c r="AC13" s="71"/>
      <c r="AD13" s="72"/>
      <c r="AE13" s="69">
        <f t="shared" si="15"/>
        <v>0</v>
      </c>
      <c r="AF13" s="349">
        <v>0</v>
      </c>
      <c r="AH13" s="73">
        <v>23387610</v>
      </c>
      <c r="AI13" s="74" t="s">
        <v>796</v>
      </c>
      <c r="AJ13" s="73">
        <v>772587</v>
      </c>
      <c r="AK13" s="73">
        <f t="shared" ref="AK13:AK14" si="27">AL13-+AH13</f>
        <v>1372805</v>
      </c>
      <c r="AL13" s="73">
        <f t="shared" ref="AL13:AL14" si="28">Q13+R13</f>
        <v>24760415</v>
      </c>
      <c r="AM13" s="75"/>
    </row>
    <row r="14" spans="1:40" s="58" customFormat="1" ht="16.5" customHeight="1" x14ac:dyDescent="0.15">
      <c r="A14" s="61"/>
      <c r="B14" s="77" t="s">
        <v>509</v>
      </c>
      <c r="C14" s="77" t="s">
        <v>508</v>
      </c>
      <c r="D14" s="78" t="s">
        <v>510</v>
      </c>
      <c r="E14" s="79" t="s">
        <v>1522</v>
      </c>
      <c r="F14" s="347"/>
      <c r="G14" s="79" t="s">
        <v>497</v>
      </c>
      <c r="H14" s="79" t="s">
        <v>1076</v>
      </c>
      <c r="I14" s="79" t="s">
        <v>1077</v>
      </c>
      <c r="J14" s="347"/>
      <c r="K14" s="347"/>
      <c r="L14" s="347"/>
      <c r="M14" s="347"/>
      <c r="N14" s="81"/>
      <c r="O14" s="82" t="s">
        <v>81</v>
      </c>
      <c r="P14" s="67">
        <v>24760415</v>
      </c>
      <c r="Q14" s="67">
        <v>16460189</v>
      </c>
      <c r="R14" s="67">
        <v>8300226</v>
      </c>
      <c r="S14" s="67">
        <f t="shared" ref="S14" si="29">P14-Q14-R14</f>
        <v>0</v>
      </c>
      <c r="T14" s="67">
        <v>20540317</v>
      </c>
      <c r="U14" s="83">
        <v>0</v>
      </c>
      <c r="V14" s="69">
        <f t="shared" si="25"/>
        <v>24760415</v>
      </c>
      <c r="W14" s="70" t="s">
        <v>82</v>
      </c>
      <c r="X14" s="69">
        <v>0</v>
      </c>
      <c r="Y14" s="69">
        <v>0</v>
      </c>
      <c r="Z14" s="69">
        <v>0</v>
      </c>
      <c r="AA14" s="69">
        <v>0</v>
      </c>
      <c r="AB14" s="69">
        <v>0</v>
      </c>
      <c r="AC14" s="69">
        <v>0</v>
      </c>
      <c r="AD14" s="69">
        <v>0</v>
      </c>
      <c r="AE14" s="69">
        <f t="shared" si="15"/>
        <v>0</v>
      </c>
      <c r="AF14" s="350"/>
      <c r="AH14" s="73">
        <v>23387610</v>
      </c>
      <c r="AI14" s="74" t="s">
        <v>796</v>
      </c>
      <c r="AJ14" s="73">
        <v>772587</v>
      </c>
      <c r="AK14" s="73">
        <f t="shared" si="27"/>
        <v>1372805</v>
      </c>
      <c r="AL14" s="73">
        <f t="shared" si="28"/>
        <v>24760415</v>
      </c>
      <c r="AM14" s="75"/>
    </row>
    <row r="15" spans="1:40" s="58" customFormat="1" ht="16.5" customHeight="1" x14ac:dyDescent="0.15">
      <c r="A15" s="61"/>
      <c r="B15" s="77" t="s">
        <v>509</v>
      </c>
      <c r="C15" s="77" t="s">
        <v>508</v>
      </c>
      <c r="D15" s="84" t="s">
        <v>510</v>
      </c>
      <c r="E15" s="85" t="s">
        <v>1522</v>
      </c>
      <c r="F15" s="348"/>
      <c r="G15" s="85" t="s">
        <v>497</v>
      </c>
      <c r="H15" s="85" t="s">
        <v>1076</v>
      </c>
      <c r="I15" s="85" t="s">
        <v>1077</v>
      </c>
      <c r="J15" s="348"/>
      <c r="K15" s="348"/>
      <c r="L15" s="348"/>
      <c r="M15" s="348"/>
      <c r="N15" s="87"/>
      <c r="O15" s="88" t="s">
        <v>83</v>
      </c>
      <c r="P15" s="67">
        <f t="shared" ref="P15:R15" si="30">P13-+P14</f>
        <v>0</v>
      </c>
      <c r="Q15" s="67">
        <f t="shared" si="30"/>
        <v>0</v>
      </c>
      <c r="R15" s="89">
        <f t="shared" si="30"/>
        <v>0</v>
      </c>
      <c r="S15" s="89"/>
      <c r="T15" s="89">
        <f t="shared" ref="T15:V15" si="31">T13-+T14</f>
        <v>0</v>
      </c>
      <c r="U15" s="90">
        <f t="shared" si="31"/>
        <v>0</v>
      </c>
      <c r="V15" s="90">
        <f t="shared" si="31"/>
        <v>0</v>
      </c>
      <c r="W15" s="88" t="s">
        <v>83</v>
      </c>
      <c r="X15" s="90">
        <f t="shared" ref="X15:AD15" si="32">X13-+X14</f>
        <v>0</v>
      </c>
      <c r="Y15" s="90">
        <f t="shared" si="32"/>
        <v>0</v>
      </c>
      <c r="Z15" s="90">
        <f t="shared" si="32"/>
        <v>0</v>
      </c>
      <c r="AA15" s="90">
        <f t="shared" si="32"/>
        <v>0</v>
      </c>
      <c r="AB15" s="90">
        <f t="shared" si="32"/>
        <v>0</v>
      </c>
      <c r="AC15" s="90">
        <f t="shared" si="32"/>
        <v>0</v>
      </c>
      <c r="AD15" s="90">
        <f t="shared" si="32"/>
        <v>0</v>
      </c>
      <c r="AE15" s="90">
        <f t="shared" si="15"/>
        <v>0</v>
      </c>
      <c r="AF15" s="351"/>
      <c r="AH15" s="91">
        <f t="shared" si="22"/>
        <v>0</v>
      </c>
      <c r="AI15" s="92" t="s">
        <v>1156</v>
      </c>
      <c r="AJ15" s="91">
        <f t="shared" ref="AJ15:AL15" si="33">AJ13-+AJ14</f>
        <v>0</v>
      </c>
      <c r="AK15" s="91">
        <f t="shared" si="33"/>
        <v>0</v>
      </c>
      <c r="AL15" s="91">
        <f t="shared" si="33"/>
        <v>0</v>
      </c>
      <c r="AM15" s="60"/>
    </row>
    <row r="16" spans="1:40" s="58" customFormat="1" ht="16.5" customHeight="1" x14ac:dyDescent="0.15">
      <c r="A16" s="61" t="s">
        <v>1526</v>
      </c>
      <c r="B16" t="s">
        <v>509</v>
      </c>
      <c r="C16" t="s">
        <v>508</v>
      </c>
      <c r="D16" s="62" t="s">
        <v>510</v>
      </c>
      <c r="E16" s="63" t="s">
        <v>1526</v>
      </c>
      <c r="F16" s="346" t="s">
        <v>1312</v>
      </c>
      <c r="G16" s="63" t="s">
        <v>497</v>
      </c>
      <c r="H16" s="63" t="s">
        <v>1076</v>
      </c>
      <c r="I16" s="63" t="s">
        <v>1077</v>
      </c>
      <c r="J16" s="346" t="s">
        <v>1732</v>
      </c>
      <c r="K16" s="346" t="s">
        <v>1709</v>
      </c>
      <c r="L16" s="346" t="s">
        <v>1731</v>
      </c>
      <c r="M16" s="346" t="s">
        <v>1714</v>
      </c>
      <c r="N16" s="65" t="s">
        <v>1712</v>
      </c>
      <c r="O16" s="66" t="s">
        <v>78</v>
      </c>
      <c r="P16" s="67">
        <v>20862892</v>
      </c>
      <c r="Q16" s="67">
        <v>4651363</v>
      </c>
      <c r="R16" s="67">
        <f t="shared" ref="R16" si="34">P16-Q16</f>
        <v>16211529</v>
      </c>
      <c r="S16" s="67">
        <v>0</v>
      </c>
      <c r="T16" s="67">
        <v>20574819</v>
      </c>
      <c r="U16" s="68">
        <v>0</v>
      </c>
      <c r="V16" s="69">
        <f t="shared" ref="V16:V17" si="35">P16-U16</f>
        <v>20862892</v>
      </c>
      <c r="W16" s="70" t="s">
        <v>79</v>
      </c>
      <c r="X16" s="69">
        <f t="shared" ref="X16" si="36">X17</f>
        <v>0</v>
      </c>
      <c r="Y16" s="71"/>
      <c r="Z16" s="71"/>
      <c r="AA16" s="71"/>
      <c r="AB16" s="71"/>
      <c r="AC16" s="71"/>
      <c r="AD16" s="72"/>
      <c r="AE16" s="69">
        <f t="shared" si="15"/>
        <v>0</v>
      </c>
      <c r="AF16" s="349">
        <v>0</v>
      </c>
      <c r="AH16" s="73">
        <v>19568790</v>
      </c>
      <c r="AI16" s="74" t="s">
        <v>796</v>
      </c>
      <c r="AJ16" s="73">
        <v>771000</v>
      </c>
      <c r="AK16" s="73">
        <f t="shared" ref="AK16:AK17" si="37">AL16-+AH16</f>
        <v>1294102</v>
      </c>
      <c r="AL16" s="73">
        <f t="shared" ref="AL16:AL17" si="38">Q16+R16</f>
        <v>20862892</v>
      </c>
      <c r="AM16" s="75"/>
    </row>
    <row r="17" spans="1:39" s="58" customFormat="1" ht="16.5" customHeight="1" x14ac:dyDescent="0.15">
      <c r="A17" s="61"/>
      <c r="B17" s="77" t="s">
        <v>509</v>
      </c>
      <c r="C17" s="77" t="s">
        <v>508</v>
      </c>
      <c r="D17" s="78" t="s">
        <v>510</v>
      </c>
      <c r="E17" s="79" t="s">
        <v>1526</v>
      </c>
      <c r="F17" s="347"/>
      <c r="G17" s="79" t="s">
        <v>497</v>
      </c>
      <c r="H17" s="79" t="s">
        <v>1076</v>
      </c>
      <c r="I17" s="79" t="s">
        <v>1077</v>
      </c>
      <c r="J17" s="347"/>
      <c r="K17" s="347"/>
      <c r="L17" s="347"/>
      <c r="M17" s="347"/>
      <c r="N17" s="81"/>
      <c r="O17" s="82" t="s">
        <v>81</v>
      </c>
      <c r="P17" s="67">
        <v>20862892</v>
      </c>
      <c r="Q17" s="67">
        <v>4651363</v>
      </c>
      <c r="R17" s="67">
        <v>16211529</v>
      </c>
      <c r="S17" s="67">
        <f t="shared" ref="S17" si="39">P17-Q17-R17</f>
        <v>0</v>
      </c>
      <c r="T17" s="67">
        <v>20574819</v>
      </c>
      <c r="U17" s="83">
        <v>0</v>
      </c>
      <c r="V17" s="69">
        <f t="shared" si="35"/>
        <v>20862892</v>
      </c>
      <c r="W17" s="70" t="s">
        <v>82</v>
      </c>
      <c r="X17" s="69">
        <v>0</v>
      </c>
      <c r="Y17" s="69">
        <v>0</v>
      </c>
      <c r="Z17" s="69">
        <v>0</v>
      </c>
      <c r="AA17" s="69">
        <v>0</v>
      </c>
      <c r="AB17" s="69">
        <v>0</v>
      </c>
      <c r="AC17" s="69">
        <v>0</v>
      </c>
      <c r="AD17" s="69">
        <v>0</v>
      </c>
      <c r="AE17" s="69">
        <f t="shared" si="15"/>
        <v>0</v>
      </c>
      <c r="AF17" s="350"/>
      <c r="AH17" s="73">
        <v>19568790</v>
      </c>
      <c r="AI17" s="74" t="s">
        <v>796</v>
      </c>
      <c r="AJ17" s="73">
        <v>771000</v>
      </c>
      <c r="AK17" s="73">
        <f t="shared" si="37"/>
        <v>1294102</v>
      </c>
      <c r="AL17" s="73">
        <f t="shared" si="38"/>
        <v>20862892</v>
      </c>
      <c r="AM17" s="75"/>
    </row>
    <row r="18" spans="1:39" s="58" customFormat="1" ht="16.5" customHeight="1" x14ac:dyDescent="0.15">
      <c r="A18" s="61"/>
      <c r="B18" s="77" t="s">
        <v>509</v>
      </c>
      <c r="C18" s="77" t="s">
        <v>508</v>
      </c>
      <c r="D18" s="84" t="s">
        <v>510</v>
      </c>
      <c r="E18" s="85" t="s">
        <v>1526</v>
      </c>
      <c r="F18" s="348"/>
      <c r="G18" s="85" t="s">
        <v>497</v>
      </c>
      <c r="H18" s="85" t="s">
        <v>1076</v>
      </c>
      <c r="I18" s="85" t="s">
        <v>1077</v>
      </c>
      <c r="J18" s="348"/>
      <c r="K18" s="348"/>
      <c r="L18" s="348"/>
      <c r="M18" s="348"/>
      <c r="N18" s="87"/>
      <c r="O18" s="88" t="s">
        <v>83</v>
      </c>
      <c r="P18" s="67">
        <f t="shared" ref="P18:R18" si="40">P16-+P17</f>
        <v>0</v>
      </c>
      <c r="Q18" s="67">
        <f t="shared" si="40"/>
        <v>0</v>
      </c>
      <c r="R18" s="89">
        <f t="shared" si="40"/>
        <v>0</v>
      </c>
      <c r="S18" s="89"/>
      <c r="T18" s="89">
        <f t="shared" ref="T18:V18" si="41">T16-+T17</f>
        <v>0</v>
      </c>
      <c r="U18" s="90">
        <f t="shared" si="41"/>
        <v>0</v>
      </c>
      <c r="V18" s="90">
        <f t="shared" si="41"/>
        <v>0</v>
      </c>
      <c r="W18" s="88" t="s">
        <v>83</v>
      </c>
      <c r="X18" s="90">
        <f t="shared" ref="X18:AD18" si="42">X16-+X17</f>
        <v>0</v>
      </c>
      <c r="Y18" s="90">
        <f t="shared" si="42"/>
        <v>0</v>
      </c>
      <c r="Z18" s="90">
        <f t="shared" si="42"/>
        <v>0</v>
      </c>
      <c r="AA18" s="90">
        <f t="shared" si="42"/>
        <v>0</v>
      </c>
      <c r="AB18" s="90">
        <f t="shared" si="42"/>
        <v>0</v>
      </c>
      <c r="AC18" s="90">
        <f t="shared" si="42"/>
        <v>0</v>
      </c>
      <c r="AD18" s="90">
        <f t="shared" si="42"/>
        <v>0</v>
      </c>
      <c r="AE18" s="90">
        <f t="shared" si="15"/>
        <v>0</v>
      </c>
      <c r="AF18" s="351"/>
      <c r="AH18" s="91">
        <f t="shared" si="22"/>
        <v>0</v>
      </c>
      <c r="AI18" s="92" t="s">
        <v>1156</v>
      </c>
      <c r="AJ18" s="91">
        <f t="shared" ref="AJ18:AL18" si="43">AJ16-+AJ17</f>
        <v>0</v>
      </c>
      <c r="AK18" s="91">
        <f t="shared" si="43"/>
        <v>0</v>
      </c>
      <c r="AL18" s="91">
        <f t="shared" si="43"/>
        <v>0</v>
      </c>
      <c r="AM18" s="60"/>
    </row>
    <row r="19" spans="1:39" s="58" customFormat="1" ht="16.5" customHeight="1" x14ac:dyDescent="0.15">
      <c r="A19" s="61" t="s">
        <v>1528</v>
      </c>
      <c r="B19" t="s">
        <v>509</v>
      </c>
      <c r="C19" t="s">
        <v>508</v>
      </c>
      <c r="D19" s="62" t="s">
        <v>510</v>
      </c>
      <c r="E19" s="63" t="s">
        <v>1528</v>
      </c>
      <c r="F19" s="346" t="s">
        <v>1314</v>
      </c>
      <c r="G19" s="63" t="s">
        <v>502</v>
      </c>
      <c r="H19" s="63" t="s">
        <v>1076</v>
      </c>
      <c r="I19" s="63" t="s">
        <v>1077</v>
      </c>
      <c r="J19" s="346"/>
      <c r="K19" s="346" t="s">
        <v>1709</v>
      </c>
      <c r="L19" s="346" t="s">
        <v>1731</v>
      </c>
      <c r="M19" s="346" t="s">
        <v>1714</v>
      </c>
      <c r="N19" s="65" t="s">
        <v>1712</v>
      </c>
      <c r="O19" s="66" t="s">
        <v>78</v>
      </c>
      <c r="P19" s="67">
        <v>1479910</v>
      </c>
      <c r="Q19" s="67">
        <v>1479910</v>
      </c>
      <c r="R19" s="67">
        <f t="shared" ref="R19" si="44">P19-Q19</f>
        <v>0</v>
      </c>
      <c r="S19" s="67">
        <v>0</v>
      </c>
      <c r="T19" s="67">
        <v>0</v>
      </c>
      <c r="U19" s="68">
        <v>4825276</v>
      </c>
      <c r="V19" s="69">
        <f t="shared" ref="V19:V20" si="45">P19-U19</f>
        <v>-3345366</v>
      </c>
      <c r="W19" s="70" t="s">
        <v>79</v>
      </c>
      <c r="X19" s="69">
        <f t="shared" ref="X19" si="46">X20</f>
        <v>0</v>
      </c>
      <c r="Y19" s="71"/>
      <c r="Z19" s="71"/>
      <c r="AA19" s="71"/>
      <c r="AB19" s="71"/>
      <c r="AC19" s="71"/>
      <c r="AD19" s="72"/>
      <c r="AE19" s="69">
        <f t="shared" si="15"/>
        <v>0</v>
      </c>
      <c r="AF19" s="349" t="s">
        <v>1791</v>
      </c>
      <c r="AH19" s="73">
        <v>1479910</v>
      </c>
      <c r="AI19" s="74" t="s">
        <v>1156</v>
      </c>
      <c r="AJ19" s="73">
        <v>0</v>
      </c>
      <c r="AK19" s="73">
        <f t="shared" ref="AK19:AK20" si="47">AL19-+AH19</f>
        <v>0</v>
      </c>
      <c r="AL19" s="73">
        <f t="shared" ref="AL19:AL20" si="48">Q19+R19</f>
        <v>1479910</v>
      </c>
      <c r="AM19" s="75"/>
    </row>
    <row r="20" spans="1:39" s="58" customFormat="1" ht="16.5" customHeight="1" x14ac:dyDescent="0.15">
      <c r="A20" s="61"/>
      <c r="B20" s="77" t="s">
        <v>509</v>
      </c>
      <c r="C20" s="77" t="s">
        <v>508</v>
      </c>
      <c r="D20" s="78" t="s">
        <v>510</v>
      </c>
      <c r="E20" s="79" t="s">
        <v>1528</v>
      </c>
      <c r="F20" s="347"/>
      <c r="G20" s="79" t="s">
        <v>502</v>
      </c>
      <c r="H20" s="79" t="s">
        <v>1076</v>
      </c>
      <c r="I20" s="79" t="s">
        <v>1077</v>
      </c>
      <c r="J20" s="347"/>
      <c r="K20" s="347"/>
      <c r="L20" s="347"/>
      <c r="M20" s="347"/>
      <c r="N20" s="81"/>
      <c r="O20" s="82" t="s">
        <v>81</v>
      </c>
      <c r="P20" s="67">
        <v>1479910</v>
      </c>
      <c r="Q20" s="67">
        <v>1479910</v>
      </c>
      <c r="R20" s="67">
        <v>0</v>
      </c>
      <c r="S20" s="67">
        <f t="shared" ref="S20" si="49">P20-Q20-R20</f>
        <v>0</v>
      </c>
      <c r="T20" s="67">
        <v>0</v>
      </c>
      <c r="U20" s="83">
        <v>4825276</v>
      </c>
      <c r="V20" s="69">
        <f t="shared" si="45"/>
        <v>-3345366</v>
      </c>
      <c r="W20" s="70" t="s">
        <v>82</v>
      </c>
      <c r="X20" s="69">
        <v>0</v>
      </c>
      <c r="Y20" s="69">
        <v>0</v>
      </c>
      <c r="Z20" s="69">
        <v>0</v>
      </c>
      <c r="AA20" s="69">
        <v>0</v>
      </c>
      <c r="AB20" s="69">
        <v>0</v>
      </c>
      <c r="AC20" s="69">
        <v>0</v>
      </c>
      <c r="AD20" s="69">
        <v>0</v>
      </c>
      <c r="AE20" s="69">
        <f t="shared" si="15"/>
        <v>0</v>
      </c>
      <c r="AF20" s="350"/>
      <c r="AH20" s="73">
        <v>1479910</v>
      </c>
      <c r="AI20" s="74" t="s">
        <v>1156</v>
      </c>
      <c r="AJ20" s="73">
        <v>0</v>
      </c>
      <c r="AK20" s="73">
        <f t="shared" si="47"/>
        <v>0</v>
      </c>
      <c r="AL20" s="73">
        <f t="shared" si="48"/>
        <v>1479910</v>
      </c>
      <c r="AM20" s="75"/>
    </row>
    <row r="21" spans="1:39" s="58" customFormat="1" ht="16.5" customHeight="1" x14ac:dyDescent="0.15">
      <c r="A21" s="61"/>
      <c r="B21" s="77" t="s">
        <v>509</v>
      </c>
      <c r="C21" s="77" t="s">
        <v>508</v>
      </c>
      <c r="D21" s="84" t="s">
        <v>510</v>
      </c>
      <c r="E21" s="85" t="s">
        <v>1528</v>
      </c>
      <c r="F21" s="348"/>
      <c r="G21" s="85" t="s">
        <v>502</v>
      </c>
      <c r="H21" s="85" t="s">
        <v>1076</v>
      </c>
      <c r="I21" s="85" t="s">
        <v>1077</v>
      </c>
      <c r="J21" s="348"/>
      <c r="K21" s="348"/>
      <c r="L21" s="348"/>
      <c r="M21" s="348"/>
      <c r="N21" s="87"/>
      <c r="O21" s="88" t="s">
        <v>83</v>
      </c>
      <c r="P21" s="67">
        <f t="shared" ref="P21:R21" si="50">P19-+P20</f>
        <v>0</v>
      </c>
      <c r="Q21" s="67">
        <f t="shared" si="50"/>
        <v>0</v>
      </c>
      <c r="R21" s="89">
        <f t="shared" si="50"/>
        <v>0</v>
      </c>
      <c r="S21" s="89"/>
      <c r="T21" s="89">
        <f t="shared" ref="T21:V21" si="51">T19-+T20</f>
        <v>0</v>
      </c>
      <c r="U21" s="90">
        <f t="shared" si="51"/>
        <v>0</v>
      </c>
      <c r="V21" s="90">
        <f t="shared" si="51"/>
        <v>0</v>
      </c>
      <c r="W21" s="88" t="s">
        <v>83</v>
      </c>
      <c r="X21" s="90">
        <f t="shared" ref="X21:AD21" si="52">X19-+X20</f>
        <v>0</v>
      </c>
      <c r="Y21" s="90">
        <f t="shared" si="52"/>
        <v>0</v>
      </c>
      <c r="Z21" s="90">
        <f t="shared" si="52"/>
        <v>0</v>
      </c>
      <c r="AA21" s="90">
        <f t="shared" si="52"/>
        <v>0</v>
      </c>
      <c r="AB21" s="90">
        <f t="shared" si="52"/>
        <v>0</v>
      </c>
      <c r="AC21" s="90">
        <f t="shared" si="52"/>
        <v>0</v>
      </c>
      <c r="AD21" s="90">
        <f t="shared" si="52"/>
        <v>0</v>
      </c>
      <c r="AE21" s="90">
        <f t="shared" si="15"/>
        <v>0</v>
      </c>
      <c r="AF21" s="351"/>
      <c r="AH21" s="91">
        <f t="shared" si="22"/>
        <v>0</v>
      </c>
      <c r="AI21" s="92" t="s">
        <v>1156</v>
      </c>
      <c r="AJ21" s="91">
        <f t="shared" ref="AJ21:AL21" si="53">AJ19-+AJ20</f>
        <v>0</v>
      </c>
      <c r="AK21" s="91">
        <f t="shared" si="53"/>
        <v>0</v>
      </c>
      <c r="AL21" s="91">
        <f t="shared" si="53"/>
        <v>0</v>
      </c>
      <c r="AM21" s="60"/>
    </row>
    <row r="22" spans="1:39" s="58" customFormat="1" ht="16.5" customHeight="1" x14ac:dyDescent="0.15">
      <c r="A22" s="61" t="s">
        <v>1534</v>
      </c>
      <c r="B22" t="s">
        <v>509</v>
      </c>
      <c r="C22" t="s">
        <v>508</v>
      </c>
      <c r="D22" s="62" t="s">
        <v>510</v>
      </c>
      <c r="E22" s="63" t="s">
        <v>1534</v>
      </c>
      <c r="F22" s="346" t="s">
        <v>1320</v>
      </c>
      <c r="G22" s="63" t="s">
        <v>502</v>
      </c>
      <c r="H22" s="63" t="s">
        <v>1076</v>
      </c>
      <c r="I22" s="63" t="s">
        <v>1077</v>
      </c>
      <c r="J22" s="346"/>
      <c r="K22" s="346"/>
      <c r="L22" s="346"/>
      <c r="M22" s="346" t="s">
        <v>1714</v>
      </c>
      <c r="N22" s="65" t="s">
        <v>1720</v>
      </c>
      <c r="O22" s="66" t="s">
        <v>78</v>
      </c>
      <c r="P22" s="67">
        <v>25753680</v>
      </c>
      <c r="Q22" s="67">
        <v>0</v>
      </c>
      <c r="R22" s="67">
        <f t="shared" ref="R22" si="54">P22-Q22</f>
        <v>25753680</v>
      </c>
      <c r="S22" s="67">
        <v>0</v>
      </c>
      <c r="T22" s="67">
        <v>25753680</v>
      </c>
      <c r="U22" s="68">
        <v>1360</v>
      </c>
      <c r="V22" s="69">
        <f t="shared" ref="V22:V23" si="55">P22-U22</f>
        <v>25752320</v>
      </c>
      <c r="W22" s="70" t="s">
        <v>79</v>
      </c>
      <c r="X22" s="69">
        <f t="shared" ref="X22" si="56">X23</f>
        <v>0</v>
      </c>
      <c r="Y22" s="71"/>
      <c r="Z22" s="71"/>
      <c r="AA22" s="71"/>
      <c r="AB22" s="71"/>
      <c r="AC22" s="71"/>
      <c r="AD22" s="72"/>
      <c r="AE22" s="69">
        <f t="shared" si="15"/>
        <v>0</v>
      </c>
      <c r="AF22" s="349" t="s">
        <v>1791</v>
      </c>
      <c r="AH22" s="73">
        <v>25753680</v>
      </c>
      <c r="AI22" s="74" t="s">
        <v>1156</v>
      </c>
      <c r="AJ22" s="73">
        <v>0</v>
      </c>
      <c r="AK22" s="73">
        <f t="shared" ref="AK22:AK23" si="57">AL22-+AH22</f>
        <v>0</v>
      </c>
      <c r="AL22" s="73">
        <f t="shared" ref="AL22:AL23" si="58">Q22+R22</f>
        <v>25753680</v>
      </c>
      <c r="AM22" s="75"/>
    </row>
    <row r="23" spans="1:39" s="58" customFormat="1" ht="16.5" customHeight="1" x14ac:dyDescent="0.15">
      <c r="A23" s="61"/>
      <c r="B23" s="77" t="s">
        <v>509</v>
      </c>
      <c r="C23" s="77" t="s">
        <v>508</v>
      </c>
      <c r="D23" s="78" t="s">
        <v>510</v>
      </c>
      <c r="E23" s="79" t="s">
        <v>1534</v>
      </c>
      <c r="F23" s="347"/>
      <c r="G23" s="79" t="s">
        <v>502</v>
      </c>
      <c r="H23" s="79" t="s">
        <v>1076</v>
      </c>
      <c r="I23" s="79" t="s">
        <v>1077</v>
      </c>
      <c r="J23" s="347"/>
      <c r="K23" s="347"/>
      <c r="L23" s="347"/>
      <c r="M23" s="347"/>
      <c r="N23" s="81"/>
      <c r="O23" s="82" t="s">
        <v>81</v>
      </c>
      <c r="P23" s="67">
        <v>25753680</v>
      </c>
      <c r="Q23" s="67">
        <v>0</v>
      </c>
      <c r="R23" s="67">
        <v>25753680</v>
      </c>
      <c r="S23" s="67">
        <f t="shared" ref="S23" si="59">P23-Q23-R23</f>
        <v>0</v>
      </c>
      <c r="T23" s="265">
        <v>25753680</v>
      </c>
      <c r="U23" s="83">
        <v>1360</v>
      </c>
      <c r="V23" s="69">
        <f t="shared" si="55"/>
        <v>25752320</v>
      </c>
      <c r="W23" s="70" t="s">
        <v>82</v>
      </c>
      <c r="X23" s="69">
        <v>0</v>
      </c>
      <c r="Y23" s="69">
        <v>0</v>
      </c>
      <c r="Z23" s="69">
        <v>0</v>
      </c>
      <c r="AA23" s="69">
        <v>0</v>
      </c>
      <c r="AB23" s="69">
        <v>0</v>
      </c>
      <c r="AC23" s="69">
        <v>0</v>
      </c>
      <c r="AD23" s="69">
        <v>0</v>
      </c>
      <c r="AE23" s="69">
        <f t="shared" si="15"/>
        <v>0</v>
      </c>
      <c r="AF23" s="350"/>
      <c r="AH23" s="73">
        <v>25753680</v>
      </c>
      <c r="AI23" s="74" t="s">
        <v>1156</v>
      </c>
      <c r="AJ23" s="73">
        <v>0</v>
      </c>
      <c r="AK23" s="73">
        <f t="shared" si="57"/>
        <v>0</v>
      </c>
      <c r="AL23" s="73">
        <f t="shared" si="58"/>
        <v>25753680</v>
      </c>
      <c r="AM23" s="75"/>
    </row>
    <row r="24" spans="1:39" s="58" customFormat="1" ht="16.5" customHeight="1" x14ac:dyDescent="0.15">
      <c r="A24" s="61"/>
      <c r="B24" s="77" t="s">
        <v>509</v>
      </c>
      <c r="C24" s="77" t="s">
        <v>508</v>
      </c>
      <c r="D24" s="84" t="s">
        <v>510</v>
      </c>
      <c r="E24" s="85" t="s">
        <v>1534</v>
      </c>
      <c r="F24" s="348"/>
      <c r="G24" s="85" t="s">
        <v>502</v>
      </c>
      <c r="H24" s="85" t="s">
        <v>1076</v>
      </c>
      <c r="I24" s="85" t="s">
        <v>1077</v>
      </c>
      <c r="J24" s="348"/>
      <c r="K24" s="348"/>
      <c r="L24" s="348"/>
      <c r="M24" s="348"/>
      <c r="N24" s="87"/>
      <c r="O24" s="88" t="s">
        <v>83</v>
      </c>
      <c r="P24" s="67">
        <f t="shared" ref="P24:R24" si="60">P22-+P23</f>
        <v>0</v>
      </c>
      <c r="Q24" s="67">
        <f t="shared" si="60"/>
        <v>0</v>
      </c>
      <c r="R24" s="89">
        <f t="shared" si="60"/>
        <v>0</v>
      </c>
      <c r="S24" s="89"/>
      <c r="T24" s="89">
        <f t="shared" ref="T24:V24" si="61">T22-+T23</f>
        <v>0</v>
      </c>
      <c r="U24" s="90">
        <f t="shared" si="61"/>
        <v>0</v>
      </c>
      <c r="V24" s="90">
        <f t="shared" si="61"/>
        <v>0</v>
      </c>
      <c r="W24" s="88" t="s">
        <v>83</v>
      </c>
      <c r="X24" s="90">
        <f t="shared" ref="X24:AD24" si="62">X22-+X23</f>
        <v>0</v>
      </c>
      <c r="Y24" s="90">
        <f t="shared" si="62"/>
        <v>0</v>
      </c>
      <c r="Z24" s="90">
        <f t="shared" si="62"/>
        <v>0</v>
      </c>
      <c r="AA24" s="90">
        <f t="shared" si="62"/>
        <v>0</v>
      </c>
      <c r="AB24" s="90">
        <f t="shared" si="62"/>
        <v>0</v>
      </c>
      <c r="AC24" s="90">
        <f t="shared" si="62"/>
        <v>0</v>
      </c>
      <c r="AD24" s="90">
        <f t="shared" si="62"/>
        <v>0</v>
      </c>
      <c r="AE24" s="90">
        <f t="shared" si="15"/>
        <v>0</v>
      </c>
      <c r="AF24" s="351"/>
      <c r="AH24" s="91">
        <f t="shared" si="22"/>
        <v>0</v>
      </c>
      <c r="AI24" s="92" t="s">
        <v>1156</v>
      </c>
      <c r="AJ24" s="91">
        <f t="shared" ref="AJ24:AL24" si="63">AJ22-+AJ23</f>
        <v>0</v>
      </c>
      <c r="AK24" s="91">
        <f t="shared" si="63"/>
        <v>0</v>
      </c>
      <c r="AL24" s="91">
        <f t="shared" si="63"/>
        <v>0</v>
      </c>
      <c r="AM24" s="60"/>
    </row>
    <row r="25" spans="1:39" s="58" customFormat="1" ht="16.5" customHeight="1" x14ac:dyDescent="0.15">
      <c r="A25" s="61" t="s">
        <v>1536</v>
      </c>
      <c r="B25" t="s">
        <v>509</v>
      </c>
      <c r="C25" t="s">
        <v>508</v>
      </c>
      <c r="D25" s="62" t="s">
        <v>510</v>
      </c>
      <c r="E25" s="63" t="s">
        <v>1536</v>
      </c>
      <c r="F25" s="346" t="s">
        <v>1322</v>
      </c>
      <c r="G25" s="63" t="s">
        <v>497</v>
      </c>
      <c r="H25" s="63" t="s">
        <v>1076</v>
      </c>
      <c r="I25" s="63" t="s">
        <v>1077</v>
      </c>
      <c r="J25" s="346"/>
      <c r="K25" s="346"/>
      <c r="L25" s="346"/>
      <c r="M25" s="346" t="s">
        <v>1714</v>
      </c>
      <c r="N25" s="65" t="s">
        <v>1712</v>
      </c>
      <c r="O25" s="66" t="s">
        <v>78</v>
      </c>
      <c r="P25" s="67">
        <v>12419483</v>
      </c>
      <c r="Q25" s="67">
        <v>0</v>
      </c>
      <c r="R25" s="67">
        <f t="shared" ref="R25" si="64">P25-Q25</f>
        <v>12419483</v>
      </c>
      <c r="S25" s="67">
        <v>0</v>
      </c>
      <c r="T25" s="67">
        <v>12419483</v>
      </c>
      <c r="U25" s="68">
        <v>0</v>
      </c>
      <c r="V25" s="69">
        <f t="shared" ref="V25:V26" si="65">P25-U25</f>
        <v>12419483</v>
      </c>
      <c r="W25" s="70" t="s">
        <v>79</v>
      </c>
      <c r="X25" s="69">
        <f t="shared" ref="X25" si="66">X26</f>
        <v>0</v>
      </c>
      <c r="Y25" s="71"/>
      <c r="Z25" s="71"/>
      <c r="AA25" s="71"/>
      <c r="AB25" s="71"/>
      <c r="AC25" s="71"/>
      <c r="AD25" s="72"/>
      <c r="AE25" s="69">
        <f t="shared" si="15"/>
        <v>0</v>
      </c>
      <c r="AF25" s="349">
        <v>0</v>
      </c>
      <c r="AH25" s="73">
        <v>12110564</v>
      </c>
      <c r="AI25" s="74" t="s">
        <v>796</v>
      </c>
      <c r="AJ25" s="73">
        <v>186687.19999999998</v>
      </c>
      <c r="AK25" s="73">
        <f t="shared" ref="AK25:AK26" si="67">AL25-+AH25</f>
        <v>308919</v>
      </c>
      <c r="AL25" s="73">
        <f t="shared" ref="AL25:AL26" si="68">Q25+R25</f>
        <v>12419483</v>
      </c>
      <c r="AM25" s="75"/>
    </row>
    <row r="26" spans="1:39" s="58" customFormat="1" ht="16.5" customHeight="1" x14ac:dyDescent="0.15">
      <c r="A26" s="61"/>
      <c r="B26" s="77" t="s">
        <v>509</v>
      </c>
      <c r="C26" s="77" t="s">
        <v>508</v>
      </c>
      <c r="D26" s="78" t="s">
        <v>510</v>
      </c>
      <c r="E26" s="79" t="s">
        <v>1536</v>
      </c>
      <c r="F26" s="347"/>
      <c r="G26" s="79" t="s">
        <v>497</v>
      </c>
      <c r="H26" s="79" t="s">
        <v>1076</v>
      </c>
      <c r="I26" s="79" t="s">
        <v>1077</v>
      </c>
      <c r="J26" s="347"/>
      <c r="K26" s="347"/>
      <c r="L26" s="347"/>
      <c r="M26" s="347"/>
      <c r="N26" s="81"/>
      <c r="O26" s="82" t="s">
        <v>81</v>
      </c>
      <c r="P26" s="67">
        <v>12419483</v>
      </c>
      <c r="Q26" s="67">
        <v>0</v>
      </c>
      <c r="R26" s="67">
        <v>12419483</v>
      </c>
      <c r="S26" s="67">
        <f t="shared" ref="S26" si="69">P26-Q26-R26</f>
        <v>0</v>
      </c>
      <c r="T26" s="67">
        <v>12419483</v>
      </c>
      <c r="U26" s="83">
        <v>0</v>
      </c>
      <c r="V26" s="69">
        <f t="shared" si="65"/>
        <v>12419483</v>
      </c>
      <c r="W26" s="70" t="s">
        <v>82</v>
      </c>
      <c r="X26" s="69">
        <v>0</v>
      </c>
      <c r="Y26" s="69">
        <v>0</v>
      </c>
      <c r="Z26" s="69">
        <v>0</v>
      </c>
      <c r="AA26" s="69">
        <v>0</v>
      </c>
      <c r="AB26" s="69">
        <v>0</v>
      </c>
      <c r="AC26" s="69">
        <v>0</v>
      </c>
      <c r="AD26" s="69">
        <v>0</v>
      </c>
      <c r="AE26" s="69">
        <f t="shared" si="15"/>
        <v>0</v>
      </c>
      <c r="AF26" s="350"/>
      <c r="AH26" s="73">
        <v>12110564</v>
      </c>
      <c r="AI26" s="74" t="s">
        <v>796</v>
      </c>
      <c r="AJ26" s="73">
        <v>186687.19999999998</v>
      </c>
      <c r="AK26" s="73">
        <f t="shared" si="67"/>
        <v>308919</v>
      </c>
      <c r="AL26" s="73">
        <f t="shared" si="68"/>
        <v>12419483</v>
      </c>
      <c r="AM26" s="75"/>
    </row>
    <row r="27" spans="1:39" s="58" customFormat="1" ht="16.5" customHeight="1" x14ac:dyDescent="0.15">
      <c r="A27" s="61"/>
      <c r="B27" s="77" t="s">
        <v>509</v>
      </c>
      <c r="C27" s="77" t="s">
        <v>508</v>
      </c>
      <c r="D27" s="84" t="s">
        <v>510</v>
      </c>
      <c r="E27" s="85" t="s">
        <v>1536</v>
      </c>
      <c r="F27" s="348"/>
      <c r="G27" s="85" t="s">
        <v>497</v>
      </c>
      <c r="H27" s="85" t="s">
        <v>1076</v>
      </c>
      <c r="I27" s="85" t="s">
        <v>1077</v>
      </c>
      <c r="J27" s="348"/>
      <c r="K27" s="348"/>
      <c r="L27" s="348"/>
      <c r="M27" s="348"/>
      <c r="N27" s="87"/>
      <c r="O27" s="88" t="s">
        <v>83</v>
      </c>
      <c r="P27" s="67">
        <f t="shared" ref="P27:R27" si="70">P25-+P26</f>
        <v>0</v>
      </c>
      <c r="Q27" s="67">
        <f t="shared" si="70"/>
        <v>0</v>
      </c>
      <c r="R27" s="89">
        <f t="shared" si="70"/>
        <v>0</v>
      </c>
      <c r="S27" s="89"/>
      <c r="T27" s="89">
        <f t="shared" ref="T27:V27" si="71">T25-+T26</f>
        <v>0</v>
      </c>
      <c r="U27" s="90">
        <f t="shared" si="71"/>
        <v>0</v>
      </c>
      <c r="V27" s="90">
        <f t="shared" si="71"/>
        <v>0</v>
      </c>
      <c r="W27" s="88" t="s">
        <v>83</v>
      </c>
      <c r="X27" s="90">
        <f t="shared" ref="X27:AD27" si="72">X25-+X26</f>
        <v>0</v>
      </c>
      <c r="Y27" s="90">
        <f t="shared" si="72"/>
        <v>0</v>
      </c>
      <c r="Z27" s="90">
        <f t="shared" si="72"/>
        <v>0</v>
      </c>
      <c r="AA27" s="90">
        <f t="shared" si="72"/>
        <v>0</v>
      </c>
      <c r="AB27" s="90">
        <f t="shared" si="72"/>
        <v>0</v>
      </c>
      <c r="AC27" s="90">
        <f t="shared" si="72"/>
        <v>0</v>
      </c>
      <c r="AD27" s="90">
        <f t="shared" si="72"/>
        <v>0</v>
      </c>
      <c r="AE27" s="90">
        <f t="shared" si="15"/>
        <v>0</v>
      </c>
      <c r="AF27" s="351"/>
      <c r="AH27" s="91">
        <f t="shared" si="22"/>
        <v>0</v>
      </c>
      <c r="AI27" s="92" t="s">
        <v>1156</v>
      </c>
      <c r="AJ27" s="91">
        <f t="shared" ref="AJ27:AL27" si="73">AJ25-+AJ26</f>
        <v>0</v>
      </c>
      <c r="AK27" s="91">
        <f t="shared" si="73"/>
        <v>0</v>
      </c>
      <c r="AL27" s="91">
        <f t="shared" si="73"/>
        <v>0</v>
      </c>
      <c r="AM27" s="60"/>
    </row>
    <row r="28" spans="1:39" s="58" customFormat="1" ht="16.5" customHeight="1" x14ac:dyDescent="0.15">
      <c r="A28" s="61" t="s">
        <v>1538</v>
      </c>
      <c r="B28" t="s">
        <v>509</v>
      </c>
      <c r="C28" t="s">
        <v>508</v>
      </c>
      <c r="D28" s="62" t="s">
        <v>510</v>
      </c>
      <c r="E28" s="63" t="s">
        <v>1538</v>
      </c>
      <c r="F28" s="346" t="s">
        <v>1324</v>
      </c>
      <c r="G28" s="63" t="s">
        <v>502</v>
      </c>
      <c r="H28" s="63" t="s">
        <v>1076</v>
      </c>
      <c r="I28" s="63" t="s">
        <v>1077</v>
      </c>
      <c r="J28" s="346"/>
      <c r="K28" s="346"/>
      <c r="L28" s="346"/>
      <c r="M28" s="346" t="s">
        <v>1714</v>
      </c>
      <c r="N28" s="65" t="s">
        <v>1712</v>
      </c>
      <c r="O28" s="66" t="s">
        <v>78</v>
      </c>
      <c r="P28" s="67">
        <v>4082400</v>
      </c>
      <c r="Q28" s="67">
        <v>0</v>
      </c>
      <c r="R28" s="67">
        <f t="shared" ref="R28" si="74">P28-Q28</f>
        <v>4082400</v>
      </c>
      <c r="S28" s="67">
        <v>0</v>
      </c>
      <c r="T28" s="67">
        <v>0</v>
      </c>
      <c r="U28" s="68">
        <v>0</v>
      </c>
      <c r="V28" s="69">
        <f t="shared" ref="V28:V29" si="75">P28-U28</f>
        <v>4082400</v>
      </c>
      <c r="W28" s="70" t="s">
        <v>79</v>
      </c>
      <c r="X28" s="69">
        <f t="shared" ref="X28" si="76">X29</f>
        <v>0</v>
      </c>
      <c r="Y28" s="71"/>
      <c r="Z28" s="71"/>
      <c r="AA28" s="71"/>
      <c r="AB28" s="71"/>
      <c r="AC28" s="71"/>
      <c r="AD28" s="72"/>
      <c r="AE28" s="69">
        <f t="shared" ref="AE28:AE36" si="77">SUM(X28:AD28)</f>
        <v>0</v>
      </c>
      <c r="AF28" s="349" t="s">
        <v>1791</v>
      </c>
      <c r="AH28" s="73">
        <v>4082400</v>
      </c>
      <c r="AI28" s="74" t="s">
        <v>1156</v>
      </c>
      <c r="AJ28" s="73">
        <v>0</v>
      </c>
      <c r="AK28" s="73">
        <f t="shared" ref="AK28:AK29" si="78">AL28-+AH28</f>
        <v>0</v>
      </c>
      <c r="AL28" s="73">
        <f t="shared" ref="AL28:AL29" si="79">Q28+R28</f>
        <v>4082400</v>
      </c>
      <c r="AM28" s="75"/>
    </row>
    <row r="29" spans="1:39" s="58" customFormat="1" ht="16.5" customHeight="1" x14ac:dyDescent="0.15">
      <c r="A29" s="61"/>
      <c r="B29" s="77" t="s">
        <v>509</v>
      </c>
      <c r="C29" s="77" t="s">
        <v>508</v>
      </c>
      <c r="D29" s="78" t="s">
        <v>510</v>
      </c>
      <c r="E29" s="79" t="s">
        <v>1538</v>
      </c>
      <c r="F29" s="347"/>
      <c r="G29" s="79" t="s">
        <v>502</v>
      </c>
      <c r="H29" s="79" t="s">
        <v>1076</v>
      </c>
      <c r="I29" s="79" t="s">
        <v>1077</v>
      </c>
      <c r="J29" s="347"/>
      <c r="K29" s="347"/>
      <c r="L29" s="347"/>
      <c r="M29" s="347"/>
      <c r="N29" s="81"/>
      <c r="O29" s="82" t="s">
        <v>81</v>
      </c>
      <c r="P29" s="67">
        <v>4082400</v>
      </c>
      <c r="Q29" s="67">
        <v>0</v>
      </c>
      <c r="R29" s="67">
        <v>4082400</v>
      </c>
      <c r="S29" s="67">
        <f t="shared" ref="S29" si="80">P29-Q29-R29</f>
        <v>0</v>
      </c>
      <c r="T29" s="67">
        <v>0</v>
      </c>
      <c r="U29" s="83">
        <v>0</v>
      </c>
      <c r="V29" s="69">
        <f t="shared" si="75"/>
        <v>4082400</v>
      </c>
      <c r="W29" s="70" t="s">
        <v>82</v>
      </c>
      <c r="X29" s="69">
        <v>0</v>
      </c>
      <c r="Y29" s="69">
        <v>0</v>
      </c>
      <c r="Z29" s="69">
        <v>0</v>
      </c>
      <c r="AA29" s="69">
        <v>0</v>
      </c>
      <c r="AB29" s="69">
        <v>0</v>
      </c>
      <c r="AC29" s="69">
        <v>0</v>
      </c>
      <c r="AD29" s="69">
        <v>0</v>
      </c>
      <c r="AE29" s="69">
        <f t="shared" si="77"/>
        <v>0</v>
      </c>
      <c r="AF29" s="350"/>
      <c r="AH29" s="73">
        <v>4082400</v>
      </c>
      <c r="AI29" s="74" t="s">
        <v>1156</v>
      </c>
      <c r="AJ29" s="73">
        <v>0</v>
      </c>
      <c r="AK29" s="73">
        <f t="shared" si="78"/>
        <v>0</v>
      </c>
      <c r="AL29" s="73">
        <f t="shared" si="79"/>
        <v>4082400</v>
      </c>
      <c r="AM29" s="75"/>
    </row>
    <row r="30" spans="1:39" s="58" customFormat="1" ht="16.5" customHeight="1" x14ac:dyDescent="0.15">
      <c r="A30" s="61"/>
      <c r="B30" s="77" t="s">
        <v>509</v>
      </c>
      <c r="C30" s="77" t="s">
        <v>508</v>
      </c>
      <c r="D30" s="84" t="s">
        <v>510</v>
      </c>
      <c r="E30" s="85" t="s">
        <v>1538</v>
      </c>
      <c r="F30" s="348"/>
      <c r="G30" s="85" t="s">
        <v>502</v>
      </c>
      <c r="H30" s="85" t="s">
        <v>1076</v>
      </c>
      <c r="I30" s="85" t="s">
        <v>1077</v>
      </c>
      <c r="J30" s="348"/>
      <c r="K30" s="348"/>
      <c r="L30" s="348"/>
      <c r="M30" s="348"/>
      <c r="N30" s="87"/>
      <c r="O30" s="88" t="s">
        <v>83</v>
      </c>
      <c r="P30" s="67">
        <f t="shared" ref="P30:R30" si="81">P28-+P29</f>
        <v>0</v>
      </c>
      <c r="Q30" s="67">
        <f t="shared" si="81"/>
        <v>0</v>
      </c>
      <c r="R30" s="89">
        <f t="shared" si="81"/>
        <v>0</v>
      </c>
      <c r="S30" s="89"/>
      <c r="T30" s="89">
        <f t="shared" ref="T30:V30" si="82">T28-+T29</f>
        <v>0</v>
      </c>
      <c r="U30" s="90">
        <f t="shared" si="82"/>
        <v>0</v>
      </c>
      <c r="V30" s="90">
        <f t="shared" si="82"/>
        <v>0</v>
      </c>
      <c r="W30" s="88" t="s">
        <v>83</v>
      </c>
      <c r="X30" s="90">
        <f t="shared" ref="X30:AD30" si="83">X28-+X29</f>
        <v>0</v>
      </c>
      <c r="Y30" s="90">
        <f t="shared" si="83"/>
        <v>0</v>
      </c>
      <c r="Z30" s="90">
        <f t="shared" si="83"/>
        <v>0</v>
      </c>
      <c r="AA30" s="90">
        <f t="shared" si="83"/>
        <v>0</v>
      </c>
      <c r="AB30" s="90">
        <f t="shared" si="83"/>
        <v>0</v>
      </c>
      <c r="AC30" s="90">
        <f t="shared" si="83"/>
        <v>0</v>
      </c>
      <c r="AD30" s="90">
        <f t="shared" si="83"/>
        <v>0</v>
      </c>
      <c r="AE30" s="90">
        <f t="shared" si="77"/>
        <v>0</v>
      </c>
      <c r="AF30" s="351"/>
      <c r="AH30" s="91">
        <f t="shared" si="22"/>
        <v>0</v>
      </c>
      <c r="AI30" s="92" t="s">
        <v>1156</v>
      </c>
      <c r="AJ30" s="91">
        <f t="shared" ref="AJ30:AL30" si="84">AJ28-+AJ29</f>
        <v>0</v>
      </c>
      <c r="AK30" s="91">
        <f t="shared" si="84"/>
        <v>0</v>
      </c>
      <c r="AL30" s="91">
        <f t="shared" si="84"/>
        <v>0</v>
      </c>
      <c r="AM30" s="60"/>
    </row>
    <row r="31" spans="1:39" s="58" customFormat="1" ht="16.5" customHeight="1" x14ac:dyDescent="0.15">
      <c r="A31" s="61" t="s">
        <v>1539</v>
      </c>
      <c r="B31" t="s">
        <v>514</v>
      </c>
      <c r="C31" t="s">
        <v>513</v>
      </c>
      <c r="D31" s="62" t="s">
        <v>515</v>
      </c>
      <c r="E31" s="63" t="s">
        <v>1539</v>
      </c>
      <c r="F31" s="346" t="s">
        <v>1325</v>
      </c>
      <c r="G31" s="63" t="s">
        <v>851</v>
      </c>
      <c r="H31" s="63" t="s">
        <v>1076</v>
      </c>
      <c r="I31" s="63" t="s">
        <v>1077</v>
      </c>
      <c r="J31" s="346" t="s">
        <v>1739</v>
      </c>
      <c r="K31" s="346" t="s">
        <v>1722</v>
      </c>
      <c r="L31" s="346" t="s">
        <v>1740</v>
      </c>
      <c r="M31" s="346" t="s">
        <v>1714</v>
      </c>
      <c r="N31" s="65" t="s">
        <v>1712</v>
      </c>
      <c r="O31" s="66" t="s">
        <v>78</v>
      </c>
      <c r="P31" s="67">
        <v>80562056</v>
      </c>
      <c r="Q31" s="67">
        <v>0</v>
      </c>
      <c r="R31" s="67">
        <f t="shared" ref="R31" si="85">P31-Q31</f>
        <v>80562056</v>
      </c>
      <c r="S31" s="67">
        <v>0</v>
      </c>
      <c r="T31" s="67">
        <v>12259617</v>
      </c>
      <c r="U31" s="68">
        <v>0</v>
      </c>
      <c r="V31" s="69">
        <f t="shared" ref="V31:V32" si="86">P31-U31</f>
        <v>80562056</v>
      </c>
      <c r="W31" s="70" t="s">
        <v>79</v>
      </c>
      <c r="X31" s="69">
        <f t="shared" ref="X31" si="87">X32</f>
        <v>41759839</v>
      </c>
      <c r="Y31" s="71"/>
      <c r="Z31" s="71"/>
      <c r="AA31" s="71"/>
      <c r="AB31" s="71"/>
      <c r="AC31" s="71"/>
      <c r="AD31" s="72"/>
      <c r="AE31" s="69">
        <f t="shared" si="77"/>
        <v>41759839</v>
      </c>
      <c r="AF31" s="349">
        <v>0</v>
      </c>
      <c r="AH31" s="73">
        <v>0</v>
      </c>
      <c r="AI31" s="74" t="s">
        <v>819</v>
      </c>
      <c r="AJ31" s="73">
        <v>719888.97000000009</v>
      </c>
      <c r="AK31" s="73">
        <f t="shared" ref="AK31:AK32" si="88">AL31-+AH31</f>
        <v>80562056</v>
      </c>
      <c r="AL31" s="73">
        <f t="shared" ref="AL31:AL32" si="89">Q31+R31</f>
        <v>80562056</v>
      </c>
      <c r="AM31" s="75"/>
    </row>
    <row r="32" spans="1:39" s="58" customFormat="1" ht="16.5" customHeight="1" x14ac:dyDescent="0.15">
      <c r="A32" s="61"/>
      <c r="B32" s="77" t="s">
        <v>514</v>
      </c>
      <c r="C32" s="77" t="s">
        <v>513</v>
      </c>
      <c r="D32" s="78" t="s">
        <v>515</v>
      </c>
      <c r="E32" s="79" t="s">
        <v>1539</v>
      </c>
      <c r="F32" s="347"/>
      <c r="G32" s="79" t="s">
        <v>851</v>
      </c>
      <c r="H32" s="79" t="s">
        <v>1076</v>
      </c>
      <c r="I32" s="79" t="s">
        <v>1077</v>
      </c>
      <c r="J32" s="347"/>
      <c r="K32" s="347"/>
      <c r="L32" s="347"/>
      <c r="M32" s="347"/>
      <c r="N32" s="81"/>
      <c r="O32" s="82" t="s">
        <v>81</v>
      </c>
      <c r="P32" s="67">
        <v>38802217</v>
      </c>
      <c r="Q32" s="67">
        <v>0</v>
      </c>
      <c r="R32" s="67">
        <v>38802217</v>
      </c>
      <c r="S32" s="67">
        <f t="shared" ref="S32" si="90">P32-Q32-R32</f>
        <v>0</v>
      </c>
      <c r="T32" s="67">
        <v>12259617</v>
      </c>
      <c r="U32" s="83">
        <v>0</v>
      </c>
      <c r="V32" s="69">
        <f t="shared" si="86"/>
        <v>38802217</v>
      </c>
      <c r="W32" s="70" t="s">
        <v>82</v>
      </c>
      <c r="X32" s="69">
        <v>41759839</v>
      </c>
      <c r="Y32" s="69">
        <v>0</v>
      </c>
      <c r="Z32" s="69">
        <v>0</v>
      </c>
      <c r="AA32" s="69">
        <v>0</v>
      </c>
      <c r="AB32" s="69">
        <v>0</v>
      </c>
      <c r="AC32" s="69">
        <v>0</v>
      </c>
      <c r="AD32" s="69">
        <v>0</v>
      </c>
      <c r="AE32" s="69">
        <f t="shared" si="77"/>
        <v>41759839</v>
      </c>
      <c r="AF32" s="350"/>
      <c r="AH32" s="73">
        <v>0</v>
      </c>
      <c r="AI32" s="74" t="s">
        <v>819</v>
      </c>
      <c r="AJ32" s="73">
        <v>348442.77</v>
      </c>
      <c r="AK32" s="73">
        <f t="shared" si="88"/>
        <v>38802217</v>
      </c>
      <c r="AL32" s="73">
        <f t="shared" si="89"/>
        <v>38802217</v>
      </c>
      <c r="AM32" s="75"/>
    </row>
    <row r="33" spans="1:39" s="58" customFormat="1" ht="16.5" customHeight="1" x14ac:dyDescent="0.15">
      <c r="A33" s="61"/>
      <c r="B33" s="77" t="s">
        <v>514</v>
      </c>
      <c r="C33" s="77" t="s">
        <v>513</v>
      </c>
      <c r="D33" s="84" t="s">
        <v>515</v>
      </c>
      <c r="E33" s="85" t="s">
        <v>1539</v>
      </c>
      <c r="F33" s="348"/>
      <c r="G33" s="85" t="s">
        <v>851</v>
      </c>
      <c r="H33" s="85" t="s">
        <v>1076</v>
      </c>
      <c r="I33" s="85" t="s">
        <v>1077</v>
      </c>
      <c r="J33" s="348"/>
      <c r="K33" s="348"/>
      <c r="L33" s="348"/>
      <c r="M33" s="348"/>
      <c r="N33" s="87"/>
      <c r="O33" s="88" t="s">
        <v>83</v>
      </c>
      <c r="P33" s="67">
        <f t="shared" ref="P33:R33" si="91">P31-+P32</f>
        <v>41759839</v>
      </c>
      <c r="Q33" s="67">
        <f t="shared" si="91"/>
        <v>0</v>
      </c>
      <c r="R33" s="89">
        <f t="shared" si="91"/>
        <v>41759839</v>
      </c>
      <c r="S33" s="89"/>
      <c r="T33" s="89">
        <f t="shared" ref="T33:V33" si="92">T31-+T32</f>
        <v>0</v>
      </c>
      <c r="U33" s="90">
        <f t="shared" si="92"/>
        <v>0</v>
      </c>
      <c r="V33" s="90">
        <f t="shared" si="92"/>
        <v>41759839</v>
      </c>
      <c r="W33" s="88" t="s">
        <v>83</v>
      </c>
      <c r="X33" s="90">
        <f t="shared" ref="X33:AD33" si="93">X31-+X32</f>
        <v>0</v>
      </c>
      <c r="Y33" s="90">
        <f t="shared" si="93"/>
        <v>0</v>
      </c>
      <c r="Z33" s="90">
        <f t="shared" si="93"/>
        <v>0</v>
      </c>
      <c r="AA33" s="90">
        <f t="shared" si="93"/>
        <v>0</v>
      </c>
      <c r="AB33" s="90">
        <f t="shared" si="93"/>
        <v>0</v>
      </c>
      <c r="AC33" s="90">
        <f t="shared" si="93"/>
        <v>0</v>
      </c>
      <c r="AD33" s="90">
        <f t="shared" si="93"/>
        <v>0</v>
      </c>
      <c r="AE33" s="90">
        <f t="shared" si="77"/>
        <v>0</v>
      </c>
      <c r="AF33" s="351"/>
      <c r="AH33" s="91">
        <f t="shared" si="22"/>
        <v>0</v>
      </c>
      <c r="AI33" s="92">
        <v>0</v>
      </c>
      <c r="AJ33" s="91">
        <f t="shared" ref="AJ33:AL33" si="94">AJ31-+AJ32</f>
        <v>371446.20000000007</v>
      </c>
      <c r="AK33" s="91">
        <f t="shared" si="94"/>
        <v>41759839</v>
      </c>
      <c r="AL33" s="91">
        <f t="shared" si="94"/>
        <v>41759839</v>
      </c>
      <c r="AM33" s="60"/>
    </row>
    <row r="34" spans="1:39" s="58" customFormat="1" ht="16.5" customHeight="1" x14ac:dyDescent="0.15">
      <c r="A34" s="61" t="s">
        <v>1544</v>
      </c>
      <c r="B34" t="s">
        <v>514</v>
      </c>
      <c r="C34" t="s">
        <v>513</v>
      </c>
      <c r="D34" s="62" t="s">
        <v>515</v>
      </c>
      <c r="E34" s="63" t="s">
        <v>1544</v>
      </c>
      <c r="F34" s="346" t="s">
        <v>1330</v>
      </c>
      <c r="G34" s="63" t="s">
        <v>1796</v>
      </c>
      <c r="H34" s="63" t="s">
        <v>1076</v>
      </c>
      <c r="I34" s="63" t="s">
        <v>1077</v>
      </c>
      <c r="J34" s="346"/>
      <c r="K34" s="346"/>
      <c r="L34" s="346"/>
      <c r="M34" s="346" t="s">
        <v>1714</v>
      </c>
      <c r="N34" s="65" t="s">
        <v>1712</v>
      </c>
      <c r="O34" s="66" t="s">
        <v>78</v>
      </c>
      <c r="P34" s="67">
        <v>2362283</v>
      </c>
      <c r="Q34" s="67">
        <v>0</v>
      </c>
      <c r="R34" s="67">
        <f t="shared" ref="R34" si="95">P34-Q34</f>
        <v>2362283</v>
      </c>
      <c r="S34" s="67">
        <v>0</v>
      </c>
      <c r="T34" s="67">
        <v>0</v>
      </c>
      <c r="U34" s="68">
        <v>0</v>
      </c>
      <c r="V34" s="69">
        <f t="shared" ref="V34:V35" si="96">P34-U34</f>
        <v>2362283</v>
      </c>
      <c r="W34" s="70" t="s">
        <v>79</v>
      </c>
      <c r="X34" s="69">
        <f t="shared" ref="X34" si="97">X35</f>
        <v>2306070</v>
      </c>
      <c r="Y34" s="71"/>
      <c r="Z34" s="71"/>
      <c r="AA34" s="71"/>
      <c r="AB34" s="71"/>
      <c r="AC34" s="71"/>
      <c r="AD34" s="72"/>
      <c r="AE34" s="69">
        <f t="shared" si="77"/>
        <v>2306070</v>
      </c>
      <c r="AF34" s="349">
        <v>0</v>
      </c>
      <c r="AH34" s="73">
        <v>2306070</v>
      </c>
      <c r="AI34" s="74" t="s">
        <v>819</v>
      </c>
      <c r="AJ34" s="73">
        <v>500</v>
      </c>
      <c r="AK34" s="73">
        <f t="shared" ref="AK34:AK35" si="98">AL34-+AH34</f>
        <v>56213</v>
      </c>
      <c r="AL34" s="73">
        <f t="shared" ref="AL34:AL35" si="99">Q34+R34</f>
        <v>2362283</v>
      </c>
      <c r="AM34" s="75"/>
    </row>
    <row r="35" spans="1:39" s="58" customFormat="1" ht="16.5" customHeight="1" x14ac:dyDescent="0.15">
      <c r="A35" s="61"/>
      <c r="B35" s="77" t="s">
        <v>514</v>
      </c>
      <c r="C35" s="77" t="s">
        <v>513</v>
      </c>
      <c r="D35" s="78" t="s">
        <v>515</v>
      </c>
      <c r="E35" s="79" t="s">
        <v>1544</v>
      </c>
      <c r="F35" s="347"/>
      <c r="G35" s="79" t="s">
        <v>1796</v>
      </c>
      <c r="H35" s="79" t="s">
        <v>1076</v>
      </c>
      <c r="I35" s="79" t="s">
        <v>1077</v>
      </c>
      <c r="J35" s="347"/>
      <c r="K35" s="347"/>
      <c r="L35" s="347"/>
      <c r="M35" s="347"/>
      <c r="N35" s="81"/>
      <c r="O35" s="82" t="s">
        <v>81</v>
      </c>
      <c r="P35" s="67">
        <v>56213</v>
      </c>
      <c r="Q35" s="67">
        <v>0</v>
      </c>
      <c r="R35" s="67">
        <v>56213</v>
      </c>
      <c r="S35" s="67">
        <f t="shared" ref="S35" si="100">P35-Q35-R35</f>
        <v>0</v>
      </c>
      <c r="T35" s="67">
        <v>0</v>
      </c>
      <c r="U35" s="83">
        <v>0</v>
      </c>
      <c r="V35" s="69">
        <f t="shared" si="96"/>
        <v>56213</v>
      </c>
      <c r="W35" s="70" t="s">
        <v>82</v>
      </c>
      <c r="X35" s="69">
        <v>2306070</v>
      </c>
      <c r="Y35" s="69">
        <v>0</v>
      </c>
      <c r="Z35" s="69">
        <v>0</v>
      </c>
      <c r="AA35" s="69">
        <v>0</v>
      </c>
      <c r="AB35" s="69">
        <v>0</v>
      </c>
      <c r="AC35" s="69">
        <v>0</v>
      </c>
      <c r="AD35" s="69">
        <v>0</v>
      </c>
      <c r="AE35" s="69">
        <f t="shared" si="77"/>
        <v>2306070</v>
      </c>
      <c r="AF35" s="350"/>
      <c r="AH35" s="73">
        <v>0</v>
      </c>
      <c r="AI35" s="74" t="s">
        <v>819</v>
      </c>
      <c r="AJ35" s="73">
        <v>500</v>
      </c>
      <c r="AK35" s="73">
        <f t="shared" si="98"/>
        <v>56213</v>
      </c>
      <c r="AL35" s="73">
        <f t="shared" si="99"/>
        <v>56213</v>
      </c>
      <c r="AM35" s="75"/>
    </row>
    <row r="36" spans="1:39" s="58" customFormat="1" ht="16.5" customHeight="1" x14ac:dyDescent="0.15">
      <c r="A36" s="61"/>
      <c r="B36" s="77" t="s">
        <v>514</v>
      </c>
      <c r="C36" s="77" t="s">
        <v>513</v>
      </c>
      <c r="D36" s="84" t="s">
        <v>515</v>
      </c>
      <c r="E36" s="85" t="s">
        <v>1544</v>
      </c>
      <c r="F36" s="348"/>
      <c r="G36" s="85" t="s">
        <v>1796</v>
      </c>
      <c r="H36" s="85" t="s">
        <v>1076</v>
      </c>
      <c r="I36" s="85" t="s">
        <v>1077</v>
      </c>
      <c r="J36" s="348"/>
      <c r="K36" s="348"/>
      <c r="L36" s="348"/>
      <c r="M36" s="348"/>
      <c r="N36" s="87"/>
      <c r="O36" s="88" t="s">
        <v>83</v>
      </c>
      <c r="P36" s="67">
        <f t="shared" ref="P36:R36" si="101">P34-+P35</f>
        <v>2306070</v>
      </c>
      <c r="Q36" s="67">
        <f t="shared" si="101"/>
        <v>0</v>
      </c>
      <c r="R36" s="89">
        <f t="shared" si="101"/>
        <v>2306070</v>
      </c>
      <c r="S36" s="89"/>
      <c r="T36" s="89">
        <f t="shared" ref="T36:V36" si="102">T34-+T35</f>
        <v>0</v>
      </c>
      <c r="U36" s="90">
        <f t="shared" si="102"/>
        <v>0</v>
      </c>
      <c r="V36" s="90">
        <f t="shared" si="102"/>
        <v>2306070</v>
      </c>
      <c r="W36" s="88" t="s">
        <v>83</v>
      </c>
      <c r="X36" s="90">
        <f t="shared" ref="X36:AD36" si="103">X34-+X35</f>
        <v>0</v>
      </c>
      <c r="Y36" s="90">
        <f t="shared" si="103"/>
        <v>0</v>
      </c>
      <c r="Z36" s="90">
        <f t="shared" si="103"/>
        <v>0</v>
      </c>
      <c r="AA36" s="90">
        <f t="shared" si="103"/>
        <v>0</v>
      </c>
      <c r="AB36" s="90">
        <f t="shared" si="103"/>
        <v>0</v>
      </c>
      <c r="AC36" s="90">
        <f t="shared" si="103"/>
        <v>0</v>
      </c>
      <c r="AD36" s="90">
        <f t="shared" si="103"/>
        <v>0</v>
      </c>
      <c r="AE36" s="90">
        <f t="shared" si="77"/>
        <v>0</v>
      </c>
      <c r="AF36" s="351"/>
      <c r="AH36" s="91">
        <f t="shared" ref="AH36" si="104">AH34-+AH35</f>
        <v>2306070</v>
      </c>
      <c r="AI36" s="92" t="s">
        <v>1156</v>
      </c>
      <c r="AJ36" s="91">
        <f t="shared" ref="AJ36:AL36" si="105">AJ34-+AJ35</f>
        <v>0</v>
      </c>
      <c r="AK36" s="91">
        <f t="shared" si="105"/>
        <v>0</v>
      </c>
      <c r="AL36" s="91">
        <f t="shared" si="105"/>
        <v>2306070</v>
      </c>
      <c r="AM36" s="60"/>
    </row>
    <row r="37" spans="1:39" s="58" customFormat="1" ht="16.5" customHeight="1" x14ac:dyDescent="0.15">
      <c r="A37" s="61" t="s">
        <v>1575</v>
      </c>
      <c r="B37" t="s">
        <v>532</v>
      </c>
      <c r="C37" t="s">
        <v>531</v>
      </c>
      <c r="D37" s="62" t="s">
        <v>533</v>
      </c>
      <c r="E37" s="63" t="s">
        <v>1575</v>
      </c>
      <c r="F37" s="346" t="s">
        <v>1361</v>
      </c>
      <c r="G37" s="63" t="s">
        <v>502</v>
      </c>
      <c r="H37" s="63" t="s">
        <v>1076</v>
      </c>
      <c r="I37" s="63" t="s">
        <v>1077</v>
      </c>
      <c r="J37" s="346"/>
      <c r="K37" s="346"/>
      <c r="L37" s="346"/>
      <c r="M37" s="346" t="s">
        <v>1714</v>
      </c>
      <c r="N37" s="65" t="s">
        <v>1720</v>
      </c>
      <c r="O37" s="66" t="s">
        <v>78</v>
      </c>
      <c r="P37" s="67">
        <v>10105956</v>
      </c>
      <c r="Q37" s="67">
        <v>0</v>
      </c>
      <c r="R37" s="67">
        <f t="shared" ref="R37" si="106">P37-Q37</f>
        <v>10105956</v>
      </c>
      <c r="S37" s="67">
        <v>0</v>
      </c>
      <c r="T37" s="67">
        <v>0</v>
      </c>
      <c r="U37" s="68">
        <v>0</v>
      </c>
      <c r="V37" s="69">
        <f t="shared" ref="V37:V38" si="107">P37-U37</f>
        <v>10105956</v>
      </c>
      <c r="W37" s="70" t="s">
        <v>79</v>
      </c>
      <c r="X37" s="69">
        <f t="shared" ref="X37" si="108">X38</f>
        <v>0</v>
      </c>
      <c r="Y37" s="71"/>
      <c r="Z37" s="71"/>
      <c r="AA37" s="71"/>
      <c r="AB37" s="71"/>
      <c r="AC37" s="71"/>
      <c r="AD37" s="72"/>
      <c r="AE37" s="69">
        <f t="shared" ref="AE37:AE39" si="109">SUM(X37:AD37)</f>
        <v>0</v>
      </c>
      <c r="AF37" s="349">
        <v>0</v>
      </c>
      <c r="AH37" s="73">
        <v>10105956</v>
      </c>
      <c r="AI37" s="74" t="s">
        <v>1156</v>
      </c>
      <c r="AJ37" s="73">
        <v>0</v>
      </c>
      <c r="AK37" s="73">
        <f t="shared" ref="AK37:AK38" si="110">AL37-+AH37</f>
        <v>0</v>
      </c>
      <c r="AL37" s="73">
        <f t="shared" ref="AL37:AL38" si="111">Q37+R37</f>
        <v>10105956</v>
      </c>
      <c r="AM37" s="75"/>
    </row>
    <row r="38" spans="1:39" s="58" customFormat="1" ht="16.5" customHeight="1" x14ac:dyDescent="0.15">
      <c r="A38" s="61"/>
      <c r="B38" s="77" t="s">
        <v>532</v>
      </c>
      <c r="C38" s="77" t="s">
        <v>531</v>
      </c>
      <c r="D38" s="78" t="s">
        <v>533</v>
      </c>
      <c r="E38" s="79" t="s">
        <v>1575</v>
      </c>
      <c r="F38" s="347"/>
      <c r="G38" s="79" t="s">
        <v>502</v>
      </c>
      <c r="H38" s="79" t="s">
        <v>1076</v>
      </c>
      <c r="I38" s="79" t="s">
        <v>1077</v>
      </c>
      <c r="J38" s="347"/>
      <c r="K38" s="347"/>
      <c r="L38" s="347"/>
      <c r="M38" s="347"/>
      <c r="N38" s="81"/>
      <c r="O38" s="82" t="s">
        <v>81</v>
      </c>
      <c r="P38" s="67">
        <v>10105956</v>
      </c>
      <c r="Q38" s="67">
        <v>0</v>
      </c>
      <c r="R38" s="67">
        <v>10105956</v>
      </c>
      <c r="S38" s="67">
        <f t="shared" ref="S38" si="112">P38-Q38-R38</f>
        <v>0</v>
      </c>
      <c r="T38" s="67">
        <v>0</v>
      </c>
      <c r="U38" s="83">
        <v>0</v>
      </c>
      <c r="V38" s="69">
        <f t="shared" si="107"/>
        <v>10105956</v>
      </c>
      <c r="W38" s="70" t="s">
        <v>82</v>
      </c>
      <c r="X38" s="69">
        <v>0</v>
      </c>
      <c r="Y38" s="69">
        <v>0</v>
      </c>
      <c r="Z38" s="69">
        <v>0</v>
      </c>
      <c r="AA38" s="69">
        <v>0</v>
      </c>
      <c r="AB38" s="69">
        <v>0</v>
      </c>
      <c r="AC38" s="69">
        <v>0</v>
      </c>
      <c r="AD38" s="69">
        <v>0</v>
      </c>
      <c r="AE38" s="69">
        <f t="shared" si="109"/>
        <v>0</v>
      </c>
      <c r="AF38" s="350"/>
      <c r="AH38" s="73">
        <v>10105956</v>
      </c>
      <c r="AI38" s="74" t="s">
        <v>1156</v>
      </c>
      <c r="AJ38" s="73">
        <v>0</v>
      </c>
      <c r="AK38" s="73">
        <f t="shared" si="110"/>
        <v>0</v>
      </c>
      <c r="AL38" s="73">
        <f t="shared" si="111"/>
        <v>10105956</v>
      </c>
      <c r="AM38" s="75"/>
    </row>
    <row r="39" spans="1:39" s="58" customFormat="1" ht="16.5" customHeight="1" x14ac:dyDescent="0.15">
      <c r="A39" s="61"/>
      <c r="B39" s="77" t="s">
        <v>532</v>
      </c>
      <c r="C39" s="77" t="s">
        <v>531</v>
      </c>
      <c r="D39" s="84" t="s">
        <v>533</v>
      </c>
      <c r="E39" s="85" t="s">
        <v>1575</v>
      </c>
      <c r="F39" s="348"/>
      <c r="G39" s="85" t="s">
        <v>502</v>
      </c>
      <c r="H39" s="85" t="s">
        <v>1076</v>
      </c>
      <c r="I39" s="85" t="s">
        <v>1077</v>
      </c>
      <c r="J39" s="348"/>
      <c r="K39" s="348"/>
      <c r="L39" s="348"/>
      <c r="M39" s="348"/>
      <c r="N39" s="87"/>
      <c r="O39" s="88" t="s">
        <v>83</v>
      </c>
      <c r="P39" s="67">
        <f t="shared" ref="P39:R39" si="113">P37-+P38</f>
        <v>0</v>
      </c>
      <c r="Q39" s="67">
        <f t="shared" si="113"/>
        <v>0</v>
      </c>
      <c r="R39" s="89">
        <f t="shared" si="113"/>
        <v>0</v>
      </c>
      <c r="S39" s="89"/>
      <c r="T39" s="89">
        <f t="shared" ref="T39:V39" si="114">T37-+T38</f>
        <v>0</v>
      </c>
      <c r="U39" s="90">
        <f t="shared" si="114"/>
        <v>0</v>
      </c>
      <c r="V39" s="90">
        <f t="shared" si="114"/>
        <v>0</v>
      </c>
      <c r="W39" s="88" t="s">
        <v>83</v>
      </c>
      <c r="X39" s="90">
        <f t="shared" ref="X39:AD39" si="115">X37-+X38</f>
        <v>0</v>
      </c>
      <c r="Y39" s="90">
        <f t="shared" si="115"/>
        <v>0</v>
      </c>
      <c r="Z39" s="90">
        <f t="shared" si="115"/>
        <v>0</v>
      </c>
      <c r="AA39" s="90">
        <f t="shared" si="115"/>
        <v>0</v>
      </c>
      <c r="AB39" s="90">
        <f t="shared" si="115"/>
        <v>0</v>
      </c>
      <c r="AC39" s="90">
        <f t="shared" si="115"/>
        <v>0</v>
      </c>
      <c r="AD39" s="90">
        <f t="shared" si="115"/>
        <v>0</v>
      </c>
      <c r="AE39" s="90">
        <f t="shared" si="109"/>
        <v>0</v>
      </c>
      <c r="AF39" s="351"/>
      <c r="AH39" s="91">
        <f t="shared" ref="AH39:AH45" si="116">AH37-+AH38</f>
        <v>0</v>
      </c>
      <c r="AI39" s="92" t="s">
        <v>1156</v>
      </c>
      <c r="AJ39" s="91">
        <f t="shared" ref="AJ39:AL39" si="117">AJ37-+AJ38</f>
        <v>0</v>
      </c>
      <c r="AK39" s="91">
        <f t="shared" si="117"/>
        <v>0</v>
      </c>
      <c r="AL39" s="91">
        <f t="shared" si="117"/>
        <v>0</v>
      </c>
      <c r="AM39" s="60"/>
    </row>
    <row r="40" spans="1:39" s="58" customFormat="1" ht="16.5" customHeight="1" x14ac:dyDescent="0.15">
      <c r="A40" s="61" t="s">
        <v>1581</v>
      </c>
      <c r="B40" t="s">
        <v>537</v>
      </c>
      <c r="C40" t="s">
        <v>536</v>
      </c>
      <c r="D40" s="62" t="s">
        <v>538</v>
      </c>
      <c r="E40" s="63" t="s">
        <v>1581</v>
      </c>
      <c r="F40" s="346" t="s">
        <v>1367</v>
      </c>
      <c r="G40" s="63" t="s">
        <v>1799</v>
      </c>
      <c r="H40" s="63" t="s">
        <v>1076</v>
      </c>
      <c r="I40" s="63" t="s">
        <v>1077</v>
      </c>
      <c r="J40" s="346" t="s">
        <v>1754</v>
      </c>
      <c r="K40" s="346" t="s">
        <v>1709</v>
      </c>
      <c r="L40" s="346" t="s">
        <v>1156</v>
      </c>
      <c r="M40" s="346" t="s">
        <v>1714</v>
      </c>
      <c r="N40" s="65" t="s">
        <v>1712</v>
      </c>
      <c r="O40" s="66" t="s">
        <v>78</v>
      </c>
      <c r="P40" s="67">
        <v>416966423</v>
      </c>
      <c r="Q40" s="67">
        <v>416966423</v>
      </c>
      <c r="R40" s="67">
        <f t="shared" ref="R40" si="118">P40-Q40</f>
        <v>0</v>
      </c>
      <c r="S40" s="67">
        <v>0</v>
      </c>
      <c r="T40" s="67">
        <v>427578843</v>
      </c>
      <c r="U40" s="68">
        <v>0</v>
      </c>
      <c r="V40" s="69">
        <f t="shared" ref="V40:V41" si="119">P40-U40</f>
        <v>416966423</v>
      </c>
      <c r="W40" s="70" t="s">
        <v>79</v>
      </c>
      <c r="X40" s="69">
        <f t="shared" ref="X40" si="120">X41</f>
        <v>0</v>
      </c>
      <c r="Y40" s="71"/>
      <c r="Z40" s="71"/>
      <c r="AA40" s="71"/>
      <c r="AB40" s="71"/>
      <c r="AC40" s="71"/>
      <c r="AD40" s="72"/>
      <c r="AE40" s="69">
        <f t="shared" ref="AE40:AE54" si="121">SUM(X40:AD40)</f>
        <v>0</v>
      </c>
      <c r="AF40" s="349">
        <v>0</v>
      </c>
      <c r="AH40" s="73">
        <v>0</v>
      </c>
      <c r="AI40" s="74" t="s">
        <v>1792</v>
      </c>
      <c r="AJ40" s="73">
        <v>2061491330.8499999</v>
      </c>
      <c r="AK40" s="73">
        <f t="shared" ref="AK40:AK41" si="122">AL40-+AH40</f>
        <v>416966423</v>
      </c>
      <c r="AL40" s="73">
        <f t="shared" ref="AL40:AL41" si="123">Q40+R40</f>
        <v>416966423</v>
      </c>
      <c r="AM40" s="75" t="s">
        <v>87</v>
      </c>
    </row>
    <row r="41" spans="1:39" s="58" customFormat="1" ht="16.5" customHeight="1" x14ac:dyDescent="0.15">
      <c r="A41" s="61"/>
      <c r="B41" s="77" t="s">
        <v>537</v>
      </c>
      <c r="C41" s="77" t="s">
        <v>536</v>
      </c>
      <c r="D41" s="78" t="s">
        <v>538</v>
      </c>
      <c r="E41" s="79" t="s">
        <v>1581</v>
      </c>
      <c r="F41" s="347"/>
      <c r="G41" s="79" t="s">
        <v>1799</v>
      </c>
      <c r="H41" s="79" t="s">
        <v>1076</v>
      </c>
      <c r="I41" s="79" t="s">
        <v>1077</v>
      </c>
      <c r="J41" s="347"/>
      <c r="K41" s="347"/>
      <c r="L41" s="347"/>
      <c r="M41" s="347"/>
      <c r="N41" s="81"/>
      <c r="O41" s="82" t="s">
        <v>81</v>
      </c>
      <c r="P41" s="67">
        <v>416966423</v>
      </c>
      <c r="Q41" s="67">
        <v>416966423</v>
      </c>
      <c r="R41" s="67">
        <v>0</v>
      </c>
      <c r="S41" s="67">
        <f t="shared" ref="S41" si="124">P41-Q41-R41</f>
        <v>0</v>
      </c>
      <c r="T41" s="67">
        <v>427578843</v>
      </c>
      <c r="U41" s="83">
        <v>0</v>
      </c>
      <c r="V41" s="69">
        <f t="shared" si="119"/>
        <v>416966423</v>
      </c>
      <c r="W41" s="70" t="s">
        <v>82</v>
      </c>
      <c r="X41" s="69">
        <v>0</v>
      </c>
      <c r="Y41" s="69">
        <v>0</v>
      </c>
      <c r="Z41" s="69">
        <v>0</v>
      </c>
      <c r="AA41" s="69">
        <v>0</v>
      </c>
      <c r="AB41" s="69">
        <v>0</v>
      </c>
      <c r="AC41" s="69">
        <v>0</v>
      </c>
      <c r="AD41" s="69">
        <v>0</v>
      </c>
      <c r="AE41" s="69">
        <f t="shared" si="121"/>
        <v>0</v>
      </c>
      <c r="AF41" s="350"/>
      <c r="AH41" s="73">
        <v>0</v>
      </c>
      <c r="AI41" s="74" t="s">
        <v>1792</v>
      </c>
      <c r="AJ41" s="73">
        <v>2061491330.8499999</v>
      </c>
      <c r="AK41" s="73">
        <f t="shared" si="122"/>
        <v>416966423</v>
      </c>
      <c r="AL41" s="73">
        <f t="shared" si="123"/>
        <v>416966423</v>
      </c>
      <c r="AM41" s="75" t="s">
        <v>87</v>
      </c>
    </row>
    <row r="42" spans="1:39" s="58" customFormat="1" ht="16.5" customHeight="1" x14ac:dyDescent="0.15">
      <c r="A42" s="61"/>
      <c r="B42" s="77" t="s">
        <v>537</v>
      </c>
      <c r="C42" s="77" t="s">
        <v>536</v>
      </c>
      <c r="D42" s="84" t="s">
        <v>538</v>
      </c>
      <c r="E42" s="85" t="s">
        <v>1581</v>
      </c>
      <c r="F42" s="348"/>
      <c r="G42" s="85" t="s">
        <v>1799</v>
      </c>
      <c r="H42" s="85" t="s">
        <v>1076</v>
      </c>
      <c r="I42" s="85" t="s">
        <v>1077</v>
      </c>
      <c r="J42" s="348"/>
      <c r="K42" s="348"/>
      <c r="L42" s="348"/>
      <c r="M42" s="348"/>
      <c r="N42" s="87"/>
      <c r="O42" s="88" t="s">
        <v>83</v>
      </c>
      <c r="P42" s="67">
        <f t="shared" ref="P42:R42" si="125">P40-+P41</f>
        <v>0</v>
      </c>
      <c r="Q42" s="67">
        <f t="shared" si="125"/>
        <v>0</v>
      </c>
      <c r="R42" s="89">
        <f t="shared" si="125"/>
        <v>0</v>
      </c>
      <c r="S42" s="89"/>
      <c r="T42" s="89">
        <f t="shared" ref="T42:V42" si="126">T40-+T41</f>
        <v>0</v>
      </c>
      <c r="U42" s="90">
        <f t="shared" si="126"/>
        <v>0</v>
      </c>
      <c r="V42" s="90">
        <f t="shared" si="126"/>
        <v>0</v>
      </c>
      <c r="W42" s="88" t="s">
        <v>83</v>
      </c>
      <c r="X42" s="90">
        <f t="shared" ref="X42:AD42" si="127">X40-+X41</f>
        <v>0</v>
      </c>
      <c r="Y42" s="90">
        <f t="shared" si="127"/>
        <v>0</v>
      </c>
      <c r="Z42" s="90">
        <f t="shared" si="127"/>
        <v>0</v>
      </c>
      <c r="AA42" s="90">
        <f t="shared" si="127"/>
        <v>0</v>
      </c>
      <c r="AB42" s="90">
        <f t="shared" si="127"/>
        <v>0</v>
      </c>
      <c r="AC42" s="90">
        <f t="shared" si="127"/>
        <v>0</v>
      </c>
      <c r="AD42" s="90">
        <f t="shared" si="127"/>
        <v>0</v>
      </c>
      <c r="AE42" s="90">
        <f t="shared" si="121"/>
        <v>0</v>
      </c>
      <c r="AF42" s="351"/>
      <c r="AH42" s="91">
        <f t="shared" si="116"/>
        <v>0</v>
      </c>
      <c r="AI42" s="92" t="s">
        <v>1156</v>
      </c>
      <c r="AJ42" s="91">
        <f t="shared" ref="AJ42:AL42" si="128">AJ40-+AJ41</f>
        <v>0</v>
      </c>
      <c r="AK42" s="91">
        <f t="shared" si="128"/>
        <v>0</v>
      </c>
      <c r="AL42" s="91">
        <f t="shared" si="128"/>
        <v>0</v>
      </c>
      <c r="AM42" s="60"/>
    </row>
    <row r="43" spans="1:39" s="58" customFormat="1" ht="16.5" customHeight="1" x14ac:dyDescent="0.15">
      <c r="A43" s="61" t="s">
        <v>1582</v>
      </c>
      <c r="B43" t="s">
        <v>537</v>
      </c>
      <c r="C43" t="s">
        <v>536</v>
      </c>
      <c r="D43" s="62" t="s">
        <v>538</v>
      </c>
      <c r="E43" s="63" t="s">
        <v>1582</v>
      </c>
      <c r="F43" s="346" t="s">
        <v>1368</v>
      </c>
      <c r="G43" s="63" t="s">
        <v>1799</v>
      </c>
      <c r="H43" s="63" t="s">
        <v>1076</v>
      </c>
      <c r="I43" s="63" t="s">
        <v>1077</v>
      </c>
      <c r="J43" s="346" t="s">
        <v>1754</v>
      </c>
      <c r="K43" s="346" t="s">
        <v>1709</v>
      </c>
      <c r="L43" s="346" t="s">
        <v>1156</v>
      </c>
      <c r="M43" s="346" t="s">
        <v>1714</v>
      </c>
      <c r="N43" s="65" t="s">
        <v>1751</v>
      </c>
      <c r="O43" s="66" t="s">
        <v>78</v>
      </c>
      <c r="P43" s="67">
        <v>187276886</v>
      </c>
      <c r="Q43" s="67">
        <v>187276886</v>
      </c>
      <c r="R43" s="67">
        <f t="shared" ref="R43" si="129">P43-Q43</f>
        <v>0</v>
      </c>
      <c r="S43" s="67">
        <v>0</v>
      </c>
      <c r="T43" s="67">
        <v>0</v>
      </c>
      <c r="U43" s="68">
        <v>0</v>
      </c>
      <c r="V43" s="69">
        <f t="shared" ref="V43:V44" si="130">P43-U43</f>
        <v>187276886</v>
      </c>
      <c r="W43" s="70" t="s">
        <v>79</v>
      </c>
      <c r="X43" s="69">
        <f t="shared" ref="X43" si="131">X44</f>
        <v>0</v>
      </c>
      <c r="Y43" s="71"/>
      <c r="Z43" s="71"/>
      <c r="AA43" s="71"/>
      <c r="AB43" s="71"/>
      <c r="AC43" s="71"/>
      <c r="AD43" s="72"/>
      <c r="AE43" s="69">
        <f t="shared" si="121"/>
        <v>0</v>
      </c>
      <c r="AF43" s="349">
        <v>0</v>
      </c>
      <c r="AH43" s="73">
        <v>0</v>
      </c>
      <c r="AI43" s="74" t="s">
        <v>1792</v>
      </c>
      <c r="AJ43" s="73">
        <v>1964703986.5</v>
      </c>
      <c r="AK43" s="73">
        <f t="shared" ref="AK43:AK44" si="132">AL43-+AH43</f>
        <v>187276886</v>
      </c>
      <c r="AL43" s="73">
        <f t="shared" ref="AL43:AL44" si="133">Q43+R43</f>
        <v>187276886</v>
      </c>
      <c r="AM43" s="75" t="s">
        <v>88</v>
      </c>
    </row>
    <row r="44" spans="1:39" s="58" customFormat="1" ht="16.5" customHeight="1" x14ac:dyDescent="0.15">
      <c r="A44" s="61"/>
      <c r="B44" s="77" t="s">
        <v>537</v>
      </c>
      <c r="C44" s="77" t="s">
        <v>536</v>
      </c>
      <c r="D44" s="78" t="s">
        <v>538</v>
      </c>
      <c r="E44" s="79" t="s">
        <v>1582</v>
      </c>
      <c r="F44" s="347"/>
      <c r="G44" s="79" t="s">
        <v>1799</v>
      </c>
      <c r="H44" s="79" t="s">
        <v>1076</v>
      </c>
      <c r="I44" s="79" t="s">
        <v>1077</v>
      </c>
      <c r="J44" s="347"/>
      <c r="K44" s="347"/>
      <c r="L44" s="347"/>
      <c r="M44" s="347"/>
      <c r="N44" s="81"/>
      <c r="O44" s="82" t="s">
        <v>81</v>
      </c>
      <c r="P44" s="67">
        <v>187276886</v>
      </c>
      <c r="Q44" s="67">
        <v>187276886</v>
      </c>
      <c r="R44" s="67">
        <v>0</v>
      </c>
      <c r="S44" s="67">
        <f t="shared" ref="S44" si="134">P44-Q44-R44</f>
        <v>0</v>
      </c>
      <c r="T44" s="67">
        <v>0</v>
      </c>
      <c r="U44" s="83">
        <v>0</v>
      </c>
      <c r="V44" s="69">
        <f t="shared" si="130"/>
        <v>187276886</v>
      </c>
      <c r="W44" s="70" t="s">
        <v>82</v>
      </c>
      <c r="X44" s="69">
        <v>0</v>
      </c>
      <c r="Y44" s="69">
        <v>0</v>
      </c>
      <c r="Z44" s="69">
        <v>0</v>
      </c>
      <c r="AA44" s="69">
        <v>0</v>
      </c>
      <c r="AB44" s="69">
        <v>0</v>
      </c>
      <c r="AC44" s="69">
        <v>0</v>
      </c>
      <c r="AD44" s="69">
        <v>0</v>
      </c>
      <c r="AE44" s="69">
        <f t="shared" si="121"/>
        <v>0</v>
      </c>
      <c r="AF44" s="350"/>
      <c r="AH44" s="73">
        <v>0</v>
      </c>
      <c r="AI44" s="74" t="s">
        <v>1792</v>
      </c>
      <c r="AJ44" s="73">
        <v>1964703986.5</v>
      </c>
      <c r="AK44" s="73">
        <f t="shared" si="132"/>
        <v>187276886</v>
      </c>
      <c r="AL44" s="73">
        <f t="shared" si="133"/>
        <v>187276886</v>
      </c>
      <c r="AM44" s="75" t="s">
        <v>88</v>
      </c>
    </row>
    <row r="45" spans="1:39" s="58" customFormat="1" ht="16.5" customHeight="1" x14ac:dyDescent="0.15">
      <c r="A45" s="61"/>
      <c r="B45" s="77" t="s">
        <v>537</v>
      </c>
      <c r="C45" s="77" t="s">
        <v>536</v>
      </c>
      <c r="D45" s="84" t="s">
        <v>538</v>
      </c>
      <c r="E45" s="85" t="s">
        <v>1582</v>
      </c>
      <c r="F45" s="348"/>
      <c r="G45" s="85" t="s">
        <v>1799</v>
      </c>
      <c r="H45" s="85" t="s">
        <v>1076</v>
      </c>
      <c r="I45" s="85" t="s">
        <v>1077</v>
      </c>
      <c r="J45" s="348"/>
      <c r="K45" s="348"/>
      <c r="L45" s="348"/>
      <c r="M45" s="348"/>
      <c r="N45" s="87"/>
      <c r="O45" s="88" t="s">
        <v>83</v>
      </c>
      <c r="P45" s="67">
        <f t="shared" ref="P45:R45" si="135">P43-+P44</f>
        <v>0</v>
      </c>
      <c r="Q45" s="67">
        <f t="shared" si="135"/>
        <v>0</v>
      </c>
      <c r="R45" s="89">
        <f t="shared" si="135"/>
        <v>0</v>
      </c>
      <c r="S45" s="89"/>
      <c r="T45" s="89">
        <f t="shared" ref="T45:V45" si="136">T43-+T44</f>
        <v>0</v>
      </c>
      <c r="U45" s="90">
        <f t="shared" si="136"/>
        <v>0</v>
      </c>
      <c r="V45" s="90">
        <f t="shared" si="136"/>
        <v>0</v>
      </c>
      <c r="W45" s="88" t="s">
        <v>83</v>
      </c>
      <c r="X45" s="90">
        <f t="shared" ref="X45:AD45" si="137">X43-+X44</f>
        <v>0</v>
      </c>
      <c r="Y45" s="90">
        <f t="shared" si="137"/>
        <v>0</v>
      </c>
      <c r="Z45" s="90">
        <f t="shared" si="137"/>
        <v>0</v>
      </c>
      <c r="AA45" s="90">
        <f t="shared" si="137"/>
        <v>0</v>
      </c>
      <c r="AB45" s="90">
        <f t="shared" si="137"/>
        <v>0</v>
      </c>
      <c r="AC45" s="90">
        <f t="shared" si="137"/>
        <v>0</v>
      </c>
      <c r="AD45" s="90">
        <f t="shared" si="137"/>
        <v>0</v>
      </c>
      <c r="AE45" s="90">
        <f t="shared" si="121"/>
        <v>0</v>
      </c>
      <c r="AF45" s="351"/>
      <c r="AH45" s="91">
        <f t="shared" si="116"/>
        <v>0</v>
      </c>
      <c r="AI45" s="92" t="s">
        <v>1156</v>
      </c>
      <c r="AJ45" s="91">
        <f t="shared" ref="AJ45:AL45" si="138">AJ43-+AJ44</f>
        <v>0</v>
      </c>
      <c r="AK45" s="91">
        <f t="shared" si="138"/>
        <v>0</v>
      </c>
      <c r="AL45" s="91">
        <f t="shared" si="138"/>
        <v>0</v>
      </c>
      <c r="AM45" s="60"/>
    </row>
    <row r="46" spans="1:39" s="58" customFormat="1" ht="16.5" customHeight="1" x14ac:dyDescent="0.15">
      <c r="A46" s="61" t="s">
        <v>1596</v>
      </c>
      <c r="B46" t="s">
        <v>559</v>
      </c>
      <c r="C46" t="s">
        <v>558</v>
      </c>
      <c r="D46" s="62" t="s">
        <v>560</v>
      </c>
      <c r="E46" s="63" t="s">
        <v>1596</v>
      </c>
      <c r="F46" s="346" t="s">
        <v>1382</v>
      </c>
      <c r="G46" s="63" t="s">
        <v>502</v>
      </c>
      <c r="H46" s="63" t="s">
        <v>1076</v>
      </c>
      <c r="I46" s="63" t="s">
        <v>1077</v>
      </c>
      <c r="J46" s="346"/>
      <c r="K46" s="346"/>
      <c r="L46" s="346"/>
      <c r="M46" s="346" t="s">
        <v>1719</v>
      </c>
      <c r="N46" s="65" t="s">
        <v>1720</v>
      </c>
      <c r="O46" s="66" t="s">
        <v>78</v>
      </c>
      <c r="P46" s="67">
        <v>95878080</v>
      </c>
      <c r="Q46" s="67">
        <v>0</v>
      </c>
      <c r="R46" s="67">
        <f t="shared" ref="R46" si="139">P46-Q46</f>
        <v>95878080</v>
      </c>
      <c r="S46" s="67">
        <v>0</v>
      </c>
      <c r="T46" s="67">
        <v>95878080</v>
      </c>
      <c r="U46" s="68">
        <v>39355000</v>
      </c>
      <c r="V46" s="69">
        <f t="shared" ref="V46:V47" si="140">P46-U46</f>
        <v>56523080</v>
      </c>
      <c r="W46" s="70" t="s">
        <v>79</v>
      </c>
      <c r="X46" s="69">
        <f t="shared" ref="X46" si="141">X47</f>
        <v>0</v>
      </c>
      <c r="Y46" s="71"/>
      <c r="Z46" s="71"/>
      <c r="AA46" s="71"/>
      <c r="AB46" s="71"/>
      <c r="AC46" s="71"/>
      <c r="AD46" s="72"/>
      <c r="AE46" s="69">
        <f t="shared" si="121"/>
        <v>0</v>
      </c>
      <c r="AF46" s="349">
        <v>0</v>
      </c>
      <c r="AH46" s="73">
        <v>95878080</v>
      </c>
      <c r="AI46" s="74" t="s">
        <v>1156</v>
      </c>
      <c r="AJ46" s="73">
        <v>0</v>
      </c>
      <c r="AK46" s="73">
        <f t="shared" ref="AK46:AK47" si="142">AL46-+AH46</f>
        <v>0</v>
      </c>
      <c r="AL46" s="73">
        <f t="shared" ref="AL46:AL47" si="143">Q46+R46</f>
        <v>95878080</v>
      </c>
      <c r="AM46" s="75"/>
    </row>
    <row r="47" spans="1:39" s="58" customFormat="1" ht="16.5" customHeight="1" x14ac:dyDescent="0.15">
      <c r="B47" s="77" t="s">
        <v>559</v>
      </c>
      <c r="C47" s="77" t="s">
        <v>558</v>
      </c>
      <c r="D47" s="78" t="s">
        <v>560</v>
      </c>
      <c r="E47" s="79" t="s">
        <v>1596</v>
      </c>
      <c r="F47" s="347"/>
      <c r="G47" s="79" t="s">
        <v>502</v>
      </c>
      <c r="H47" s="79" t="s">
        <v>1076</v>
      </c>
      <c r="I47" s="79" t="s">
        <v>1077</v>
      </c>
      <c r="J47" s="347"/>
      <c r="K47" s="347"/>
      <c r="L47" s="347"/>
      <c r="M47" s="347"/>
      <c r="N47" s="81"/>
      <c r="O47" s="82" t="s">
        <v>81</v>
      </c>
      <c r="P47" s="67">
        <v>95878080</v>
      </c>
      <c r="Q47" s="67">
        <v>0</v>
      </c>
      <c r="R47" s="67">
        <v>95878080</v>
      </c>
      <c r="S47" s="67">
        <f t="shared" ref="S47" si="144">P47-Q47-R47</f>
        <v>0</v>
      </c>
      <c r="T47" s="265">
        <v>95878080</v>
      </c>
      <c r="U47" s="83">
        <v>39355000</v>
      </c>
      <c r="V47" s="69">
        <f t="shared" si="140"/>
        <v>56523080</v>
      </c>
      <c r="W47" s="70" t="s">
        <v>82</v>
      </c>
      <c r="X47" s="69">
        <v>0</v>
      </c>
      <c r="Y47" s="69">
        <v>0</v>
      </c>
      <c r="Z47" s="69">
        <v>0</v>
      </c>
      <c r="AA47" s="69">
        <v>0</v>
      </c>
      <c r="AB47" s="69">
        <v>0</v>
      </c>
      <c r="AC47" s="69">
        <v>0</v>
      </c>
      <c r="AD47" s="69">
        <v>0</v>
      </c>
      <c r="AE47" s="69">
        <f t="shared" si="121"/>
        <v>0</v>
      </c>
      <c r="AF47" s="350"/>
      <c r="AH47" s="73">
        <v>95878080</v>
      </c>
      <c r="AI47" s="74" t="s">
        <v>1156</v>
      </c>
      <c r="AJ47" s="73">
        <v>0</v>
      </c>
      <c r="AK47" s="73">
        <f t="shared" si="142"/>
        <v>0</v>
      </c>
      <c r="AL47" s="73">
        <f t="shared" si="143"/>
        <v>95878080</v>
      </c>
      <c r="AM47" s="75"/>
    </row>
    <row r="48" spans="1:39" s="58" customFormat="1" ht="16.5" customHeight="1" x14ac:dyDescent="0.15">
      <c r="B48" s="77" t="s">
        <v>559</v>
      </c>
      <c r="C48" s="77" t="s">
        <v>558</v>
      </c>
      <c r="D48" s="84" t="s">
        <v>560</v>
      </c>
      <c r="E48" s="85" t="s">
        <v>1596</v>
      </c>
      <c r="F48" s="348"/>
      <c r="G48" s="85" t="s">
        <v>502</v>
      </c>
      <c r="H48" s="85" t="s">
        <v>1076</v>
      </c>
      <c r="I48" s="85" t="s">
        <v>1077</v>
      </c>
      <c r="J48" s="348"/>
      <c r="K48" s="348"/>
      <c r="L48" s="348"/>
      <c r="M48" s="348"/>
      <c r="N48" s="87"/>
      <c r="O48" s="88" t="s">
        <v>83</v>
      </c>
      <c r="P48" s="67">
        <f t="shared" ref="P48:R48" si="145">P46-+P47</f>
        <v>0</v>
      </c>
      <c r="Q48" s="67">
        <f t="shared" si="145"/>
        <v>0</v>
      </c>
      <c r="R48" s="89">
        <f t="shared" si="145"/>
        <v>0</v>
      </c>
      <c r="S48" s="89"/>
      <c r="T48" s="89">
        <f t="shared" ref="T48:V48" si="146">T46-+T47</f>
        <v>0</v>
      </c>
      <c r="U48" s="90">
        <f t="shared" si="146"/>
        <v>0</v>
      </c>
      <c r="V48" s="90">
        <f t="shared" si="146"/>
        <v>0</v>
      </c>
      <c r="W48" s="88" t="s">
        <v>83</v>
      </c>
      <c r="X48" s="90">
        <f t="shared" ref="X48:AD48" si="147">X46-+X47</f>
        <v>0</v>
      </c>
      <c r="Y48" s="90">
        <f t="shared" si="147"/>
        <v>0</v>
      </c>
      <c r="Z48" s="90">
        <f t="shared" si="147"/>
        <v>0</v>
      </c>
      <c r="AA48" s="90">
        <f t="shared" si="147"/>
        <v>0</v>
      </c>
      <c r="AB48" s="90">
        <f t="shared" si="147"/>
        <v>0</v>
      </c>
      <c r="AC48" s="90">
        <f t="shared" si="147"/>
        <v>0</v>
      </c>
      <c r="AD48" s="90">
        <f t="shared" si="147"/>
        <v>0</v>
      </c>
      <c r="AE48" s="90">
        <f t="shared" si="121"/>
        <v>0</v>
      </c>
      <c r="AF48" s="351"/>
      <c r="AH48" s="91">
        <f t="shared" ref="AH48:AH54" si="148">AH46-+AH47</f>
        <v>0</v>
      </c>
      <c r="AI48" s="92" t="s">
        <v>1156</v>
      </c>
      <c r="AJ48" s="91">
        <f t="shared" ref="AJ48:AL48" si="149">AJ46-+AJ47</f>
        <v>0</v>
      </c>
      <c r="AK48" s="91">
        <f t="shared" si="149"/>
        <v>0</v>
      </c>
      <c r="AL48" s="91">
        <f t="shared" si="149"/>
        <v>0</v>
      </c>
      <c r="AM48" s="60"/>
    </row>
    <row r="49" spans="1:39" s="58" customFormat="1" ht="16.5" customHeight="1" x14ac:dyDescent="0.15">
      <c r="A49" s="61" t="s">
        <v>1599</v>
      </c>
      <c r="B49" t="s">
        <v>564</v>
      </c>
      <c r="C49" t="s">
        <v>563</v>
      </c>
      <c r="D49" s="62" t="s">
        <v>565</v>
      </c>
      <c r="E49" s="63" t="s">
        <v>1599</v>
      </c>
      <c r="F49" s="346" t="s">
        <v>1385</v>
      </c>
      <c r="G49" s="63" t="s">
        <v>497</v>
      </c>
      <c r="H49" s="63" t="s">
        <v>1076</v>
      </c>
      <c r="I49" s="63" t="s">
        <v>1077</v>
      </c>
      <c r="J49" s="346" t="s">
        <v>1762</v>
      </c>
      <c r="K49" s="346" t="s">
        <v>1722</v>
      </c>
      <c r="L49" s="346" t="s">
        <v>1740</v>
      </c>
      <c r="M49" s="346" t="s">
        <v>1714</v>
      </c>
      <c r="N49" s="65" t="s">
        <v>1712</v>
      </c>
      <c r="O49" s="66" t="s">
        <v>78</v>
      </c>
      <c r="P49" s="67">
        <v>12368162</v>
      </c>
      <c r="Q49" s="67">
        <v>0</v>
      </c>
      <c r="R49" s="67">
        <f t="shared" ref="R49" si="150">P49-Q49</f>
        <v>12368162</v>
      </c>
      <c r="S49" s="67">
        <v>0</v>
      </c>
      <c r="T49" s="67">
        <v>6233085</v>
      </c>
      <c r="U49" s="68">
        <v>82630251</v>
      </c>
      <c r="V49" s="69">
        <f t="shared" ref="V49:V50" si="151">P49-U49</f>
        <v>-70262089</v>
      </c>
      <c r="W49" s="70" t="s">
        <v>79</v>
      </c>
      <c r="X49" s="69">
        <f t="shared" ref="X49" si="152">X50</f>
        <v>6233085</v>
      </c>
      <c r="Y49" s="71"/>
      <c r="Z49" s="71"/>
      <c r="AA49" s="71"/>
      <c r="AB49" s="71"/>
      <c r="AC49" s="71"/>
      <c r="AD49" s="72"/>
      <c r="AE49" s="69">
        <f t="shared" si="121"/>
        <v>6233085</v>
      </c>
      <c r="AF49" s="349">
        <v>0</v>
      </c>
      <c r="AH49" s="73">
        <v>10251725</v>
      </c>
      <c r="AI49" s="74" t="s">
        <v>1085</v>
      </c>
      <c r="AJ49" s="73">
        <v>672018</v>
      </c>
      <c r="AK49" s="73">
        <f t="shared" ref="AK49:AK50" si="153">AL49-+AH49</f>
        <v>2116437</v>
      </c>
      <c r="AL49" s="73">
        <f t="shared" ref="AL49:AL50" si="154">Q49+R49</f>
        <v>12368162</v>
      </c>
      <c r="AM49" s="75"/>
    </row>
    <row r="50" spans="1:39" s="58" customFormat="1" ht="16.5" customHeight="1" x14ac:dyDescent="0.15">
      <c r="B50" s="77" t="s">
        <v>564</v>
      </c>
      <c r="C50" s="77" t="s">
        <v>563</v>
      </c>
      <c r="D50" s="78" t="s">
        <v>565</v>
      </c>
      <c r="E50" s="79" t="s">
        <v>1599</v>
      </c>
      <c r="F50" s="347"/>
      <c r="G50" s="79" t="s">
        <v>497</v>
      </c>
      <c r="H50" s="79" t="s">
        <v>1076</v>
      </c>
      <c r="I50" s="79" t="s">
        <v>1077</v>
      </c>
      <c r="J50" s="347"/>
      <c r="K50" s="347"/>
      <c r="L50" s="347"/>
      <c r="M50" s="347"/>
      <c r="N50" s="81"/>
      <c r="O50" s="82" t="s">
        <v>81</v>
      </c>
      <c r="P50" s="67">
        <v>6135077</v>
      </c>
      <c r="Q50" s="67">
        <v>0</v>
      </c>
      <c r="R50" s="67">
        <v>6135077</v>
      </c>
      <c r="S50" s="67">
        <f t="shared" ref="S50" si="155">P50-Q50-R50</f>
        <v>0</v>
      </c>
      <c r="T50" s="67">
        <v>0</v>
      </c>
      <c r="U50" s="83">
        <v>87676731</v>
      </c>
      <c r="V50" s="69">
        <f t="shared" si="151"/>
        <v>-81541654</v>
      </c>
      <c r="W50" s="70" t="s">
        <v>82</v>
      </c>
      <c r="X50" s="69">
        <v>6233085</v>
      </c>
      <c r="Y50" s="69">
        <v>0</v>
      </c>
      <c r="Z50" s="69">
        <v>0</v>
      </c>
      <c r="AA50" s="69">
        <v>0</v>
      </c>
      <c r="AB50" s="69">
        <v>0</v>
      </c>
      <c r="AC50" s="69">
        <v>0</v>
      </c>
      <c r="AD50" s="69">
        <v>0</v>
      </c>
      <c r="AE50" s="69">
        <f t="shared" si="121"/>
        <v>6233085</v>
      </c>
      <c r="AF50" s="350"/>
      <c r="AH50" s="73">
        <v>4018640</v>
      </c>
      <c r="AI50" s="74" t="s">
        <v>1085</v>
      </c>
      <c r="AJ50" s="73">
        <v>672018</v>
      </c>
      <c r="AK50" s="73">
        <f t="shared" si="153"/>
        <v>2116437</v>
      </c>
      <c r="AL50" s="73">
        <f t="shared" si="154"/>
        <v>6135077</v>
      </c>
      <c r="AM50" s="75"/>
    </row>
    <row r="51" spans="1:39" s="58" customFormat="1" ht="16.5" customHeight="1" x14ac:dyDescent="0.15">
      <c r="B51" s="77" t="s">
        <v>564</v>
      </c>
      <c r="C51" s="77" t="s">
        <v>563</v>
      </c>
      <c r="D51" s="84" t="s">
        <v>565</v>
      </c>
      <c r="E51" s="85" t="s">
        <v>1599</v>
      </c>
      <c r="F51" s="348"/>
      <c r="G51" s="85" t="s">
        <v>497</v>
      </c>
      <c r="H51" s="85" t="s">
        <v>1076</v>
      </c>
      <c r="I51" s="85" t="s">
        <v>1077</v>
      </c>
      <c r="J51" s="348"/>
      <c r="K51" s="348"/>
      <c r="L51" s="348"/>
      <c r="M51" s="348"/>
      <c r="N51" s="87"/>
      <c r="O51" s="88" t="s">
        <v>83</v>
      </c>
      <c r="P51" s="67">
        <f t="shared" ref="P51:R51" si="156">P49-+P50</f>
        <v>6233085</v>
      </c>
      <c r="Q51" s="67">
        <f t="shared" si="156"/>
        <v>0</v>
      </c>
      <c r="R51" s="89">
        <f t="shared" si="156"/>
        <v>6233085</v>
      </c>
      <c r="S51" s="89"/>
      <c r="T51" s="89">
        <f t="shared" ref="T51:V51" si="157">T49-+T50</f>
        <v>6233085</v>
      </c>
      <c r="U51" s="90">
        <f t="shared" si="157"/>
        <v>-5046480</v>
      </c>
      <c r="V51" s="90">
        <f t="shared" si="157"/>
        <v>11279565</v>
      </c>
      <c r="W51" s="88" t="s">
        <v>83</v>
      </c>
      <c r="X51" s="90">
        <f t="shared" ref="X51:AD51" si="158">X49-+X50</f>
        <v>0</v>
      </c>
      <c r="Y51" s="90">
        <f t="shared" si="158"/>
        <v>0</v>
      </c>
      <c r="Z51" s="90">
        <f t="shared" si="158"/>
        <v>0</v>
      </c>
      <c r="AA51" s="90">
        <f t="shared" si="158"/>
        <v>0</v>
      </c>
      <c r="AB51" s="90">
        <f t="shared" si="158"/>
        <v>0</v>
      </c>
      <c r="AC51" s="90">
        <f t="shared" si="158"/>
        <v>0</v>
      </c>
      <c r="AD51" s="90">
        <f t="shared" si="158"/>
        <v>0</v>
      </c>
      <c r="AE51" s="90">
        <f t="shared" si="121"/>
        <v>0</v>
      </c>
      <c r="AF51" s="351"/>
      <c r="AH51" s="91">
        <f t="shared" si="148"/>
        <v>6233085</v>
      </c>
      <c r="AI51" s="92" t="s">
        <v>1156</v>
      </c>
      <c r="AJ51" s="91">
        <f t="shared" ref="AJ51:AL51" si="159">AJ49-+AJ50</f>
        <v>0</v>
      </c>
      <c r="AK51" s="91">
        <f t="shared" si="159"/>
        <v>0</v>
      </c>
      <c r="AL51" s="91">
        <f t="shared" si="159"/>
        <v>6233085</v>
      </c>
      <c r="AM51" s="60"/>
    </row>
    <row r="52" spans="1:39" s="58" customFormat="1" ht="16.5" customHeight="1" x14ac:dyDescent="0.15">
      <c r="A52" s="61" t="s">
        <v>1600</v>
      </c>
      <c r="B52" t="s">
        <v>564</v>
      </c>
      <c r="C52" t="s">
        <v>563</v>
      </c>
      <c r="D52" s="62" t="s">
        <v>565</v>
      </c>
      <c r="E52" s="63" t="s">
        <v>1600</v>
      </c>
      <c r="F52" s="346" t="s">
        <v>1386</v>
      </c>
      <c r="G52" s="63" t="s">
        <v>1802</v>
      </c>
      <c r="H52" s="63" t="s">
        <v>1076</v>
      </c>
      <c r="I52" s="63" t="s">
        <v>1077</v>
      </c>
      <c r="J52" s="346" t="s">
        <v>1762</v>
      </c>
      <c r="K52" s="346" t="s">
        <v>1722</v>
      </c>
      <c r="L52" s="346" t="s">
        <v>1740</v>
      </c>
      <c r="M52" s="346" t="s">
        <v>1714</v>
      </c>
      <c r="N52" s="65" t="s">
        <v>1712</v>
      </c>
      <c r="O52" s="66" t="s">
        <v>78</v>
      </c>
      <c r="P52" s="67">
        <v>6546141</v>
      </c>
      <c r="Q52" s="67">
        <v>0</v>
      </c>
      <c r="R52" s="67">
        <f t="shared" ref="R52" si="160">P52-Q52</f>
        <v>6546141</v>
      </c>
      <c r="S52" s="67">
        <v>0</v>
      </c>
      <c r="T52" s="67">
        <v>0</v>
      </c>
      <c r="U52" s="68">
        <v>42149386</v>
      </c>
      <c r="V52" s="69">
        <f t="shared" ref="V52:V53" si="161">P52-U52</f>
        <v>-35603245</v>
      </c>
      <c r="W52" s="70" t="s">
        <v>79</v>
      </c>
      <c r="X52" s="69">
        <f t="shared" ref="X52" si="162">X53</f>
        <v>0</v>
      </c>
      <c r="Y52" s="71"/>
      <c r="Z52" s="71"/>
      <c r="AA52" s="71"/>
      <c r="AB52" s="71"/>
      <c r="AC52" s="71"/>
      <c r="AD52" s="72"/>
      <c r="AE52" s="69">
        <f t="shared" si="121"/>
        <v>0</v>
      </c>
      <c r="AF52" s="349">
        <v>0</v>
      </c>
      <c r="AH52" s="73">
        <v>0</v>
      </c>
      <c r="AI52" s="74" t="s">
        <v>1085</v>
      </c>
      <c r="AJ52" s="73">
        <v>2073396</v>
      </c>
      <c r="AK52" s="73">
        <f t="shared" ref="AK52:AK53" si="163">AL52-+AH52</f>
        <v>6546141</v>
      </c>
      <c r="AL52" s="73">
        <f t="shared" ref="AL52:AL53" si="164">Q52+R52</f>
        <v>6546141</v>
      </c>
      <c r="AM52" s="75"/>
    </row>
    <row r="53" spans="1:39" s="58" customFormat="1" ht="16.5" customHeight="1" x14ac:dyDescent="0.15">
      <c r="B53" s="77" t="s">
        <v>564</v>
      </c>
      <c r="C53" s="77" t="s">
        <v>563</v>
      </c>
      <c r="D53" s="78" t="s">
        <v>565</v>
      </c>
      <c r="E53" s="79" t="s">
        <v>1600</v>
      </c>
      <c r="F53" s="347"/>
      <c r="G53" s="79" t="s">
        <v>1802</v>
      </c>
      <c r="H53" s="79" t="s">
        <v>1076</v>
      </c>
      <c r="I53" s="79" t="s">
        <v>1077</v>
      </c>
      <c r="J53" s="347"/>
      <c r="K53" s="347"/>
      <c r="L53" s="347"/>
      <c r="M53" s="347"/>
      <c r="N53" s="81"/>
      <c r="O53" s="82" t="s">
        <v>81</v>
      </c>
      <c r="P53" s="67">
        <v>6546141</v>
      </c>
      <c r="Q53" s="67">
        <v>0</v>
      </c>
      <c r="R53" s="67">
        <v>6546141</v>
      </c>
      <c r="S53" s="67">
        <f t="shared" ref="S53" si="165">P53-Q53-R53</f>
        <v>0</v>
      </c>
      <c r="T53" s="67">
        <v>0</v>
      </c>
      <c r="U53" s="83">
        <v>42149386</v>
      </c>
      <c r="V53" s="69">
        <f t="shared" si="161"/>
        <v>-35603245</v>
      </c>
      <c r="W53" s="70" t="s">
        <v>82</v>
      </c>
      <c r="X53" s="69">
        <v>0</v>
      </c>
      <c r="Y53" s="69">
        <v>0</v>
      </c>
      <c r="Z53" s="69">
        <v>0</v>
      </c>
      <c r="AA53" s="69">
        <v>0</v>
      </c>
      <c r="AB53" s="69">
        <v>0</v>
      </c>
      <c r="AC53" s="69">
        <v>0</v>
      </c>
      <c r="AD53" s="69">
        <v>0</v>
      </c>
      <c r="AE53" s="69">
        <f t="shared" si="121"/>
        <v>0</v>
      </c>
      <c r="AF53" s="350"/>
      <c r="AH53" s="73">
        <v>0</v>
      </c>
      <c r="AI53" s="74" t="s">
        <v>1085</v>
      </c>
      <c r="AJ53" s="73">
        <v>2073396</v>
      </c>
      <c r="AK53" s="73">
        <f t="shared" si="163"/>
        <v>6546141</v>
      </c>
      <c r="AL53" s="73">
        <f t="shared" si="164"/>
        <v>6546141</v>
      </c>
      <c r="AM53" s="75"/>
    </row>
    <row r="54" spans="1:39" s="58" customFormat="1" ht="16.5" customHeight="1" x14ac:dyDescent="0.15">
      <c r="B54" s="77" t="s">
        <v>564</v>
      </c>
      <c r="C54" s="77" t="s">
        <v>563</v>
      </c>
      <c r="D54" s="84" t="s">
        <v>565</v>
      </c>
      <c r="E54" s="85" t="s">
        <v>1600</v>
      </c>
      <c r="F54" s="348"/>
      <c r="G54" s="85" t="s">
        <v>1802</v>
      </c>
      <c r="H54" s="85" t="s">
        <v>1076</v>
      </c>
      <c r="I54" s="85" t="s">
        <v>1077</v>
      </c>
      <c r="J54" s="348"/>
      <c r="K54" s="348"/>
      <c r="L54" s="348"/>
      <c r="M54" s="348"/>
      <c r="N54" s="87"/>
      <c r="O54" s="88" t="s">
        <v>83</v>
      </c>
      <c r="P54" s="67">
        <f t="shared" ref="P54:R54" si="166">P52-+P53</f>
        <v>0</v>
      </c>
      <c r="Q54" s="67">
        <f t="shared" si="166"/>
        <v>0</v>
      </c>
      <c r="R54" s="89">
        <f t="shared" si="166"/>
        <v>0</v>
      </c>
      <c r="S54" s="89"/>
      <c r="T54" s="89">
        <f t="shared" ref="T54:V54" si="167">T52-+T53</f>
        <v>0</v>
      </c>
      <c r="U54" s="90">
        <f t="shared" si="167"/>
        <v>0</v>
      </c>
      <c r="V54" s="90">
        <f t="shared" si="167"/>
        <v>0</v>
      </c>
      <c r="W54" s="88" t="s">
        <v>83</v>
      </c>
      <c r="X54" s="90">
        <f t="shared" ref="X54:AD54" si="168">X52-+X53</f>
        <v>0</v>
      </c>
      <c r="Y54" s="90">
        <f t="shared" si="168"/>
        <v>0</v>
      </c>
      <c r="Z54" s="90">
        <f t="shared" si="168"/>
        <v>0</v>
      </c>
      <c r="AA54" s="90">
        <f t="shared" si="168"/>
        <v>0</v>
      </c>
      <c r="AB54" s="90">
        <f t="shared" si="168"/>
        <v>0</v>
      </c>
      <c r="AC54" s="90">
        <f t="shared" si="168"/>
        <v>0</v>
      </c>
      <c r="AD54" s="90">
        <f t="shared" si="168"/>
        <v>0</v>
      </c>
      <c r="AE54" s="90">
        <f t="shared" si="121"/>
        <v>0</v>
      </c>
      <c r="AF54" s="351"/>
      <c r="AH54" s="91">
        <f t="shared" si="148"/>
        <v>0</v>
      </c>
      <c r="AI54" s="92" t="s">
        <v>1156</v>
      </c>
      <c r="AJ54" s="91">
        <f t="shared" ref="AJ54:AL54" si="169">AJ52-+AJ53</f>
        <v>0</v>
      </c>
      <c r="AK54" s="91">
        <f t="shared" si="169"/>
        <v>0</v>
      </c>
      <c r="AL54" s="91">
        <f t="shared" si="169"/>
        <v>0</v>
      </c>
      <c r="AM54" s="60"/>
    </row>
    <row r="55" spans="1:39" s="58" customFormat="1" ht="16.5" customHeight="1" x14ac:dyDescent="0.15">
      <c r="A55" s="61" t="s">
        <v>1608</v>
      </c>
      <c r="B55" t="s">
        <v>578</v>
      </c>
      <c r="C55" t="s">
        <v>577</v>
      </c>
      <c r="D55" s="62" t="s">
        <v>579</v>
      </c>
      <c r="E55" s="63" t="s">
        <v>1608</v>
      </c>
      <c r="F55" s="346" t="s">
        <v>1394</v>
      </c>
      <c r="G55" s="63" t="s">
        <v>497</v>
      </c>
      <c r="H55" s="63" t="s">
        <v>1076</v>
      </c>
      <c r="I55" s="63" t="s">
        <v>1077</v>
      </c>
      <c r="J55" s="346" t="s">
        <v>1768</v>
      </c>
      <c r="K55" s="346" t="s">
        <v>1769</v>
      </c>
      <c r="L55" s="346" t="s">
        <v>1758</v>
      </c>
      <c r="M55" s="346" t="s">
        <v>1714</v>
      </c>
      <c r="N55" s="65" t="s">
        <v>1712</v>
      </c>
      <c r="O55" s="66" t="s">
        <v>78</v>
      </c>
      <c r="P55" s="67">
        <v>524400037</v>
      </c>
      <c r="Q55" s="67">
        <v>77008503</v>
      </c>
      <c r="R55" s="67">
        <f t="shared" ref="R55" si="170">P55-Q55</f>
        <v>447391534</v>
      </c>
      <c r="S55" s="67">
        <v>0</v>
      </c>
      <c r="T55" s="67">
        <v>524400037</v>
      </c>
      <c r="U55" s="68">
        <v>7219349</v>
      </c>
      <c r="V55" s="69">
        <f t="shared" ref="V55:V56" si="171">P55-U55</f>
        <v>517180688</v>
      </c>
      <c r="W55" s="70" t="s">
        <v>79</v>
      </c>
      <c r="X55" s="69">
        <f t="shared" ref="X55" si="172">X56</f>
        <v>7746862</v>
      </c>
      <c r="Y55" s="71"/>
      <c r="Z55" s="71"/>
      <c r="AA55" s="71"/>
      <c r="AB55" s="71"/>
      <c r="AC55" s="71"/>
      <c r="AD55" s="72"/>
      <c r="AE55" s="69">
        <f t="shared" ref="AE55:AE63" si="173">SUM(X55:AD55)</f>
        <v>7746862</v>
      </c>
      <c r="AF55" s="349">
        <v>0</v>
      </c>
      <c r="AH55" s="73">
        <v>466507500</v>
      </c>
      <c r="AI55" s="74" t="s">
        <v>798</v>
      </c>
      <c r="AJ55" s="73">
        <v>11128498079</v>
      </c>
      <c r="AK55" s="73">
        <f t="shared" ref="AK55:AK56" si="174">AL55-+AH55</f>
        <v>57892537</v>
      </c>
      <c r="AL55" s="73">
        <f t="shared" ref="AL55:AL56" si="175">Q55+R55</f>
        <v>524400037</v>
      </c>
      <c r="AM55" s="75"/>
    </row>
    <row r="56" spans="1:39" s="58" customFormat="1" ht="16.5" customHeight="1" x14ac:dyDescent="0.15">
      <c r="B56" s="77" t="s">
        <v>578</v>
      </c>
      <c r="C56" s="77" t="s">
        <v>577</v>
      </c>
      <c r="D56" s="78" t="s">
        <v>579</v>
      </c>
      <c r="E56" s="79" t="s">
        <v>1608</v>
      </c>
      <c r="F56" s="347"/>
      <c r="G56" s="79" t="s">
        <v>497</v>
      </c>
      <c r="H56" s="79" t="s">
        <v>1076</v>
      </c>
      <c r="I56" s="79" t="s">
        <v>1077</v>
      </c>
      <c r="J56" s="347"/>
      <c r="K56" s="347"/>
      <c r="L56" s="347"/>
      <c r="M56" s="347"/>
      <c r="N56" s="81"/>
      <c r="O56" s="82" t="s">
        <v>81</v>
      </c>
      <c r="P56" s="67">
        <v>516653175</v>
      </c>
      <c r="Q56" s="67">
        <v>69261641</v>
      </c>
      <c r="R56" s="67">
        <v>447391534</v>
      </c>
      <c r="S56" s="67">
        <f t="shared" ref="S56" si="176">P56-Q56-R56</f>
        <v>0</v>
      </c>
      <c r="T56" s="67">
        <v>516653175</v>
      </c>
      <c r="U56" s="83">
        <v>5508765</v>
      </c>
      <c r="V56" s="69">
        <f t="shared" si="171"/>
        <v>511144410</v>
      </c>
      <c r="W56" s="70" t="s">
        <v>82</v>
      </c>
      <c r="X56" s="69">
        <v>7746862</v>
      </c>
      <c r="Y56" s="69">
        <v>0</v>
      </c>
      <c r="Z56" s="69">
        <v>0</v>
      </c>
      <c r="AA56" s="69">
        <v>0</v>
      </c>
      <c r="AB56" s="69">
        <v>0</v>
      </c>
      <c r="AC56" s="69">
        <v>0</v>
      </c>
      <c r="AD56" s="69">
        <v>0</v>
      </c>
      <c r="AE56" s="69">
        <f t="shared" si="173"/>
        <v>7746862</v>
      </c>
      <c r="AF56" s="350"/>
      <c r="AH56" s="73">
        <v>466507500</v>
      </c>
      <c r="AI56" s="74" t="s">
        <v>798</v>
      </c>
      <c r="AJ56" s="73">
        <v>9701819987</v>
      </c>
      <c r="AK56" s="73">
        <f t="shared" si="174"/>
        <v>50145675</v>
      </c>
      <c r="AL56" s="73">
        <f t="shared" si="175"/>
        <v>516653175</v>
      </c>
      <c r="AM56" s="75"/>
    </row>
    <row r="57" spans="1:39" s="58" customFormat="1" ht="16.5" customHeight="1" x14ac:dyDescent="0.15">
      <c r="B57" s="77" t="s">
        <v>578</v>
      </c>
      <c r="C57" s="77" t="s">
        <v>577</v>
      </c>
      <c r="D57" s="84" t="s">
        <v>579</v>
      </c>
      <c r="E57" s="85" t="s">
        <v>1608</v>
      </c>
      <c r="F57" s="348"/>
      <c r="G57" s="85" t="s">
        <v>497</v>
      </c>
      <c r="H57" s="85" t="s">
        <v>1076</v>
      </c>
      <c r="I57" s="85" t="s">
        <v>1077</v>
      </c>
      <c r="J57" s="348"/>
      <c r="K57" s="348"/>
      <c r="L57" s="348"/>
      <c r="M57" s="348"/>
      <c r="N57" s="87"/>
      <c r="O57" s="88" t="s">
        <v>83</v>
      </c>
      <c r="P57" s="67">
        <f t="shared" ref="P57:R57" si="177">P55-+P56</f>
        <v>7746862</v>
      </c>
      <c r="Q57" s="67">
        <f t="shared" si="177"/>
        <v>7746862</v>
      </c>
      <c r="R57" s="89">
        <f t="shared" si="177"/>
        <v>0</v>
      </c>
      <c r="S57" s="89"/>
      <c r="T57" s="89">
        <f t="shared" ref="T57:V57" si="178">T55-+T56</f>
        <v>7746862</v>
      </c>
      <c r="U57" s="90">
        <f t="shared" si="178"/>
        <v>1710584</v>
      </c>
      <c r="V57" s="90">
        <f t="shared" si="178"/>
        <v>6036278</v>
      </c>
      <c r="W57" s="88" t="s">
        <v>83</v>
      </c>
      <c r="X57" s="90">
        <f t="shared" ref="X57:AD57" si="179">X55-+X56</f>
        <v>0</v>
      </c>
      <c r="Y57" s="90">
        <f t="shared" si="179"/>
        <v>0</v>
      </c>
      <c r="Z57" s="90">
        <f t="shared" si="179"/>
        <v>0</v>
      </c>
      <c r="AA57" s="90">
        <f t="shared" si="179"/>
        <v>0</v>
      </c>
      <c r="AB57" s="90">
        <f t="shared" si="179"/>
        <v>0</v>
      </c>
      <c r="AC57" s="90">
        <f t="shared" si="179"/>
        <v>0</v>
      </c>
      <c r="AD57" s="90">
        <f t="shared" si="179"/>
        <v>0</v>
      </c>
      <c r="AE57" s="90">
        <f t="shared" si="173"/>
        <v>0</v>
      </c>
      <c r="AF57" s="351"/>
      <c r="AH57" s="91">
        <f t="shared" ref="AH57:AH63" si="180">AH55-+AH56</f>
        <v>0</v>
      </c>
      <c r="AI57" s="92">
        <v>466507500</v>
      </c>
      <c r="AJ57" s="91">
        <f t="shared" ref="AJ57:AL57" si="181">AJ55-+AJ56</f>
        <v>1426678092</v>
      </c>
      <c r="AK57" s="91">
        <f t="shared" si="181"/>
        <v>7746862</v>
      </c>
      <c r="AL57" s="91">
        <f t="shared" si="181"/>
        <v>7746862</v>
      </c>
      <c r="AM57" s="60"/>
    </row>
    <row r="58" spans="1:39" s="58" customFormat="1" ht="16.5" customHeight="1" x14ac:dyDescent="0.15">
      <c r="A58" s="61" t="s">
        <v>1610</v>
      </c>
      <c r="B58" t="s">
        <v>578</v>
      </c>
      <c r="C58" t="s">
        <v>577</v>
      </c>
      <c r="D58" s="62" t="s">
        <v>579</v>
      </c>
      <c r="E58" s="63" t="s">
        <v>1610</v>
      </c>
      <c r="F58" s="346" t="s">
        <v>1396</v>
      </c>
      <c r="G58" s="63" t="s">
        <v>497</v>
      </c>
      <c r="H58" s="63" t="s">
        <v>1076</v>
      </c>
      <c r="I58" s="63" t="s">
        <v>1111</v>
      </c>
      <c r="J58" s="346" t="s">
        <v>1768</v>
      </c>
      <c r="K58" s="346" t="s">
        <v>1769</v>
      </c>
      <c r="L58" s="346" t="s">
        <v>1758</v>
      </c>
      <c r="M58" s="346" t="s">
        <v>1714</v>
      </c>
      <c r="N58" s="65" t="s">
        <v>1766</v>
      </c>
      <c r="O58" s="66" t="s">
        <v>78</v>
      </c>
      <c r="P58" s="67">
        <v>54217954</v>
      </c>
      <c r="Q58" s="67">
        <v>54217954</v>
      </c>
      <c r="R58" s="67">
        <f t="shared" ref="R58" si="182">P58-Q58</f>
        <v>0</v>
      </c>
      <c r="S58" s="67">
        <v>0</v>
      </c>
      <c r="T58" s="67">
        <v>54217954</v>
      </c>
      <c r="U58" s="68">
        <v>0</v>
      </c>
      <c r="V58" s="69">
        <f t="shared" ref="V58:V59" si="183">P58-U58</f>
        <v>54217954</v>
      </c>
      <c r="W58" s="70" t="s">
        <v>79</v>
      </c>
      <c r="X58" s="69">
        <f t="shared" ref="X58" si="184">X59</f>
        <v>0</v>
      </c>
      <c r="Y58" s="71"/>
      <c r="Z58" s="71"/>
      <c r="AA58" s="71"/>
      <c r="AB58" s="71"/>
      <c r="AC58" s="71"/>
      <c r="AD58" s="72"/>
      <c r="AE58" s="69">
        <f t="shared" si="173"/>
        <v>0</v>
      </c>
      <c r="AF58" s="349">
        <v>0</v>
      </c>
      <c r="AH58" s="73">
        <v>48953293</v>
      </c>
      <c r="AI58" s="74" t="s">
        <v>798</v>
      </c>
      <c r="AJ58" s="73">
        <v>971339601</v>
      </c>
      <c r="AK58" s="73">
        <f t="shared" ref="AK58:AK59" si="185">AL58-+AH58</f>
        <v>5264661</v>
      </c>
      <c r="AL58" s="73">
        <f t="shared" ref="AL58:AL59" si="186">Q58+R58</f>
        <v>54217954</v>
      </c>
      <c r="AM58" s="75"/>
    </row>
    <row r="59" spans="1:39" s="58" customFormat="1" ht="16.5" customHeight="1" x14ac:dyDescent="0.15">
      <c r="B59" s="77" t="s">
        <v>578</v>
      </c>
      <c r="C59" s="77" t="s">
        <v>577</v>
      </c>
      <c r="D59" s="78" t="s">
        <v>579</v>
      </c>
      <c r="E59" s="79" t="s">
        <v>1610</v>
      </c>
      <c r="F59" s="347"/>
      <c r="G59" s="79" t="s">
        <v>497</v>
      </c>
      <c r="H59" s="79" t="s">
        <v>1076</v>
      </c>
      <c r="I59" s="79" t="s">
        <v>1111</v>
      </c>
      <c r="J59" s="347"/>
      <c r="K59" s="347"/>
      <c r="L59" s="347"/>
      <c r="M59" s="347"/>
      <c r="N59" s="81"/>
      <c r="O59" s="82" t="s">
        <v>81</v>
      </c>
      <c r="P59" s="67">
        <v>54217954</v>
      </c>
      <c r="Q59" s="67">
        <v>54217954</v>
      </c>
      <c r="R59" s="67">
        <v>0</v>
      </c>
      <c r="S59" s="67">
        <f t="shared" ref="S59" si="187">P59-Q59-R59</f>
        <v>0</v>
      </c>
      <c r="T59" s="265">
        <v>54217954</v>
      </c>
      <c r="U59" s="83">
        <v>0</v>
      </c>
      <c r="V59" s="69">
        <f t="shared" si="183"/>
        <v>54217954</v>
      </c>
      <c r="W59" s="70" t="s">
        <v>82</v>
      </c>
      <c r="X59" s="69">
        <v>0</v>
      </c>
      <c r="Y59" s="69">
        <v>0</v>
      </c>
      <c r="Z59" s="69">
        <v>0</v>
      </c>
      <c r="AA59" s="69">
        <v>0</v>
      </c>
      <c r="AB59" s="69">
        <v>0</v>
      </c>
      <c r="AC59" s="69">
        <v>0</v>
      </c>
      <c r="AD59" s="69">
        <v>0</v>
      </c>
      <c r="AE59" s="69">
        <f t="shared" si="173"/>
        <v>0</v>
      </c>
      <c r="AF59" s="350"/>
      <c r="AH59" s="73">
        <v>48953293</v>
      </c>
      <c r="AI59" s="74" t="s">
        <v>798</v>
      </c>
      <c r="AJ59" s="73">
        <v>971339601</v>
      </c>
      <c r="AK59" s="73">
        <f t="shared" si="185"/>
        <v>5264661</v>
      </c>
      <c r="AL59" s="73">
        <f t="shared" si="186"/>
        <v>54217954</v>
      </c>
      <c r="AM59" s="75"/>
    </row>
    <row r="60" spans="1:39" s="58" customFormat="1" ht="16.5" customHeight="1" x14ac:dyDescent="0.15">
      <c r="B60" s="77" t="s">
        <v>578</v>
      </c>
      <c r="C60" s="77" t="s">
        <v>577</v>
      </c>
      <c r="D60" s="84" t="s">
        <v>579</v>
      </c>
      <c r="E60" s="85" t="s">
        <v>1610</v>
      </c>
      <c r="F60" s="348"/>
      <c r="G60" s="85" t="s">
        <v>497</v>
      </c>
      <c r="H60" s="85" t="s">
        <v>1076</v>
      </c>
      <c r="I60" s="85" t="s">
        <v>1111</v>
      </c>
      <c r="J60" s="348"/>
      <c r="K60" s="348"/>
      <c r="L60" s="348"/>
      <c r="M60" s="348"/>
      <c r="N60" s="87"/>
      <c r="O60" s="88" t="s">
        <v>83</v>
      </c>
      <c r="P60" s="67">
        <f t="shared" ref="P60:R60" si="188">P58-+P59</f>
        <v>0</v>
      </c>
      <c r="Q60" s="67">
        <f t="shared" si="188"/>
        <v>0</v>
      </c>
      <c r="R60" s="89">
        <f t="shared" si="188"/>
        <v>0</v>
      </c>
      <c r="S60" s="89"/>
      <c r="T60" s="89">
        <f t="shared" ref="T60:V60" si="189">T58-+T59</f>
        <v>0</v>
      </c>
      <c r="U60" s="90">
        <f t="shared" si="189"/>
        <v>0</v>
      </c>
      <c r="V60" s="90">
        <f t="shared" si="189"/>
        <v>0</v>
      </c>
      <c r="W60" s="88" t="s">
        <v>83</v>
      </c>
      <c r="X60" s="90">
        <f t="shared" ref="X60:AD60" si="190">X58-+X59</f>
        <v>0</v>
      </c>
      <c r="Y60" s="90">
        <f t="shared" si="190"/>
        <v>0</v>
      </c>
      <c r="Z60" s="90">
        <f t="shared" si="190"/>
        <v>0</v>
      </c>
      <c r="AA60" s="90">
        <f t="shared" si="190"/>
        <v>0</v>
      </c>
      <c r="AB60" s="90">
        <f t="shared" si="190"/>
        <v>0</v>
      </c>
      <c r="AC60" s="90">
        <f t="shared" si="190"/>
        <v>0</v>
      </c>
      <c r="AD60" s="90">
        <f t="shared" si="190"/>
        <v>0</v>
      </c>
      <c r="AE60" s="90">
        <f t="shared" si="173"/>
        <v>0</v>
      </c>
      <c r="AF60" s="351"/>
      <c r="AH60" s="91">
        <f t="shared" si="180"/>
        <v>0</v>
      </c>
      <c r="AI60" s="92" t="s">
        <v>1156</v>
      </c>
      <c r="AJ60" s="91">
        <f t="shared" ref="AJ60:AL60" si="191">AJ58-+AJ59</f>
        <v>0</v>
      </c>
      <c r="AK60" s="91">
        <f t="shared" si="191"/>
        <v>0</v>
      </c>
      <c r="AL60" s="91">
        <f t="shared" si="191"/>
        <v>0</v>
      </c>
      <c r="AM60" s="60"/>
    </row>
    <row r="61" spans="1:39" s="58" customFormat="1" ht="16.5" customHeight="1" x14ac:dyDescent="0.15">
      <c r="A61" s="61" t="s">
        <v>1618</v>
      </c>
      <c r="B61" t="s">
        <v>578</v>
      </c>
      <c r="C61" t="s">
        <v>577</v>
      </c>
      <c r="D61" s="62" t="s">
        <v>579</v>
      </c>
      <c r="E61" s="63" t="s">
        <v>1618</v>
      </c>
      <c r="F61" s="346" t="s">
        <v>1404</v>
      </c>
      <c r="G61" s="63" t="s">
        <v>1796</v>
      </c>
      <c r="H61" s="63" t="s">
        <v>1076</v>
      </c>
      <c r="I61" s="63" t="s">
        <v>1077</v>
      </c>
      <c r="J61" s="346" t="s">
        <v>1774</v>
      </c>
      <c r="K61" s="346" t="s">
        <v>1722</v>
      </c>
      <c r="L61" s="346" t="s">
        <v>1758</v>
      </c>
      <c r="M61" s="346" t="s">
        <v>1714</v>
      </c>
      <c r="N61" s="65" t="s">
        <v>1712</v>
      </c>
      <c r="O61" s="66" t="s">
        <v>78</v>
      </c>
      <c r="P61" s="67">
        <v>8480122</v>
      </c>
      <c r="Q61" s="67">
        <v>7049955</v>
      </c>
      <c r="R61" s="67">
        <f t="shared" ref="R61" si="192">P61-Q61</f>
        <v>1430167</v>
      </c>
      <c r="S61" s="67">
        <v>0</v>
      </c>
      <c r="T61" s="67">
        <v>0</v>
      </c>
      <c r="U61" s="68">
        <v>8624909</v>
      </c>
      <c r="V61" s="69">
        <f t="shared" ref="V61:V62" si="193">P61-U61</f>
        <v>-144787</v>
      </c>
      <c r="W61" s="70" t="s">
        <v>79</v>
      </c>
      <c r="X61" s="69">
        <f t="shared" ref="X61" si="194">X62</f>
        <v>0</v>
      </c>
      <c r="Y61" s="71"/>
      <c r="Z61" s="71"/>
      <c r="AA61" s="71"/>
      <c r="AB61" s="71"/>
      <c r="AC61" s="71"/>
      <c r="AD61" s="72"/>
      <c r="AE61" s="69">
        <f t="shared" si="173"/>
        <v>0</v>
      </c>
      <c r="AF61" s="349">
        <v>0</v>
      </c>
      <c r="AH61" s="73">
        <v>0</v>
      </c>
      <c r="AI61" s="74" t="s">
        <v>819</v>
      </c>
      <c r="AJ61" s="73">
        <v>70017</v>
      </c>
      <c r="AK61" s="73">
        <f t="shared" ref="AK61:AK62" si="195">AL61-+AH61</f>
        <v>8480122</v>
      </c>
      <c r="AL61" s="73">
        <f t="shared" ref="AL61:AL62" si="196">Q61+R61</f>
        <v>8480122</v>
      </c>
      <c r="AM61" s="75"/>
    </row>
    <row r="62" spans="1:39" s="58" customFormat="1" ht="16.5" customHeight="1" x14ac:dyDescent="0.15">
      <c r="B62" s="77" t="s">
        <v>578</v>
      </c>
      <c r="C62" s="77" t="s">
        <v>577</v>
      </c>
      <c r="D62" s="78" t="s">
        <v>579</v>
      </c>
      <c r="E62" s="79" t="s">
        <v>1618</v>
      </c>
      <c r="F62" s="347"/>
      <c r="G62" s="79" t="s">
        <v>1796</v>
      </c>
      <c r="H62" s="79" t="s">
        <v>1076</v>
      </c>
      <c r="I62" s="79" t="s">
        <v>1077</v>
      </c>
      <c r="J62" s="347"/>
      <c r="K62" s="347"/>
      <c r="L62" s="347"/>
      <c r="M62" s="347"/>
      <c r="N62" s="81"/>
      <c r="O62" s="82" t="s">
        <v>81</v>
      </c>
      <c r="P62" s="67">
        <v>8480122</v>
      </c>
      <c r="Q62" s="67">
        <v>7049955</v>
      </c>
      <c r="R62" s="67">
        <v>1430167</v>
      </c>
      <c r="S62" s="67">
        <f t="shared" ref="S62" si="197">P62-Q62-R62</f>
        <v>0</v>
      </c>
      <c r="T62" s="67">
        <v>0</v>
      </c>
      <c r="U62" s="83">
        <v>8624909</v>
      </c>
      <c r="V62" s="69">
        <f t="shared" si="193"/>
        <v>-144787</v>
      </c>
      <c r="W62" s="70" t="s">
        <v>82</v>
      </c>
      <c r="X62" s="69">
        <v>0</v>
      </c>
      <c r="Y62" s="69">
        <v>0</v>
      </c>
      <c r="Z62" s="69">
        <v>0</v>
      </c>
      <c r="AA62" s="69">
        <v>0</v>
      </c>
      <c r="AB62" s="69">
        <v>0</v>
      </c>
      <c r="AC62" s="69">
        <v>0</v>
      </c>
      <c r="AD62" s="69">
        <v>0</v>
      </c>
      <c r="AE62" s="69">
        <f t="shared" si="173"/>
        <v>0</v>
      </c>
      <c r="AF62" s="350"/>
      <c r="AH62" s="73">
        <v>0</v>
      </c>
      <c r="AI62" s="74" t="s">
        <v>819</v>
      </c>
      <c r="AJ62" s="73">
        <v>70017</v>
      </c>
      <c r="AK62" s="73">
        <f t="shared" si="195"/>
        <v>8480122</v>
      </c>
      <c r="AL62" s="73">
        <f t="shared" si="196"/>
        <v>8480122</v>
      </c>
      <c r="AM62" s="75"/>
    </row>
    <row r="63" spans="1:39" s="58" customFormat="1" ht="16.5" customHeight="1" x14ac:dyDescent="0.15">
      <c r="B63" s="77" t="s">
        <v>578</v>
      </c>
      <c r="C63" s="77" t="s">
        <v>577</v>
      </c>
      <c r="D63" s="84" t="s">
        <v>579</v>
      </c>
      <c r="E63" s="85" t="s">
        <v>1618</v>
      </c>
      <c r="F63" s="348"/>
      <c r="G63" s="85" t="s">
        <v>1796</v>
      </c>
      <c r="H63" s="85" t="s">
        <v>1076</v>
      </c>
      <c r="I63" s="85" t="s">
        <v>1077</v>
      </c>
      <c r="J63" s="348"/>
      <c r="K63" s="348"/>
      <c r="L63" s="348"/>
      <c r="M63" s="348"/>
      <c r="N63" s="87"/>
      <c r="O63" s="88" t="s">
        <v>83</v>
      </c>
      <c r="P63" s="67">
        <f t="shared" ref="P63:R63" si="198">P61-+P62</f>
        <v>0</v>
      </c>
      <c r="Q63" s="67">
        <f t="shared" si="198"/>
        <v>0</v>
      </c>
      <c r="R63" s="89">
        <f t="shared" si="198"/>
        <v>0</v>
      </c>
      <c r="S63" s="89"/>
      <c r="T63" s="89">
        <f t="shared" ref="T63:V63" si="199">T61-+T62</f>
        <v>0</v>
      </c>
      <c r="U63" s="90">
        <f t="shared" si="199"/>
        <v>0</v>
      </c>
      <c r="V63" s="90">
        <f t="shared" si="199"/>
        <v>0</v>
      </c>
      <c r="W63" s="88" t="s">
        <v>83</v>
      </c>
      <c r="X63" s="90">
        <f t="shared" ref="X63:AD63" si="200">X61-+X62</f>
        <v>0</v>
      </c>
      <c r="Y63" s="90">
        <f t="shared" si="200"/>
        <v>0</v>
      </c>
      <c r="Z63" s="90">
        <f t="shared" si="200"/>
        <v>0</v>
      </c>
      <c r="AA63" s="90">
        <f t="shared" si="200"/>
        <v>0</v>
      </c>
      <c r="AB63" s="90">
        <f t="shared" si="200"/>
        <v>0</v>
      </c>
      <c r="AC63" s="90">
        <f t="shared" si="200"/>
        <v>0</v>
      </c>
      <c r="AD63" s="90">
        <f t="shared" si="200"/>
        <v>0</v>
      </c>
      <c r="AE63" s="90">
        <f t="shared" si="173"/>
        <v>0</v>
      </c>
      <c r="AF63" s="351"/>
      <c r="AH63" s="91">
        <f t="shared" si="180"/>
        <v>0</v>
      </c>
      <c r="AI63" s="92" t="s">
        <v>1156</v>
      </c>
      <c r="AJ63" s="91">
        <f t="shared" ref="AJ63:AL63" si="201">AJ61-+AJ62</f>
        <v>0</v>
      </c>
      <c r="AK63" s="91">
        <f t="shared" si="201"/>
        <v>0</v>
      </c>
      <c r="AL63" s="91">
        <f t="shared" si="201"/>
        <v>0</v>
      </c>
      <c r="AM63" s="60"/>
    </row>
    <row r="64" spans="1:39" s="58" customFormat="1" ht="16.5" customHeight="1" x14ac:dyDescent="0.15">
      <c r="A64" s="61" t="s">
        <v>1632</v>
      </c>
      <c r="B64" t="s">
        <v>578</v>
      </c>
      <c r="C64" t="s">
        <v>577</v>
      </c>
      <c r="D64" s="62" t="s">
        <v>579</v>
      </c>
      <c r="E64" s="63" t="s">
        <v>1632</v>
      </c>
      <c r="F64" s="346" t="s">
        <v>1418</v>
      </c>
      <c r="G64" s="63" t="s">
        <v>502</v>
      </c>
      <c r="H64" s="63" t="s">
        <v>1076</v>
      </c>
      <c r="I64" s="63" t="s">
        <v>1077</v>
      </c>
      <c r="J64" s="346"/>
      <c r="K64" s="346"/>
      <c r="L64" s="346"/>
      <c r="M64" s="346" t="s">
        <v>1719</v>
      </c>
      <c r="N64" s="65" t="s">
        <v>1720</v>
      </c>
      <c r="O64" s="66" t="s">
        <v>78</v>
      </c>
      <c r="P64" s="67">
        <v>21479040</v>
      </c>
      <c r="Q64" s="67">
        <v>0</v>
      </c>
      <c r="R64" s="67">
        <f t="shared" ref="R64" si="202">P64-Q64</f>
        <v>21479040</v>
      </c>
      <c r="S64" s="67">
        <v>0</v>
      </c>
      <c r="T64" s="67">
        <v>21479040</v>
      </c>
      <c r="U64" s="68">
        <v>3936000</v>
      </c>
      <c r="V64" s="69">
        <f t="shared" ref="V64:V65" si="203">P64-U64</f>
        <v>17543040</v>
      </c>
      <c r="W64" s="70" t="s">
        <v>79</v>
      </c>
      <c r="X64" s="69">
        <f t="shared" ref="X64" si="204">X65</f>
        <v>0</v>
      </c>
      <c r="Y64" s="71"/>
      <c r="Z64" s="71"/>
      <c r="AA64" s="71"/>
      <c r="AB64" s="71"/>
      <c r="AC64" s="71"/>
      <c r="AD64" s="72"/>
      <c r="AE64" s="69">
        <f t="shared" ref="AE64:AE66" si="205">SUM(X64:AD64)</f>
        <v>0</v>
      </c>
      <c r="AF64" s="349">
        <v>0</v>
      </c>
      <c r="AH64" s="73">
        <v>21479040</v>
      </c>
      <c r="AI64" s="74" t="s">
        <v>1156</v>
      </c>
      <c r="AJ64" s="73">
        <v>0</v>
      </c>
      <c r="AK64" s="73">
        <f t="shared" ref="AK64:AK65" si="206">AL64-+AH64</f>
        <v>0</v>
      </c>
      <c r="AL64" s="73">
        <f t="shared" ref="AL64:AL65" si="207">Q64+R64</f>
        <v>21479040</v>
      </c>
      <c r="AM64" s="75"/>
    </row>
    <row r="65" spans="1:40" s="58" customFormat="1" ht="16.5" customHeight="1" x14ac:dyDescent="0.15">
      <c r="A65" s="61"/>
      <c r="B65" s="77" t="s">
        <v>578</v>
      </c>
      <c r="C65" s="77" t="s">
        <v>577</v>
      </c>
      <c r="D65" s="78" t="s">
        <v>579</v>
      </c>
      <c r="E65" s="79" t="s">
        <v>1632</v>
      </c>
      <c r="F65" s="347"/>
      <c r="G65" s="79" t="s">
        <v>502</v>
      </c>
      <c r="H65" s="79" t="s">
        <v>1076</v>
      </c>
      <c r="I65" s="79" t="s">
        <v>1077</v>
      </c>
      <c r="J65" s="347"/>
      <c r="K65" s="347"/>
      <c r="L65" s="347"/>
      <c r="M65" s="347"/>
      <c r="N65" s="81"/>
      <c r="O65" s="82" t="s">
        <v>81</v>
      </c>
      <c r="P65" s="67">
        <v>21479040</v>
      </c>
      <c r="Q65" s="67">
        <v>0</v>
      </c>
      <c r="R65" s="67">
        <v>21479040</v>
      </c>
      <c r="S65" s="67">
        <f t="shared" ref="S65" si="208">P65-Q65-R65</f>
        <v>0</v>
      </c>
      <c r="T65" s="265">
        <v>21479040</v>
      </c>
      <c r="U65" s="83">
        <v>3936000</v>
      </c>
      <c r="V65" s="69">
        <f t="shared" si="203"/>
        <v>17543040</v>
      </c>
      <c r="W65" s="70" t="s">
        <v>82</v>
      </c>
      <c r="X65" s="69">
        <v>0</v>
      </c>
      <c r="Y65" s="69">
        <v>0</v>
      </c>
      <c r="Z65" s="69">
        <v>0</v>
      </c>
      <c r="AA65" s="69">
        <v>0</v>
      </c>
      <c r="AB65" s="69">
        <v>0</v>
      </c>
      <c r="AC65" s="69">
        <v>0</v>
      </c>
      <c r="AD65" s="69">
        <v>0</v>
      </c>
      <c r="AE65" s="69">
        <f t="shared" si="205"/>
        <v>0</v>
      </c>
      <c r="AF65" s="350"/>
      <c r="AH65" s="73">
        <v>21479040</v>
      </c>
      <c r="AI65" s="74" t="s">
        <v>1156</v>
      </c>
      <c r="AJ65" s="73">
        <v>0</v>
      </c>
      <c r="AK65" s="73">
        <f t="shared" si="206"/>
        <v>0</v>
      </c>
      <c r="AL65" s="73">
        <f t="shared" si="207"/>
        <v>21479040</v>
      </c>
      <c r="AM65" s="75"/>
    </row>
    <row r="66" spans="1:40" s="58" customFormat="1" ht="16.5" customHeight="1" x14ac:dyDescent="0.15">
      <c r="A66" s="61"/>
      <c r="B66" s="77" t="s">
        <v>578</v>
      </c>
      <c r="C66" s="77" t="s">
        <v>577</v>
      </c>
      <c r="D66" s="84" t="s">
        <v>579</v>
      </c>
      <c r="E66" s="85" t="s">
        <v>1632</v>
      </c>
      <c r="F66" s="348"/>
      <c r="G66" s="85" t="s">
        <v>502</v>
      </c>
      <c r="H66" s="85" t="s">
        <v>1076</v>
      </c>
      <c r="I66" s="85" t="s">
        <v>1077</v>
      </c>
      <c r="J66" s="348"/>
      <c r="K66" s="348"/>
      <c r="L66" s="348"/>
      <c r="M66" s="348"/>
      <c r="N66" s="87"/>
      <c r="O66" s="88" t="s">
        <v>83</v>
      </c>
      <c r="P66" s="67">
        <f t="shared" ref="P66:R66" si="209">P64-+P65</f>
        <v>0</v>
      </c>
      <c r="Q66" s="67">
        <f t="shared" si="209"/>
        <v>0</v>
      </c>
      <c r="R66" s="89">
        <f t="shared" si="209"/>
        <v>0</v>
      </c>
      <c r="S66" s="89"/>
      <c r="T66" s="89">
        <f t="shared" ref="T66:V66" si="210">T64-+T65</f>
        <v>0</v>
      </c>
      <c r="U66" s="90">
        <f t="shared" si="210"/>
        <v>0</v>
      </c>
      <c r="V66" s="90">
        <f t="shared" si="210"/>
        <v>0</v>
      </c>
      <c r="W66" s="88" t="s">
        <v>83</v>
      </c>
      <c r="X66" s="90">
        <f t="shared" ref="X66:AD66" si="211">X64-+X65</f>
        <v>0</v>
      </c>
      <c r="Y66" s="90">
        <f t="shared" si="211"/>
        <v>0</v>
      </c>
      <c r="Z66" s="90">
        <f t="shared" si="211"/>
        <v>0</v>
      </c>
      <c r="AA66" s="90">
        <f t="shared" si="211"/>
        <v>0</v>
      </c>
      <c r="AB66" s="90">
        <f t="shared" si="211"/>
        <v>0</v>
      </c>
      <c r="AC66" s="90">
        <f t="shared" si="211"/>
        <v>0</v>
      </c>
      <c r="AD66" s="90">
        <f t="shared" si="211"/>
        <v>0</v>
      </c>
      <c r="AE66" s="90">
        <f t="shared" si="205"/>
        <v>0</v>
      </c>
      <c r="AF66" s="351"/>
      <c r="AH66" s="91">
        <f t="shared" ref="AH66" si="212">AH64-+AH65</f>
        <v>0</v>
      </c>
      <c r="AI66" s="92" t="s">
        <v>1156</v>
      </c>
      <c r="AJ66" s="91">
        <f t="shared" ref="AJ66:AL66" si="213">AJ64-+AJ65</f>
        <v>0</v>
      </c>
      <c r="AK66" s="91">
        <f t="shared" si="213"/>
        <v>0</v>
      </c>
      <c r="AL66" s="91">
        <f t="shared" si="213"/>
        <v>0</v>
      </c>
      <c r="AM66" s="60"/>
    </row>
    <row r="67" spans="1:40" s="58" customFormat="1" ht="16.5" customHeight="1" x14ac:dyDescent="0.15">
      <c r="A67" s="61" t="s">
        <v>1680</v>
      </c>
      <c r="B67" t="s">
        <v>689</v>
      </c>
      <c r="C67" t="s">
        <v>688</v>
      </c>
      <c r="D67" s="62" t="s">
        <v>1821</v>
      </c>
      <c r="E67" s="63" t="s">
        <v>1680</v>
      </c>
      <c r="F67" s="346" t="s">
        <v>1466</v>
      </c>
      <c r="G67" s="63" t="s">
        <v>497</v>
      </c>
      <c r="H67" s="63" t="s">
        <v>1076</v>
      </c>
      <c r="I67" s="63" t="s">
        <v>1077</v>
      </c>
      <c r="J67" s="346"/>
      <c r="K67" s="346"/>
      <c r="L67" s="346"/>
      <c r="M67" s="346" t="s">
        <v>1711</v>
      </c>
      <c r="N67" s="65" t="s">
        <v>1720</v>
      </c>
      <c r="O67" s="66" t="s">
        <v>78</v>
      </c>
      <c r="P67" s="67">
        <v>62696797</v>
      </c>
      <c r="Q67" s="67">
        <v>62696797</v>
      </c>
      <c r="R67" s="67">
        <f t="shared" ref="R67" si="214">P67-Q67</f>
        <v>0</v>
      </c>
      <c r="S67" s="67">
        <v>0</v>
      </c>
      <c r="T67" s="67">
        <v>0</v>
      </c>
      <c r="U67" s="68">
        <v>0</v>
      </c>
      <c r="V67" s="69">
        <f t="shared" ref="V67:V68" si="215">P67-U67</f>
        <v>62696797</v>
      </c>
      <c r="W67" s="70" t="s">
        <v>79</v>
      </c>
      <c r="X67" s="69">
        <f t="shared" ref="X67" si="216">X68</f>
        <v>0</v>
      </c>
      <c r="Y67" s="71"/>
      <c r="Z67" s="71"/>
      <c r="AA67" s="71"/>
      <c r="AB67" s="71"/>
      <c r="AC67" s="71"/>
      <c r="AD67" s="72"/>
      <c r="AE67" s="69">
        <f t="shared" ref="AE67:AE69" si="217">SUM(X67:AD67)</f>
        <v>0</v>
      </c>
      <c r="AF67" s="349">
        <v>0</v>
      </c>
      <c r="AH67" s="73">
        <v>55770391</v>
      </c>
      <c r="AI67" s="74" t="s">
        <v>1080</v>
      </c>
      <c r="AJ67" s="73">
        <v>109710.55</v>
      </c>
      <c r="AK67" s="73">
        <f t="shared" ref="AK67:AK68" si="218">AL67-+AH67</f>
        <v>6926406</v>
      </c>
      <c r="AL67" s="73">
        <f t="shared" ref="AL67:AL68" si="219">Q67+R67</f>
        <v>62696797</v>
      </c>
      <c r="AM67" s="75"/>
    </row>
    <row r="68" spans="1:40" s="58" customFormat="1" ht="16.5" customHeight="1" x14ac:dyDescent="0.15">
      <c r="A68" s="61"/>
      <c r="B68" s="77" t="s">
        <v>689</v>
      </c>
      <c r="C68" s="77" t="s">
        <v>688</v>
      </c>
      <c r="D68" s="78" t="s">
        <v>1821</v>
      </c>
      <c r="E68" s="79" t="s">
        <v>1680</v>
      </c>
      <c r="F68" s="347"/>
      <c r="G68" s="79" t="s">
        <v>497</v>
      </c>
      <c r="H68" s="79" t="s">
        <v>1076</v>
      </c>
      <c r="I68" s="79" t="s">
        <v>1077</v>
      </c>
      <c r="J68" s="347"/>
      <c r="K68" s="347"/>
      <c r="L68" s="347"/>
      <c r="M68" s="347"/>
      <c r="N68" s="81"/>
      <c r="O68" s="82" t="s">
        <v>81</v>
      </c>
      <c r="P68" s="67">
        <v>62696797</v>
      </c>
      <c r="Q68" s="67">
        <v>62696797</v>
      </c>
      <c r="R68" s="67">
        <v>0</v>
      </c>
      <c r="S68" s="67">
        <f t="shared" ref="S68" si="220">P68-Q68-R68</f>
        <v>0</v>
      </c>
      <c r="T68" s="67">
        <v>0</v>
      </c>
      <c r="U68" s="83">
        <v>0</v>
      </c>
      <c r="V68" s="69">
        <f t="shared" si="215"/>
        <v>62696797</v>
      </c>
      <c r="W68" s="70" t="s">
        <v>82</v>
      </c>
      <c r="X68" s="69">
        <v>0</v>
      </c>
      <c r="Y68" s="69">
        <v>0</v>
      </c>
      <c r="Z68" s="69">
        <v>0</v>
      </c>
      <c r="AA68" s="69">
        <v>0</v>
      </c>
      <c r="AB68" s="69">
        <v>0</v>
      </c>
      <c r="AC68" s="69">
        <v>0</v>
      </c>
      <c r="AD68" s="69">
        <v>0</v>
      </c>
      <c r="AE68" s="69">
        <f t="shared" si="217"/>
        <v>0</v>
      </c>
      <c r="AF68" s="350"/>
      <c r="AH68" s="73">
        <v>55770391</v>
      </c>
      <c r="AI68" s="74" t="s">
        <v>1080</v>
      </c>
      <c r="AJ68" s="73">
        <v>109710.55</v>
      </c>
      <c r="AK68" s="73">
        <f t="shared" si="218"/>
        <v>6926406</v>
      </c>
      <c r="AL68" s="73">
        <f t="shared" si="219"/>
        <v>62696797</v>
      </c>
      <c r="AM68" s="75"/>
    </row>
    <row r="69" spans="1:40" s="58" customFormat="1" ht="16.5" customHeight="1" x14ac:dyDescent="0.15">
      <c r="A69" s="61"/>
      <c r="B69" s="77" t="s">
        <v>689</v>
      </c>
      <c r="C69" s="77" t="s">
        <v>688</v>
      </c>
      <c r="D69" s="84" t="s">
        <v>1821</v>
      </c>
      <c r="E69" s="85" t="s">
        <v>1680</v>
      </c>
      <c r="F69" s="348"/>
      <c r="G69" s="85" t="s">
        <v>497</v>
      </c>
      <c r="H69" s="85" t="s">
        <v>1076</v>
      </c>
      <c r="I69" s="85" t="s">
        <v>1077</v>
      </c>
      <c r="J69" s="348"/>
      <c r="K69" s="348"/>
      <c r="L69" s="348"/>
      <c r="M69" s="348"/>
      <c r="N69" s="87"/>
      <c r="O69" s="88" t="s">
        <v>83</v>
      </c>
      <c r="P69" s="67">
        <f t="shared" ref="P69:R69" si="221">P67-+P68</f>
        <v>0</v>
      </c>
      <c r="Q69" s="67">
        <f t="shared" si="221"/>
        <v>0</v>
      </c>
      <c r="R69" s="89">
        <f t="shared" si="221"/>
        <v>0</v>
      </c>
      <c r="S69" s="89"/>
      <c r="T69" s="89">
        <f t="shared" ref="T69:V69" si="222">T67-+T68</f>
        <v>0</v>
      </c>
      <c r="U69" s="90">
        <f t="shared" si="222"/>
        <v>0</v>
      </c>
      <c r="V69" s="90">
        <f t="shared" si="222"/>
        <v>0</v>
      </c>
      <c r="W69" s="88" t="s">
        <v>83</v>
      </c>
      <c r="X69" s="90">
        <f t="shared" ref="X69:AD69" si="223">X67-+X68</f>
        <v>0</v>
      </c>
      <c r="Y69" s="90">
        <f t="shared" si="223"/>
        <v>0</v>
      </c>
      <c r="Z69" s="90">
        <f t="shared" si="223"/>
        <v>0</v>
      </c>
      <c r="AA69" s="90">
        <f t="shared" si="223"/>
        <v>0</v>
      </c>
      <c r="AB69" s="90">
        <f t="shared" si="223"/>
        <v>0</v>
      </c>
      <c r="AC69" s="90">
        <f t="shared" si="223"/>
        <v>0</v>
      </c>
      <c r="AD69" s="90">
        <f t="shared" si="223"/>
        <v>0</v>
      </c>
      <c r="AE69" s="90">
        <f t="shared" si="217"/>
        <v>0</v>
      </c>
      <c r="AF69" s="351"/>
      <c r="AH69" s="91">
        <f t="shared" ref="AH69" si="224">AH67-+AH68</f>
        <v>0</v>
      </c>
      <c r="AI69" s="92" t="s">
        <v>1156</v>
      </c>
      <c r="AJ69" s="91">
        <f t="shared" ref="AJ69:AL69" si="225">AJ67-+AJ68</f>
        <v>0</v>
      </c>
      <c r="AK69" s="91">
        <f t="shared" si="225"/>
        <v>0</v>
      </c>
      <c r="AL69" s="91">
        <f t="shared" si="225"/>
        <v>0</v>
      </c>
      <c r="AM69" s="60"/>
    </row>
    <row r="70" spans="1:40" s="58" customFormat="1" ht="16.5" customHeight="1" x14ac:dyDescent="0.15">
      <c r="A70" s="61" t="s">
        <v>1701</v>
      </c>
      <c r="B70" t="s">
        <v>744</v>
      </c>
      <c r="C70" t="s">
        <v>743</v>
      </c>
      <c r="D70" s="62" t="s">
        <v>745</v>
      </c>
      <c r="E70" s="63" t="s">
        <v>1701</v>
      </c>
      <c r="F70" s="346" t="s">
        <v>1487</v>
      </c>
      <c r="G70" s="63" t="s">
        <v>1794</v>
      </c>
      <c r="H70" s="63" t="s">
        <v>1076</v>
      </c>
      <c r="I70" s="63" t="s">
        <v>1077</v>
      </c>
      <c r="J70" s="346"/>
      <c r="K70" s="346"/>
      <c r="L70" s="346"/>
      <c r="M70" s="346" t="s">
        <v>1714</v>
      </c>
      <c r="N70" s="65" t="s">
        <v>1720</v>
      </c>
      <c r="O70" s="66" t="s">
        <v>78</v>
      </c>
      <c r="P70" s="67">
        <v>2428486</v>
      </c>
      <c r="Q70" s="67">
        <v>2428486</v>
      </c>
      <c r="R70" s="67">
        <f t="shared" ref="R70" si="226">P70-Q70</f>
        <v>0</v>
      </c>
      <c r="S70" s="67">
        <v>0</v>
      </c>
      <c r="T70" s="67">
        <v>0</v>
      </c>
      <c r="U70" s="68">
        <v>0</v>
      </c>
      <c r="V70" s="69">
        <f t="shared" ref="V70:V71" si="227">P70-U70</f>
        <v>2428486</v>
      </c>
      <c r="W70" s="70" t="s">
        <v>79</v>
      </c>
      <c r="X70" s="69">
        <f t="shared" ref="X70" si="228">X71</f>
        <v>0</v>
      </c>
      <c r="Y70" s="71"/>
      <c r="Z70" s="71"/>
      <c r="AA70" s="71"/>
      <c r="AB70" s="71"/>
      <c r="AC70" s="71"/>
      <c r="AD70" s="72"/>
      <c r="AE70" s="69">
        <f t="shared" ref="AE70:AE72" si="229">SUM(X70:AD70)</f>
        <v>0</v>
      </c>
      <c r="AF70" s="349">
        <v>0</v>
      </c>
      <c r="AH70" s="73">
        <v>2428486</v>
      </c>
      <c r="AI70" s="74" t="s">
        <v>1156</v>
      </c>
      <c r="AJ70" s="73">
        <v>0</v>
      </c>
      <c r="AK70" s="73">
        <f t="shared" ref="AK70:AK71" si="230">AL70-+AH70</f>
        <v>0</v>
      </c>
      <c r="AL70" s="73">
        <f t="shared" ref="AL70:AL71" si="231">Q70+R70</f>
        <v>2428486</v>
      </c>
      <c r="AM70" s="75"/>
    </row>
    <row r="71" spans="1:40" s="58" customFormat="1" ht="16.5" customHeight="1" x14ac:dyDescent="0.15">
      <c r="B71" s="77" t="s">
        <v>744</v>
      </c>
      <c r="C71" s="77" t="s">
        <v>743</v>
      </c>
      <c r="D71" s="78" t="s">
        <v>745</v>
      </c>
      <c r="E71" s="79" t="s">
        <v>1701</v>
      </c>
      <c r="F71" s="347"/>
      <c r="G71" s="79" t="s">
        <v>1794</v>
      </c>
      <c r="H71" s="79" t="s">
        <v>1076</v>
      </c>
      <c r="I71" s="79" t="s">
        <v>1077</v>
      </c>
      <c r="J71" s="347"/>
      <c r="K71" s="347"/>
      <c r="L71" s="347"/>
      <c r="M71" s="347"/>
      <c r="N71" s="81"/>
      <c r="O71" s="82" t="s">
        <v>81</v>
      </c>
      <c r="P71" s="67">
        <v>2428486</v>
      </c>
      <c r="Q71" s="67">
        <v>2428486</v>
      </c>
      <c r="R71" s="67">
        <v>0</v>
      </c>
      <c r="S71" s="67">
        <f t="shared" ref="S71" si="232">P71-Q71-R71</f>
        <v>0</v>
      </c>
      <c r="T71" s="67">
        <v>0</v>
      </c>
      <c r="U71" s="83">
        <v>0</v>
      </c>
      <c r="V71" s="69">
        <f t="shared" si="227"/>
        <v>2428486</v>
      </c>
      <c r="W71" s="70" t="s">
        <v>82</v>
      </c>
      <c r="X71" s="69">
        <v>0</v>
      </c>
      <c r="Y71" s="69">
        <v>0</v>
      </c>
      <c r="Z71" s="69">
        <v>0</v>
      </c>
      <c r="AA71" s="69">
        <v>0</v>
      </c>
      <c r="AB71" s="69">
        <v>0</v>
      </c>
      <c r="AC71" s="69">
        <v>0</v>
      </c>
      <c r="AD71" s="69">
        <v>0</v>
      </c>
      <c r="AE71" s="69">
        <f t="shared" si="229"/>
        <v>0</v>
      </c>
      <c r="AF71" s="350"/>
      <c r="AH71" s="73">
        <v>2428486</v>
      </c>
      <c r="AI71" s="74" t="s">
        <v>1156</v>
      </c>
      <c r="AJ71" s="73">
        <v>0</v>
      </c>
      <c r="AK71" s="73">
        <f t="shared" si="230"/>
        <v>0</v>
      </c>
      <c r="AL71" s="73">
        <f t="shared" si="231"/>
        <v>2428486</v>
      </c>
      <c r="AM71" s="75"/>
    </row>
    <row r="72" spans="1:40" s="58" customFormat="1" ht="16.5" customHeight="1" thickBot="1" x14ac:dyDescent="0.2">
      <c r="B72" s="77" t="s">
        <v>744</v>
      </c>
      <c r="C72" s="77" t="s">
        <v>743</v>
      </c>
      <c r="D72" s="84" t="s">
        <v>745</v>
      </c>
      <c r="E72" s="85" t="s">
        <v>1701</v>
      </c>
      <c r="F72" s="348"/>
      <c r="G72" s="85" t="s">
        <v>1794</v>
      </c>
      <c r="H72" s="85" t="s">
        <v>1076</v>
      </c>
      <c r="I72" s="85" t="s">
        <v>1077</v>
      </c>
      <c r="J72" s="348"/>
      <c r="K72" s="348"/>
      <c r="L72" s="348"/>
      <c r="M72" s="348"/>
      <c r="N72" s="87"/>
      <c r="O72" s="88" t="s">
        <v>83</v>
      </c>
      <c r="P72" s="67">
        <f t="shared" ref="P72:R72" si="233">P70-+P71</f>
        <v>0</v>
      </c>
      <c r="Q72" s="67">
        <f t="shared" si="233"/>
        <v>0</v>
      </c>
      <c r="R72" s="89">
        <f t="shared" si="233"/>
        <v>0</v>
      </c>
      <c r="S72" s="89"/>
      <c r="T72" s="89">
        <f t="shared" ref="T72:V72" si="234">T70-+T71</f>
        <v>0</v>
      </c>
      <c r="U72" s="90">
        <f t="shared" si="234"/>
        <v>0</v>
      </c>
      <c r="V72" s="90">
        <f t="shared" si="234"/>
        <v>0</v>
      </c>
      <c r="W72" s="88" t="s">
        <v>83</v>
      </c>
      <c r="X72" s="90">
        <f t="shared" ref="X72:AD72" si="235">X70-+X71</f>
        <v>0</v>
      </c>
      <c r="Y72" s="90">
        <f t="shared" si="235"/>
        <v>0</v>
      </c>
      <c r="Z72" s="90">
        <f t="shared" si="235"/>
        <v>0</v>
      </c>
      <c r="AA72" s="90">
        <f t="shared" si="235"/>
        <v>0</v>
      </c>
      <c r="AB72" s="90">
        <f t="shared" si="235"/>
        <v>0</v>
      </c>
      <c r="AC72" s="90">
        <f t="shared" si="235"/>
        <v>0</v>
      </c>
      <c r="AD72" s="90">
        <f t="shared" si="235"/>
        <v>0</v>
      </c>
      <c r="AE72" s="90">
        <f t="shared" si="229"/>
        <v>0</v>
      </c>
      <c r="AF72" s="351"/>
      <c r="AH72" s="91">
        <f t="shared" ref="AH72" si="236">AH70-+AH71</f>
        <v>0</v>
      </c>
      <c r="AI72" s="92" t="s">
        <v>1156</v>
      </c>
      <c r="AJ72" s="91">
        <f t="shared" ref="AJ72:AL72" si="237">AJ70-+AJ71</f>
        <v>0</v>
      </c>
      <c r="AK72" s="91">
        <f t="shared" si="237"/>
        <v>0</v>
      </c>
      <c r="AL72" s="91">
        <f t="shared" si="237"/>
        <v>0</v>
      </c>
      <c r="AM72" s="60"/>
    </row>
    <row r="73" spans="1:40" s="97" customFormat="1" ht="16.5" customHeight="1" x14ac:dyDescent="0.15">
      <c r="B73" s="98"/>
      <c r="C73" s="98"/>
      <c r="D73" s="99" t="s">
        <v>95</v>
      </c>
      <c r="E73" s="100"/>
      <c r="F73" s="355"/>
      <c r="G73" s="100"/>
      <c r="H73" s="100"/>
      <c r="I73" s="100"/>
      <c r="J73" s="101"/>
      <c r="K73" s="101"/>
      <c r="L73" s="101"/>
      <c r="M73" s="101"/>
      <c r="N73" s="102"/>
      <c r="O73" s="103" t="s">
        <v>78</v>
      </c>
      <c r="P73" s="104">
        <f t="shared" ref="P73:V74" si="238">SUMIF($O$7:$O$72,$O73,P$7:P$72)</f>
        <v>2205483812</v>
      </c>
      <c r="Q73" s="104">
        <f t="shared" si="238"/>
        <v>867170943</v>
      </c>
      <c r="R73" s="104">
        <f t="shared" si="238"/>
        <v>1338312869</v>
      </c>
      <c r="S73" s="104">
        <f t="shared" si="238"/>
        <v>0</v>
      </c>
      <c r="T73" s="104">
        <f t="shared" si="238"/>
        <v>1598154257</v>
      </c>
      <c r="U73" s="105">
        <f t="shared" si="238"/>
        <v>252138030</v>
      </c>
      <c r="V73" s="106">
        <f t="shared" si="238"/>
        <v>1953345782</v>
      </c>
      <c r="W73" s="107" t="s">
        <v>74</v>
      </c>
      <c r="X73" s="106">
        <f t="shared" ref="X73:AD74" si="239">SUMIF($W$7:$W$72,$W73,X$7:X$72)</f>
        <v>94855504</v>
      </c>
      <c r="Y73" s="106">
        <f t="shared" si="239"/>
        <v>0</v>
      </c>
      <c r="Z73" s="106">
        <f t="shared" si="239"/>
        <v>0</v>
      </c>
      <c r="AA73" s="106">
        <f t="shared" si="239"/>
        <v>0</v>
      </c>
      <c r="AB73" s="106">
        <f t="shared" si="239"/>
        <v>0</v>
      </c>
      <c r="AC73" s="106">
        <f t="shared" si="239"/>
        <v>0</v>
      </c>
      <c r="AD73" s="106">
        <f t="shared" si="239"/>
        <v>0</v>
      </c>
      <c r="AE73" s="106">
        <f t="shared" ref="AE73" si="240">SUM(X73:AD73)</f>
        <v>94855504</v>
      </c>
      <c r="AF73" s="108"/>
      <c r="AH73" s="109"/>
      <c r="AI73" s="109"/>
      <c r="AJ73" s="109"/>
      <c r="AK73" s="109"/>
      <c r="AL73" s="109"/>
      <c r="AM73" s="110"/>
    </row>
    <row r="74" spans="1:40" s="97" customFormat="1" ht="16.5" customHeight="1" x14ac:dyDescent="0.15">
      <c r="B74" s="111">
        <v>0</v>
      </c>
      <c r="C74" s="111">
        <v>0</v>
      </c>
      <c r="D74" s="112" t="s">
        <v>1829</v>
      </c>
      <c r="E74" s="113"/>
      <c r="F74" s="356"/>
      <c r="G74" s="113"/>
      <c r="H74" s="113"/>
      <c r="I74" s="113"/>
      <c r="J74" s="113"/>
      <c r="K74" s="113"/>
      <c r="L74" s="113"/>
      <c r="M74" s="113"/>
      <c r="N74" s="113"/>
      <c r="O74" s="114" t="s">
        <v>75</v>
      </c>
      <c r="P74" s="67">
        <f t="shared" si="238"/>
        <v>2110628308</v>
      </c>
      <c r="Q74" s="67">
        <f t="shared" si="238"/>
        <v>841883092</v>
      </c>
      <c r="R74" s="67">
        <f t="shared" si="238"/>
        <v>1268745216</v>
      </c>
      <c r="S74" s="67">
        <f t="shared" si="238"/>
        <v>0</v>
      </c>
      <c r="T74" s="67">
        <f t="shared" si="238"/>
        <v>1584174310</v>
      </c>
      <c r="U74" s="69">
        <f t="shared" si="238"/>
        <v>255473926</v>
      </c>
      <c r="V74" s="115">
        <f t="shared" si="238"/>
        <v>1855154382</v>
      </c>
      <c r="W74" s="116" t="s">
        <v>76</v>
      </c>
      <c r="X74" s="115">
        <f t="shared" si="239"/>
        <v>94855504</v>
      </c>
      <c r="Y74" s="115">
        <f t="shared" si="239"/>
        <v>0</v>
      </c>
      <c r="Z74" s="115">
        <f t="shared" si="239"/>
        <v>0</v>
      </c>
      <c r="AA74" s="115">
        <f t="shared" si="239"/>
        <v>0</v>
      </c>
      <c r="AB74" s="115">
        <f t="shared" si="239"/>
        <v>0</v>
      </c>
      <c r="AC74" s="115">
        <f t="shared" si="239"/>
        <v>0</v>
      </c>
      <c r="AD74" s="117">
        <f t="shared" si="239"/>
        <v>0</v>
      </c>
      <c r="AE74" s="115">
        <f>SUM(X74:AC74)</f>
        <v>94855504</v>
      </c>
      <c r="AF74" s="118"/>
      <c r="AH74" s="119"/>
      <c r="AI74" s="119"/>
      <c r="AJ74" s="119"/>
      <c r="AK74" s="119"/>
      <c r="AL74" s="119"/>
      <c r="AM74" s="110"/>
    </row>
    <row r="75" spans="1:40" s="97" customFormat="1" ht="16.5" customHeight="1" thickBot="1" x14ac:dyDescent="0.2">
      <c r="B75" s="111">
        <v>0</v>
      </c>
      <c r="C75" s="111">
        <v>0</v>
      </c>
      <c r="D75" s="120" t="s">
        <v>1829</v>
      </c>
      <c r="E75" s="121"/>
      <c r="F75" s="357"/>
      <c r="G75" s="121"/>
      <c r="H75" s="121"/>
      <c r="I75" s="121"/>
      <c r="J75" s="121"/>
      <c r="K75" s="121"/>
      <c r="L75" s="121"/>
      <c r="M75" s="121"/>
      <c r="N75" s="121"/>
      <c r="O75" s="122" t="s">
        <v>77</v>
      </c>
      <c r="P75" s="123">
        <f>P73-+P74</f>
        <v>94855504</v>
      </c>
      <c r="Q75" s="123">
        <f t="shared" ref="Q75:V75" si="241">Q73-+Q74</f>
        <v>25287851</v>
      </c>
      <c r="R75" s="123">
        <f t="shared" si="241"/>
        <v>69567653</v>
      </c>
      <c r="S75" s="123">
        <f t="shared" si="241"/>
        <v>0</v>
      </c>
      <c r="T75" s="123">
        <f t="shared" si="241"/>
        <v>13979947</v>
      </c>
      <c r="U75" s="124">
        <f t="shared" si="241"/>
        <v>-3335896</v>
      </c>
      <c r="V75" s="125">
        <f t="shared" si="241"/>
        <v>98191400</v>
      </c>
      <c r="W75" s="122" t="s">
        <v>77</v>
      </c>
      <c r="X75" s="125">
        <f t="shared" ref="X75:AD75" si="242">X73-+X74</f>
        <v>0</v>
      </c>
      <c r="Y75" s="125">
        <f t="shared" si="242"/>
        <v>0</v>
      </c>
      <c r="Z75" s="125">
        <f t="shared" si="242"/>
        <v>0</v>
      </c>
      <c r="AA75" s="125">
        <f t="shared" si="242"/>
        <v>0</v>
      </c>
      <c r="AB75" s="125">
        <f t="shared" si="242"/>
        <v>0</v>
      </c>
      <c r="AC75" s="125">
        <f t="shared" si="242"/>
        <v>0</v>
      </c>
      <c r="AD75" s="125">
        <f t="shared" si="242"/>
        <v>0</v>
      </c>
      <c r="AE75" s="125">
        <f>SUM(X75:AD75)</f>
        <v>0</v>
      </c>
      <c r="AF75" s="126"/>
      <c r="AH75" s="127"/>
      <c r="AI75" s="128"/>
      <c r="AJ75" s="127"/>
      <c r="AK75" s="127"/>
      <c r="AL75" s="127"/>
      <c r="AM75" s="110"/>
    </row>
    <row r="76" spans="1:40" ht="9.75" customHeight="1" x14ac:dyDescent="0.15"/>
    <row r="77" spans="1:40" s="137" customFormat="1" ht="14.25" x14ac:dyDescent="0.15">
      <c r="A77" s="1"/>
      <c r="B77"/>
      <c r="C77"/>
      <c r="D77"/>
      <c r="E77"/>
      <c r="F77"/>
      <c r="G77"/>
      <c r="H77"/>
      <c r="I77" s="129" t="s">
        <v>104</v>
      </c>
      <c r="J77" s="130"/>
      <c r="K77" s="131"/>
      <c r="L77" s="131"/>
      <c r="M77" s="131"/>
      <c r="N77" s="132"/>
      <c r="O77" s="133" t="s">
        <v>78</v>
      </c>
      <c r="P77" s="134">
        <f t="shared" ref="P77:V79" si="243">SUMIFS(P$7:P$72,$O$7:$O$72,$O77,$I$7:$I$72,$I$77)</f>
        <v>2151265858</v>
      </c>
      <c r="Q77" s="134">
        <f t="shared" si="243"/>
        <v>812952989</v>
      </c>
      <c r="R77" s="134">
        <f t="shared" si="243"/>
        <v>1338312869</v>
      </c>
      <c r="S77" s="134">
        <f t="shared" si="243"/>
        <v>0</v>
      </c>
      <c r="T77" s="134">
        <f t="shared" si="243"/>
        <v>1543936303</v>
      </c>
      <c r="U77" s="134">
        <f t="shared" si="243"/>
        <v>252138030</v>
      </c>
      <c r="V77" s="134">
        <f t="shared" si="243"/>
        <v>1899127828</v>
      </c>
      <c r="W77" s="135" t="s">
        <v>79</v>
      </c>
      <c r="X77" s="136">
        <f t="shared" ref="X77:AE79" si="244">SUMIFS(X$7:X$72,$W$7:$W$72,$W77,$I$7:$I$72,$I$77)</f>
        <v>94855504</v>
      </c>
      <c r="Y77" s="136">
        <f t="shared" si="244"/>
        <v>0</v>
      </c>
      <c r="Z77" s="136">
        <f t="shared" si="244"/>
        <v>0</v>
      </c>
      <c r="AA77" s="136">
        <f t="shared" si="244"/>
        <v>0</v>
      </c>
      <c r="AB77" s="136">
        <f t="shared" si="244"/>
        <v>0</v>
      </c>
      <c r="AC77" s="136">
        <f t="shared" si="244"/>
        <v>0</v>
      </c>
      <c r="AD77" s="136">
        <f t="shared" si="244"/>
        <v>0</v>
      </c>
      <c r="AE77" s="136">
        <f t="shared" si="244"/>
        <v>94855504</v>
      </c>
      <c r="AG77"/>
      <c r="AH77"/>
      <c r="AI77"/>
      <c r="AJ77"/>
      <c r="AK77"/>
      <c r="AL77"/>
      <c r="AM77" s="9"/>
      <c r="AN77"/>
    </row>
    <row r="78" spans="1:40" s="137" customFormat="1" ht="14.25" x14ac:dyDescent="0.15">
      <c r="A78" s="1"/>
      <c r="B78"/>
      <c r="C78"/>
      <c r="D78"/>
      <c r="E78"/>
      <c r="F78"/>
      <c r="G78"/>
      <c r="H78"/>
      <c r="I78" s="138" t="s">
        <v>1077</v>
      </c>
      <c r="J78" s="139"/>
      <c r="K78" s="140"/>
      <c r="L78" s="140"/>
      <c r="M78" s="140"/>
      <c r="N78" s="141"/>
      <c r="O78" s="133" t="s">
        <v>75</v>
      </c>
      <c r="P78" s="134">
        <f t="shared" si="243"/>
        <v>2056410354</v>
      </c>
      <c r="Q78" s="134">
        <f t="shared" si="243"/>
        <v>787665138</v>
      </c>
      <c r="R78" s="134">
        <f t="shared" si="243"/>
        <v>1268745216</v>
      </c>
      <c r="S78" s="134">
        <f t="shared" si="243"/>
        <v>0</v>
      </c>
      <c r="T78" s="134">
        <f t="shared" si="243"/>
        <v>1529956356</v>
      </c>
      <c r="U78" s="134">
        <f t="shared" si="243"/>
        <v>255473926</v>
      </c>
      <c r="V78" s="134">
        <f t="shared" si="243"/>
        <v>1800936428</v>
      </c>
      <c r="W78" s="135" t="s">
        <v>82</v>
      </c>
      <c r="X78" s="136">
        <f t="shared" si="244"/>
        <v>94855504</v>
      </c>
      <c r="Y78" s="136">
        <f t="shared" si="244"/>
        <v>0</v>
      </c>
      <c r="Z78" s="136">
        <f t="shared" si="244"/>
        <v>0</v>
      </c>
      <c r="AA78" s="136">
        <f t="shared" si="244"/>
        <v>0</v>
      </c>
      <c r="AB78" s="136">
        <f t="shared" si="244"/>
        <v>0</v>
      </c>
      <c r="AC78" s="136">
        <f t="shared" si="244"/>
        <v>0</v>
      </c>
      <c r="AD78" s="136">
        <f t="shared" si="244"/>
        <v>0</v>
      </c>
      <c r="AE78" s="136">
        <f t="shared" si="244"/>
        <v>94855504</v>
      </c>
      <c r="AG78"/>
      <c r="AH78"/>
      <c r="AI78"/>
      <c r="AJ78"/>
      <c r="AK78"/>
      <c r="AL78"/>
      <c r="AM78" s="9"/>
      <c r="AN78"/>
    </row>
    <row r="79" spans="1:40" s="273" customFormat="1" ht="14.25" x14ac:dyDescent="0.15">
      <c r="A79" s="58"/>
      <c r="B79" s="58"/>
      <c r="C79" s="58"/>
      <c r="D79" s="58"/>
      <c r="E79" s="58"/>
      <c r="F79" s="58"/>
      <c r="G79" s="58"/>
      <c r="H79" s="58"/>
      <c r="I79" s="279" t="s">
        <v>1077</v>
      </c>
      <c r="J79" s="267"/>
      <c r="K79" s="268"/>
      <c r="L79" s="268"/>
      <c r="M79" s="268"/>
      <c r="N79" s="269"/>
      <c r="O79" s="270" t="s">
        <v>77</v>
      </c>
      <c r="P79" s="271">
        <f t="shared" si="243"/>
        <v>94855504</v>
      </c>
      <c r="Q79" s="271">
        <f t="shared" si="243"/>
        <v>25287851</v>
      </c>
      <c r="R79" s="271">
        <f t="shared" si="243"/>
        <v>69567653</v>
      </c>
      <c r="S79" s="271">
        <f t="shared" si="243"/>
        <v>0</v>
      </c>
      <c r="T79" s="271">
        <f t="shared" si="243"/>
        <v>13979947</v>
      </c>
      <c r="U79" s="271">
        <f t="shared" si="243"/>
        <v>-3335896</v>
      </c>
      <c r="V79" s="271">
        <f t="shared" si="243"/>
        <v>98191400</v>
      </c>
      <c r="W79" s="142" t="s">
        <v>83</v>
      </c>
      <c r="X79" s="272">
        <f t="shared" si="244"/>
        <v>0</v>
      </c>
      <c r="Y79" s="272">
        <f t="shared" si="244"/>
        <v>0</v>
      </c>
      <c r="Z79" s="272">
        <f t="shared" si="244"/>
        <v>0</v>
      </c>
      <c r="AA79" s="272">
        <f t="shared" si="244"/>
        <v>0</v>
      </c>
      <c r="AB79" s="272">
        <f t="shared" si="244"/>
        <v>0</v>
      </c>
      <c r="AC79" s="272">
        <f t="shared" si="244"/>
        <v>0</v>
      </c>
      <c r="AD79" s="272">
        <f t="shared" si="244"/>
        <v>0</v>
      </c>
      <c r="AE79" s="272">
        <f t="shared" si="244"/>
        <v>0</v>
      </c>
      <c r="AG79" s="58"/>
      <c r="AH79" s="58"/>
      <c r="AI79" s="58"/>
      <c r="AJ79" s="58"/>
      <c r="AK79" s="58"/>
      <c r="AL79" s="58"/>
      <c r="AM79" s="60"/>
      <c r="AN79" s="58"/>
    </row>
    <row r="80" spans="1:40" s="137" customFormat="1" ht="14.25" x14ac:dyDescent="0.15">
      <c r="A80" s="1"/>
      <c r="B80"/>
      <c r="C80"/>
      <c r="D80"/>
      <c r="E80"/>
      <c r="F80"/>
      <c r="G80"/>
      <c r="H80"/>
      <c r="I80" s="143" t="s">
        <v>105</v>
      </c>
      <c r="J80" s="144"/>
      <c r="K80" s="145"/>
      <c r="L80" s="145"/>
      <c r="M80" s="145"/>
      <c r="N80" s="146"/>
      <c r="O80" s="147" t="s">
        <v>78</v>
      </c>
      <c r="P80" s="67">
        <f t="shared" ref="P80:V82" si="245">SUMIFS(P$7:P$72,$O$7:$O$72,$O80,$I$7:$I$72,$I$80)</f>
        <v>54217954</v>
      </c>
      <c r="Q80" s="67">
        <f t="shared" si="245"/>
        <v>54217954</v>
      </c>
      <c r="R80" s="67">
        <f t="shared" si="245"/>
        <v>0</v>
      </c>
      <c r="S80" s="67">
        <f t="shared" si="245"/>
        <v>0</v>
      </c>
      <c r="T80" s="67">
        <f t="shared" si="245"/>
        <v>54217954</v>
      </c>
      <c r="U80" s="67">
        <f t="shared" si="245"/>
        <v>0</v>
      </c>
      <c r="V80" s="67">
        <f t="shared" si="245"/>
        <v>54217954</v>
      </c>
      <c r="W80" s="70" t="s">
        <v>79</v>
      </c>
      <c r="X80" s="69">
        <f t="shared" ref="X80:AE82" si="246">SUMIFS(X$7:X$72,$W$7:$W$72,$W80,$I$7:$I$72,$I$80)</f>
        <v>0</v>
      </c>
      <c r="Y80" s="69">
        <f t="shared" si="246"/>
        <v>0</v>
      </c>
      <c r="Z80" s="69">
        <f t="shared" si="246"/>
        <v>0</v>
      </c>
      <c r="AA80" s="69">
        <f t="shared" si="246"/>
        <v>0</v>
      </c>
      <c r="AB80" s="69">
        <f t="shared" si="246"/>
        <v>0</v>
      </c>
      <c r="AC80" s="69">
        <f t="shared" si="246"/>
        <v>0</v>
      </c>
      <c r="AD80" s="69">
        <f t="shared" si="246"/>
        <v>0</v>
      </c>
      <c r="AE80" s="69">
        <f t="shared" si="246"/>
        <v>0</v>
      </c>
      <c r="AG80"/>
      <c r="AH80"/>
      <c r="AI80"/>
      <c r="AJ80"/>
      <c r="AK80"/>
      <c r="AL80"/>
      <c r="AM80" s="9"/>
      <c r="AN80"/>
    </row>
    <row r="81" spans="1:40" s="137" customFormat="1" ht="14.25" x14ac:dyDescent="0.15">
      <c r="A81" s="1"/>
      <c r="B81"/>
      <c r="C81"/>
      <c r="D81"/>
      <c r="E81"/>
      <c r="F81"/>
      <c r="G81"/>
      <c r="H81"/>
      <c r="I81" s="148" t="s">
        <v>1111</v>
      </c>
      <c r="J81" s="149"/>
      <c r="K81" s="150"/>
      <c r="L81" s="150"/>
      <c r="M81" s="150"/>
      <c r="N81" s="151"/>
      <c r="O81" s="147" t="s">
        <v>75</v>
      </c>
      <c r="P81" s="67">
        <f t="shared" si="245"/>
        <v>54217954</v>
      </c>
      <c r="Q81" s="67">
        <f t="shared" si="245"/>
        <v>54217954</v>
      </c>
      <c r="R81" s="67">
        <f t="shared" si="245"/>
        <v>0</v>
      </c>
      <c r="S81" s="67">
        <f t="shared" si="245"/>
        <v>0</v>
      </c>
      <c r="T81" s="67">
        <f t="shared" si="245"/>
        <v>54217954</v>
      </c>
      <c r="U81" s="67">
        <f t="shared" si="245"/>
        <v>0</v>
      </c>
      <c r="V81" s="67">
        <f t="shared" si="245"/>
        <v>54217954</v>
      </c>
      <c r="W81" s="70" t="s">
        <v>82</v>
      </c>
      <c r="X81" s="69">
        <f t="shared" si="246"/>
        <v>0</v>
      </c>
      <c r="Y81" s="69">
        <f t="shared" si="246"/>
        <v>0</v>
      </c>
      <c r="Z81" s="69">
        <f t="shared" si="246"/>
        <v>0</v>
      </c>
      <c r="AA81" s="69">
        <f t="shared" si="246"/>
        <v>0</v>
      </c>
      <c r="AB81" s="69">
        <f t="shared" si="246"/>
        <v>0</v>
      </c>
      <c r="AC81" s="69">
        <f t="shared" si="246"/>
        <v>0</v>
      </c>
      <c r="AD81" s="69">
        <f t="shared" si="246"/>
        <v>0</v>
      </c>
      <c r="AE81" s="69">
        <f t="shared" si="246"/>
        <v>0</v>
      </c>
      <c r="AG81"/>
      <c r="AH81"/>
      <c r="AI81"/>
      <c r="AJ81"/>
      <c r="AK81"/>
      <c r="AL81"/>
      <c r="AM81" s="9"/>
      <c r="AN81"/>
    </row>
    <row r="82" spans="1:40" s="273" customFormat="1" ht="14.25" x14ac:dyDescent="0.15">
      <c r="A82" s="58"/>
      <c r="B82" s="58"/>
      <c r="C82" s="58"/>
      <c r="D82" s="58"/>
      <c r="E82" s="58"/>
      <c r="F82" s="58"/>
      <c r="G82" s="58"/>
      <c r="H82" s="58"/>
      <c r="I82" s="274" t="s">
        <v>1111</v>
      </c>
      <c r="J82" s="275"/>
      <c r="K82" s="276"/>
      <c r="L82" s="276"/>
      <c r="M82" s="276"/>
      <c r="N82" s="277"/>
      <c r="O82" s="278" t="s">
        <v>77</v>
      </c>
      <c r="P82" s="89">
        <f t="shared" si="245"/>
        <v>0</v>
      </c>
      <c r="Q82" s="89">
        <f t="shared" si="245"/>
        <v>0</v>
      </c>
      <c r="R82" s="89">
        <f t="shared" si="245"/>
        <v>0</v>
      </c>
      <c r="S82" s="89">
        <f t="shared" si="245"/>
        <v>0</v>
      </c>
      <c r="T82" s="89">
        <f t="shared" si="245"/>
        <v>0</v>
      </c>
      <c r="U82" s="89">
        <f t="shared" si="245"/>
        <v>0</v>
      </c>
      <c r="V82" s="89">
        <f t="shared" si="245"/>
        <v>0</v>
      </c>
      <c r="W82" s="88" t="s">
        <v>83</v>
      </c>
      <c r="X82" s="90">
        <f t="shared" si="246"/>
        <v>0</v>
      </c>
      <c r="Y82" s="90">
        <f t="shared" si="246"/>
        <v>0</v>
      </c>
      <c r="Z82" s="90">
        <f t="shared" si="246"/>
        <v>0</v>
      </c>
      <c r="AA82" s="90">
        <f t="shared" si="246"/>
        <v>0</v>
      </c>
      <c r="AB82" s="90">
        <f t="shared" si="246"/>
        <v>0</v>
      </c>
      <c r="AC82" s="90">
        <f t="shared" si="246"/>
        <v>0</v>
      </c>
      <c r="AD82" s="90">
        <f t="shared" si="246"/>
        <v>0</v>
      </c>
      <c r="AE82" s="90">
        <f t="shared" si="246"/>
        <v>0</v>
      </c>
      <c r="AG82" s="58"/>
      <c r="AH82" s="58"/>
      <c r="AI82" s="58"/>
      <c r="AJ82" s="58"/>
      <c r="AK82" s="58"/>
      <c r="AL82" s="58"/>
      <c r="AM82" s="60"/>
      <c r="AN82" s="58"/>
    </row>
    <row r="366" spans="1:1" x14ac:dyDescent="0.15">
      <c r="A366" s="153"/>
    </row>
    <row r="367" spans="1:1" x14ac:dyDescent="0.15">
      <c r="A367" s="153"/>
    </row>
    <row r="368" spans="1:1" x14ac:dyDescent="0.15">
      <c r="A368" s="153"/>
    </row>
  </sheetData>
  <sheetProtection autoFilter="0"/>
  <autoFilter ref="I6:I82"/>
  <mergeCells count="134">
    <mergeCell ref="F73:F75"/>
    <mergeCell ref="F70:F72"/>
    <mergeCell ref="J70:J72"/>
    <mergeCell ref="K70:K72"/>
    <mergeCell ref="L70:L72"/>
    <mergeCell ref="M70:M72"/>
    <mergeCell ref="AF70:AF72"/>
    <mergeCell ref="F67:F69"/>
    <mergeCell ref="J67:J69"/>
    <mergeCell ref="K67:K69"/>
    <mergeCell ref="L67:L69"/>
    <mergeCell ref="M67:M69"/>
    <mergeCell ref="AF67:AF69"/>
    <mergeCell ref="F64:F66"/>
    <mergeCell ref="J64:J66"/>
    <mergeCell ref="K64:K66"/>
    <mergeCell ref="L64:L66"/>
    <mergeCell ref="M64:M66"/>
    <mergeCell ref="AF64:AF66"/>
    <mergeCell ref="F61:F63"/>
    <mergeCell ref="J61:J63"/>
    <mergeCell ref="K61:K63"/>
    <mergeCell ref="L61:L63"/>
    <mergeCell ref="M61:M63"/>
    <mergeCell ref="AF61:AF63"/>
    <mergeCell ref="F58:F60"/>
    <mergeCell ref="J58:J60"/>
    <mergeCell ref="K58:K60"/>
    <mergeCell ref="L58:L60"/>
    <mergeCell ref="M58:M60"/>
    <mergeCell ref="AF58:AF60"/>
    <mergeCell ref="F55:F57"/>
    <mergeCell ref="J55:J57"/>
    <mergeCell ref="K55:K57"/>
    <mergeCell ref="L55:L57"/>
    <mergeCell ref="M55:M57"/>
    <mergeCell ref="AF55:AF57"/>
    <mergeCell ref="F52:F54"/>
    <mergeCell ref="J52:J54"/>
    <mergeCell ref="K52:K54"/>
    <mergeCell ref="L52:L54"/>
    <mergeCell ref="M52:M54"/>
    <mergeCell ref="AF52:AF54"/>
    <mergeCell ref="F49:F51"/>
    <mergeCell ref="J49:J51"/>
    <mergeCell ref="K49:K51"/>
    <mergeCell ref="L49:L51"/>
    <mergeCell ref="M49:M51"/>
    <mergeCell ref="AF49:AF51"/>
    <mergeCell ref="F46:F48"/>
    <mergeCell ref="J46:J48"/>
    <mergeCell ref="K46:K48"/>
    <mergeCell ref="L46:L48"/>
    <mergeCell ref="M46:M48"/>
    <mergeCell ref="AF46:AF48"/>
    <mergeCell ref="F43:F45"/>
    <mergeCell ref="J43:J45"/>
    <mergeCell ref="K43:K45"/>
    <mergeCell ref="L43:L45"/>
    <mergeCell ref="M43:M45"/>
    <mergeCell ref="AF43:AF45"/>
    <mergeCell ref="F40:F42"/>
    <mergeCell ref="J40:J42"/>
    <mergeCell ref="K40:K42"/>
    <mergeCell ref="L40:L42"/>
    <mergeCell ref="M40:M42"/>
    <mergeCell ref="AF40:AF42"/>
    <mergeCell ref="F37:F39"/>
    <mergeCell ref="J37:J39"/>
    <mergeCell ref="K37:K39"/>
    <mergeCell ref="L37:L39"/>
    <mergeCell ref="M37:M39"/>
    <mergeCell ref="AF37:AF39"/>
    <mergeCell ref="F34:F36"/>
    <mergeCell ref="J34:J36"/>
    <mergeCell ref="K34:K36"/>
    <mergeCell ref="L34:L36"/>
    <mergeCell ref="M34:M36"/>
    <mergeCell ref="AF34:AF36"/>
    <mergeCell ref="F31:F33"/>
    <mergeCell ref="J31:J33"/>
    <mergeCell ref="K31:K33"/>
    <mergeCell ref="L31:L33"/>
    <mergeCell ref="M31:M33"/>
    <mergeCell ref="AF31:AF33"/>
    <mergeCell ref="F28:F30"/>
    <mergeCell ref="J28:J30"/>
    <mergeCell ref="K28:K30"/>
    <mergeCell ref="L28:L30"/>
    <mergeCell ref="M28:M30"/>
    <mergeCell ref="AF28:AF30"/>
    <mergeCell ref="F25:F27"/>
    <mergeCell ref="J25:J27"/>
    <mergeCell ref="K25:K27"/>
    <mergeCell ref="L25:L27"/>
    <mergeCell ref="M25:M27"/>
    <mergeCell ref="AF25:AF27"/>
    <mergeCell ref="F22:F24"/>
    <mergeCell ref="J22:J24"/>
    <mergeCell ref="K22:K24"/>
    <mergeCell ref="L22:L24"/>
    <mergeCell ref="M22:M24"/>
    <mergeCell ref="AF22:AF24"/>
    <mergeCell ref="F19:F21"/>
    <mergeCell ref="J19:J21"/>
    <mergeCell ref="K19:K21"/>
    <mergeCell ref="L19:L21"/>
    <mergeCell ref="M19:M21"/>
    <mergeCell ref="AF19:AF21"/>
    <mergeCell ref="F16:F18"/>
    <mergeCell ref="J16:J18"/>
    <mergeCell ref="K16:K18"/>
    <mergeCell ref="L16:L18"/>
    <mergeCell ref="M16:M18"/>
    <mergeCell ref="AF16:AF18"/>
    <mergeCell ref="F13:F15"/>
    <mergeCell ref="J13:J15"/>
    <mergeCell ref="K13:K15"/>
    <mergeCell ref="L13:L15"/>
    <mergeCell ref="M13:M15"/>
    <mergeCell ref="AF13:AF15"/>
    <mergeCell ref="J3:M3"/>
    <mergeCell ref="F10:F12"/>
    <mergeCell ref="J10:J12"/>
    <mergeCell ref="K10:K12"/>
    <mergeCell ref="L10:L12"/>
    <mergeCell ref="M10:M12"/>
    <mergeCell ref="AF10:AF12"/>
    <mergeCell ref="F7:F9"/>
    <mergeCell ref="J7:J9"/>
    <mergeCell ref="K7:K9"/>
    <mergeCell ref="L7:L9"/>
    <mergeCell ref="M7:M9"/>
    <mergeCell ref="AF7:AF9"/>
  </mergeCells>
  <phoneticPr fontId="3"/>
  <conditionalFormatting sqref="W72 N71:O72 O70 W69 N68:O69 O67 W66 N65:O66 O64 W63 N62:O63 O61 W60 N59:O60 O58 W57 N56:O57 O55 W51 W54 N50:O51 N53:O54 O49 O52 W48 N47:O48 O46 W42 W45 N41:O42 N44:O45 O40 O43 W39 N38:O39 O37 W36 N35:O36 O34 W30 W33 N29:O30 N32:O33 O28 O31 W27 N26:O27 O25 W24 N23:O24 O22 W21 N20:O21 O19 W18 N17:O18 O16 W12 W15 N11:O12 N14:O15 O10 O13 W9 N8:O9 O7 N5:O5 N3:N4 O3 N73 W75 O73:O75 W79 W82">
    <cfRule type="containsText" dxfId="12" priority="27" operator="containsText" text="完成">
      <formula>NOT(ISERROR(SEARCH("完成",N3)))</formula>
    </cfRule>
  </conditionalFormatting>
  <conditionalFormatting sqref="P7:P75">
    <cfRule type="expression" dxfId="11" priority="19">
      <formula>$O7="最新"</formula>
    </cfRule>
  </conditionalFormatting>
  <conditionalFormatting sqref="J70:M70 J67:M67 J64:M64 J61:M61 J58:M58 J55:M55 J49:M49 J52:M52 J46:M46 J40:M40 J43:M43 J37:M37 J34:M34 J28:M28 J31:M31 J25:M25 J22:M22 J19:M19 J16:M16 J10:M10 J13:M13 J7:M7">
    <cfRule type="containsBlanks" dxfId="10" priority="18">
      <formula>LEN(TRIM(J7))=0</formula>
    </cfRule>
  </conditionalFormatting>
  <conditionalFormatting sqref="Q7:Q75">
    <cfRule type="expression" dxfId="9" priority="14">
      <formula>$O7="最新"</formula>
    </cfRule>
  </conditionalFormatting>
  <conditionalFormatting sqref="AD70 AD67 AD64 AD61 AD58 AD55 AD49 AD52 AD46 AD40 AD43 AD37 AD34 AD28 AD31 AD25 AD22 AD19 AD16 AD10 AD13 AD7">
    <cfRule type="cellIs" dxfId="8" priority="13" operator="greaterThan">
      <formula>0</formula>
    </cfRule>
  </conditionalFormatting>
  <conditionalFormatting sqref="AE7 AE10 AE13 AE16 AE19 AE22 AE25 AE28 AE31 AE34 AE37 AE40 AE43 AE46 AE49 AE52 AE55 AE58 AE61 AE64 AE67 AE70">
    <cfRule type="expression" dxfId="7" priority="12">
      <formula>ROUND($AE7/100000,0)&lt;&gt;ROUND($P7/100000,0)</formula>
    </cfRule>
  </conditionalFormatting>
  <pageMargins left="0.39370078740157483" right="0.31496062992125984" top="0.74803149606299213" bottom="0.59" header="0.31496062992125984" footer="0.31496062992125984"/>
  <pageSetup paperSize="8" scale="58" orientation="landscape" cellComments="asDisplayed" r:id="rId1"/>
  <headerFooter>
    <oddFooter>&amp;C&amp;P/&amp;N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FF"/>
  </sheetPr>
  <dimension ref="A1:AN359"/>
  <sheetViews>
    <sheetView showGridLines="0" topLeftCell="D1" zoomScale="85" zoomScaleNormal="85" workbookViewId="0">
      <pane xSplit="8835" ySplit="3240" topLeftCell="O7" activePane="bottomRight"/>
      <selection sqref="A1:C1048576"/>
      <selection pane="topRight" activeCell="T4" sqref="T4"/>
      <selection pane="bottomLeft" activeCell="G81" sqref="G81"/>
      <selection pane="bottomRight" activeCell="T11" sqref="T11"/>
    </sheetView>
  </sheetViews>
  <sheetFormatPr defaultRowHeight="13.5" x14ac:dyDescent="0.15"/>
  <cols>
    <col min="1" max="1" width="3.875" style="1" customWidth="1"/>
    <col min="2" max="3" width="6.125" bestFit="1" customWidth="1"/>
    <col min="4" max="4" width="11" customWidth="1"/>
    <col min="5" max="5" width="12.125" bestFit="1" customWidth="1"/>
    <col min="6" max="6" width="30.625" customWidth="1"/>
    <col min="7" max="7" width="11.125" bestFit="1" customWidth="1"/>
    <col min="14" max="14" width="16.125" bestFit="1" customWidth="1"/>
    <col min="15" max="15" width="8.375" customWidth="1"/>
    <col min="16" max="16" width="9" customWidth="1"/>
    <col min="20" max="20" width="9" customWidth="1"/>
    <col min="21" max="21" width="9" style="1"/>
    <col min="23" max="23" width="6.625" customWidth="1"/>
    <col min="24" max="29" width="9" customWidth="1"/>
    <col min="32" max="32" width="15.625" style="137" customWidth="1"/>
    <col min="33" max="33" width="2.5" customWidth="1"/>
    <col min="39" max="39" width="9" style="9"/>
  </cols>
  <sheetData>
    <row r="1" spans="1:40" ht="24" customHeight="1" x14ac:dyDescent="0.15">
      <c r="B1" s="2"/>
      <c r="C1" s="2"/>
      <c r="D1" s="2"/>
      <c r="E1" s="2"/>
      <c r="F1" s="2"/>
      <c r="G1" s="2"/>
      <c r="H1" s="2"/>
      <c r="I1" s="2"/>
      <c r="J1" s="2"/>
      <c r="K1" s="2"/>
      <c r="L1" s="2"/>
      <c r="M1" s="2"/>
      <c r="N1" s="2"/>
      <c r="O1" s="2"/>
      <c r="P1" s="2"/>
      <c r="Q1" s="2"/>
      <c r="R1" s="2"/>
      <c r="S1" s="2"/>
      <c r="T1" s="2"/>
      <c r="U1" s="3"/>
      <c r="V1" s="2"/>
      <c r="W1" s="2"/>
      <c r="X1" s="2"/>
      <c r="Y1" s="2"/>
      <c r="Z1" s="2"/>
      <c r="AA1" s="2"/>
      <c r="AB1" s="2"/>
      <c r="AC1" s="2"/>
      <c r="AD1" s="2"/>
      <c r="AE1" s="2"/>
      <c r="AF1" s="2"/>
      <c r="AG1" s="2"/>
      <c r="AH1" s="2"/>
      <c r="AI1" s="2"/>
      <c r="AJ1" s="4"/>
      <c r="AK1" s="4"/>
      <c r="AL1" s="4"/>
      <c r="AM1" s="5"/>
      <c r="AN1" s="6"/>
    </row>
    <row r="2" spans="1:40" ht="29.25" thickBot="1" x14ac:dyDescent="0.2">
      <c r="B2" s="2"/>
      <c r="C2" s="2"/>
      <c r="D2" s="2"/>
      <c r="E2" s="7" t="s">
        <v>1494</v>
      </c>
      <c r="F2" s="2"/>
      <c r="G2" s="2"/>
      <c r="H2" s="2"/>
      <c r="I2" s="2"/>
      <c r="J2" s="2"/>
      <c r="K2" s="2"/>
      <c r="L2" s="2"/>
      <c r="M2" s="2"/>
      <c r="N2" s="2"/>
      <c r="O2" s="2"/>
      <c r="P2" s="2"/>
      <c r="Q2" s="2"/>
      <c r="R2" s="2"/>
      <c r="S2" s="2"/>
      <c r="T2" s="2"/>
      <c r="U2" s="3"/>
      <c r="V2" s="2"/>
      <c r="W2" s="2"/>
      <c r="X2" s="2"/>
      <c r="Y2" s="2"/>
      <c r="Z2" s="2"/>
      <c r="AA2" s="2"/>
      <c r="AB2" s="2"/>
      <c r="AC2" s="2"/>
      <c r="AD2" s="2"/>
      <c r="AE2" s="2"/>
      <c r="AF2" s="2"/>
      <c r="AH2" s="8"/>
      <c r="AI2" s="8"/>
      <c r="AJ2" s="8"/>
      <c r="AK2" s="8"/>
      <c r="AL2" s="8"/>
    </row>
    <row r="3" spans="1:40" ht="22.5" customHeight="1" x14ac:dyDescent="0.15">
      <c r="B3" s="2"/>
      <c r="C3" s="10"/>
      <c r="D3" s="11"/>
      <c r="E3" s="12"/>
      <c r="F3" s="13" t="s">
        <v>0</v>
      </c>
      <c r="G3" s="12"/>
      <c r="H3" s="12"/>
      <c r="I3" s="12"/>
      <c r="J3" s="352" t="s">
        <v>1</v>
      </c>
      <c r="K3" s="353"/>
      <c r="L3" s="353"/>
      <c r="M3" s="354"/>
      <c r="N3" s="14"/>
      <c r="O3" s="15" t="s">
        <v>2</v>
      </c>
      <c r="P3" s="16"/>
      <c r="Q3" s="16"/>
      <c r="R3" s="16"/>
      <c r="S3" s="16"/>
      <c r="T3" s="16"/>
      <c r="U3" s="16"/>
      <c r="V3" s="17"/>
      <c r="W3" s="15" t="s">
        <v>3</v>
      </c>
      <c r="X3" s="18"/>
      <c r="Y3" s="18"/>
      <c r="Z3" s="18"/>
      <c r="AA3" s="18"/>
      <c r="AB3" s="18"/>
      <c r="AC3" s="18"/>
      <c r="AD3" s="18"/>
      <c r="AE3" s="18"/>
      <c r="AF3" s="19"/>
      <c r="AH3" s="20" t="s">
        <v>4</v>
      </c>
      <c r="AI3" s="21"/>
      <c r="AJ3" s="21"/>
      <c r="AK3" s="21"/>
      <c r="AL3" s="22"/>
    </row>
    <row r="4" spans="1:40" ht="77.25" customHeight="1" thickBot="1" x14ac:dyDescent="0.2">
      <c r="A4" s="1" t="s">
        <v>5</v>
      </c>
      <c r="B4" s="2" t="s">
        <v>6</v>
      </c>
      <c r="C4" s="10" t="s">
        <v>7</v>
      </c>
      <c r="D4" s="23" t="s">
        <v>8</v>
      </c>
      <c r="E4" s="24" t="s">
        <v>9</v>
      </c>
      <c r="F4" s="25" t="s">
        <v>10</v>
      </c>
      <c r="G4" s="24" t="s">
        <v>11</v>
      </c>
      <c r="H4" s="24" t="s">
        <v>12</v>
      </c>
      <c r="I4" s="24" t="s">
        <v>13</v>
      </c>
      <c r="J4" s="26" t="s">
        <v>14</v>
      </c>
      <c r="K4" s="26" t="s">
        <v>15</v>
      </c>
      <c r="L4" s="26" t="s">
        <v>16</v>
      </c>
      <c r="M4" s="26" t="s">
        <v>17</v>
      </c>
      <c r="N4" s="26" t="s">
        <v>18</v>
      </c>
      <c r="O4" s="27"/>
      <c r="P4" s="28" t="s">
        <v>19</v>
      </c>
      <c r="Q4" s="29" t="s">
        <v>20</v>
      </c>
      <c r="R4" s="30" t="s">
        <v>21</v>
      </c>
      <c r="S4" s="30" t="s">
        <v>22</v>
      </c>
      <c r="T4" s="29" t="s">
        <v>23</v>
      </c>
      <c r="U4" s="31" t="s">
        <v>24</v>
      </c>
      <c r="V4" s="32" t="s">
        <v>25</v>
      </c>
      <c r="W4" s="33"/>
      <c r="X4" s="34" t="s">
        <v>26</v>
      </c>
      <c r="Y4" s="34" t="s">
        <v>27</v>
      </c>
      <c r="Z4" s="34" t="s">
        <v>28</v>
      </c>
      <c r="AA4" s="34" t="s">
        <v>29</v>
      </c>
      <c r="AB4" s="34" t="s">
        <v>30</v>
      </c>
      <c r="AC4" s="34" t="s">
        <v>31</v>
      </c>
      <c r="AD4" s="34" t="s">
        <v>32</v>
      </c>
      <c r="AE4" s="35" t="s">
        <v>33</v>
      </c>
      <c r="AF4" s="36" t="s">
        <v>34</v>
      </c>
      <c r="AH4" s="37" t="s">
        <v>35</v>
      </c>
      <c r="AI4" s="37" t="s">
        <v>36</v>
      </c>
      <c r="AJ4" s="37" t="s">
        <v>37</v>
      </c>
      <c r="AK4" s="37" t="s">
        <v>38</v>
      </c>
      <c r="AL4" s="37" t="s">
        <v>39</v>
      </c>
    </row>
    <row r="5" spans="1:40" ht="6.75" customHeight="1" x14ac:dyDescent="0.15">
      <c r="B5" s="38"/>
      <c r="C5" s="38"/>
      <c r="D5" s="39"/>
      <c r="E5" s="40"/>
      <c r="F5" s="41"/>
      <c r="G5" s="41"/>
      <c r="H5" s="41"/>
      <c r="I5" s="42"/>
      <c r="J5" s="43"/>
      <c r="K5" s="44"/>
      <c r="L5" s="44"/>
      <c r="M5" s="45"/>
      <c r="N5" s="44"/>
      <c r="O5" s="44"/>
      <c r="P5" s="46"/>
      <c r="Q5" s="46"/>
      <c r="R5" s="46"/>
      <c r="S5" s="46"/>
      <c r="T5" s="46"/>
      <c r="U5" s="44"/>
      <c r="V5" s="47"/>
      <c r="W5" s="48"/>
      <c r="X5" s="47"/>
      <c r="Y5" s="47"/>
      <c r="Z5" s="47"/>
      <c r="AA5" s="47"/>
      <c r="AB5" s="47"/>
      <c r="AC5" s="47"/>
      <c r="AD5" s="47"/>
      <c r="AE5" s="47"/>
      <c r="AF5" s="49"/>
      <c r="AH5" s="50"/>
      <c r="AI5" s="51"/>
      <c r="AJ5" s="50"/>
      <c r="AK5" s="50"/>
      <c r="AL5" s="50"/>
    </row>
    <row r="6" spans="1:40" s="58" customFormat="1" ht="16.5" customHeight="1" x14ac:dyDescent="0.15">
      <c r="A6" s="1"/>
      <c r="B6" s="52"/>
      <c r="C6" s="52"/>
      <c r="D6" s="53" t="s">
        <v>40</v>
      </c>
      <c r="E6" s="54" t="s">
        <v>41</v>
      </c>
      <c r="F6" s="54" t="s">
        <v>42</v>
      </c>
      <c r="G6" s="54" t="s">
        <v>43</v>
      </c>
      <c r="H6" s="54" t="s">
        <v>44</v>
      </c>
      <c r="I6" s="54" t="s">
        <v>45</v>
      </c>
      <c r="J6" s="55" t="s">
        <v>46</v>
      </c>
      <c r="K6" s="56" t="s">
        <v>47</v>
      </c>
      <c r="L6" s="56" t="s">
        <v>48</v>
      </c>
      <c r="M6" s="56" t="s">
        <v>49</v>
      </c>
      <c r="N6" s="56" t="s">
        <v>50</v>
      </c>
      <c r="O6" s="56" t="s">
        <v>51</v>
      </c>
      <c r="P6" s="56" t="s">
        <v>52</v>
      </c>
      <c r="Q6" s="56" t="s">
        <v>53</v>
      </c>
      <c r="R6" s="56" t="s">
        <v>54</v>
      </c>
      <c r="S6" s="56" t="s">
        <v>55</v>
      </c>
      <c r="T6" s="56" t="s">
        <v>56</v>
      </c>
      <c r="U6" s="56" t="s">
        <v>57</v>
      </c>
      <c r="V6" s="56" t="s">
        <v>58</v>
      </c>
      <c r="W6" s="56" t="s">
        <v>59</v>
      </c>
      <c r="X6" s="56" t="s">
        <v>60</v>
      </c>
      <c r="Y6" s="56" t="s">
        <v>61</v>
      </c>
      <c r="Z6" s="56" t="s">
        <v>62</v>
      </c>
      <c r="AA6" s="56" t="s">
        <v>63</v>
      </c>
      <c r="AB6" s="56" t="s">
        <v>64</v>
      </c>
      <c r="AC6" s="56" t="s">
        <v>65</v>
      </c>
      <c r="AD6" s="56" t="s">
        <v>66</v>
      </c>
      <c r="AE6" s="56" t="s">
        <v>67</v>
      </c>
      <c r="AF6" s="57" t="s">
        <v>68</v>
      </c>
      <c r="AH6" s="59" t="s">
        <v>69</v>
      </c>
      <c r="AI6" s="59"/>
      <c r="AJ6" s="59" t="s">
        <v>70</v>
      </c>
      <c r="AK6" s="59" t="s">
        <v>71</v>
      </c>
      <c r="AL6" s="59" t="s">
        <v>72</v>
      </c>
      <c r="AM6" s="60"/>
    </row>
    <row r="7" spans="1:40" s="58" customFormat="1" ht="16.5" customHeight="1" x14ac:dyDescent="0.15">
      <c r="A7" s="61" t="s">
        <v>1499</v>
      </c>
      <c r="B7" t="s">
        <v>1808</v>
      </c>
      <c r="C7" t="s">
        <v>498</v>
      </c>
      <c r="D7" s="62" t="s">
        <v>500</v>
      </c>
      <c r="E7" s="63" t="s">
        <v>1499</v>
      </c>
      <c r="F7" s="346" t="s">
        <v>1285</v>
      </c>
      <c r="G7" s="63" t="s">
        <v>497</v>
      </c>
      <c r="H7" s="63" t="s">
        <v>1113</v>
      </c>
      <c r="I7" s="63" t="s">
        <v>1113</v>
      </c>
      <c r="J7" s="346" t="s">
        <v>1718</v>
      </c>
      <c r="K7" s="346" t="s">
        <v>1709</v>
      </c>
      <c r="L7" s="346" t="s">
        <v>1710</v>
      </c>
      <c r="M7" s="346" t="s">
        <v>1714</v>
      </c>
      <c r="N7" s="65" t="s">
        <v>1712</v>
      </c>
      <c r="O7" s="66" t="s">
        <v>78</v>
      </c>
      <c r="P7" s="67">
        <v>14540493</v>
      </c>
      <c r="Q7" s="67">
        <v>0</v>
      </c>
      <c r="R7" s="67">
        <f t="shared" ref="R7" si="0">P7-Q7</f>
        <v>14540493</v>
      </c>
      <c r="S7" s="67">
        <v>0</v>
      </c>
      <c r="T7" s="67">
        <v>8275081</v>
      </c>
      <c r="U7" s="68">
        <v>19870835</v>
      </c>
      <c r="V7" s="69">
        <f t="shared" ref="V7:V8" si="1">P7-U7</f>
        <v>-5330342</v>
      </c>
      <c r="W7" s="70" t="s">
        <v>79</v>
      </c>
      <c r="X7" s="69">
        <f t="shared" ref="X7" si="2">X8</f>
        <v>0</v>
      </c>
      <c r="Y7" s="71"/>
      <c r="Z7" s="71"/>
      <c r="AA7" s="71"/>
      <c r="AB7" s="71"/>
      <c r="AC7" s="71"/>
      <c r="AD7" s="72"/>
      <c r="AE7" s="69">
        <f t="shared" ref="AE7:AE9" si="3">SUM(X7:AD7)</f>
        <v>0</v>
      </c>
      <c r="AF7" s="349">
        <v>0</v>
      </c>
      <c r="AH7" s="73">
        <v>11740865</v>
      </c>
      <c r="AI7" s="74" t="s">
        <v>894</v>
      </c>
      <c r="AJ7" s="73">
        <v>1951419</v>
      </c>
      <c r="AK7" s="73">
        <f t="shared" ref="AK7:AK8" si="4">AL7-+AH7</f>
        <v>2799628</v>
      </c>
      <c r="AL7" s="73">
        <f t="shared" ref="AL7:AL8" si="5">Q7+R7</f>
        <v>14540493</v>
      </c>
      <c r="AM7" s="75"/>
    </row>
    <row r="8" spans="1:40" s="58" customFormat="1" ht="16.5" customHeight="1" x14ac:dyDescent="0.15">
      <c r="A8" s="61"/>
      <c r="B8" s="77" t="s">
        <v>1808</v>
      </c>
      <c r="C8" s="77" t="s">
        <v>498</v>
      </c>
      <c r="D8" s="78" t="s">
        <v>500</v>
      </c>
      <c r="E8" s="79" t="s">
        <v>1499</v>
      </c>
      <c r="F8" s="347"/>
      <c r="G8" s="79" t="s">
        <v>497</v>
      </c>
      <c r="H8" s="79" t="s">
        <v>1113</v>
      </c>
      <c r="I8" s="79" t="s">
        <v>1113</v>
      </c>
      <c r="J8" s="347"/>
      <c r="K8" s="347"/>
      <c r="L8" s="347"/>
      <c r="M8" s="347"/>
      <c r="N8" s="81"/>
      <c r="O8" s="82" t="s">
        <v>81</v>
      </c>
      <c r="P8" s="67">
        <v>14540493</v>
      </c>
      <c r="Q8" s="67">
        <v>0</v>
      </c>
      <c r="R8" s="67">
        <v>14540493</v>
      </c>
      <c r="S8" s="67">
        <f t="shared" ref="S8" si="6">P8-Q8-R8</f>
        <v>0</v>
      </c>
      <c r="T8" s="67">
        <v>8275081</v>
      </c>
      <c r="U8" s="83">
        <v>19870835</v>
      </c>
      <c r="V8" s="69">
        <f t="shared" si="1"/>
        <v>-5330342</v>
      </c>
      <c r="W8" s="70" t="s">
        <v>82</v>
      </c>
      <c r="X8" s="69">
        <v>0</v>
      </c>
      <c r="Y8" s="69">
        <v>0</v>
      </c>
      <c r="Z8" s="69">
        <v>0</v>
      </c>
      <c r="AA8" s="69">
        <v>0</v>
      </c>
      <c r="AB8" s="69">
        <v>0</v>
      </c>
      <c r="AC8" s="69">
        <v>0</v>
      </c>
      <c r="AD8" s="69">
        <v>0</v>
      </c>
      <c r="AE8" s="69">
        <f t="shared" si="3"/>
        <v>0</v>
      </c>
      <c r="AF8" s="350"/>
      <c r="AH8" s="73">
        <v>11740865</v>
      </c>
      <c r="AI8" s="74" t="s">
        <v>894</v>
      </c>
      <c r="AJ8" s="73">
        <v>1951419</v>
      </c>
      <c r="AK8" s="73">
        <f t="shared" si="4"/>
        <v>2799628</v>
      </c>
      <c r="AL8" s="73">
        <f t="shared" si="5"/>
        <v>14540493</v>
      </c>
      <c r="AM8" s="75"/>
    </row>
    <row r="9" spans="1:40" s="58" customFormat="1" ht="16.5" customHeight="1" x14ac:dyDescent="0.15">
      <c r="A9" s="61"/>
      <c r="B9" s="77" t="s">
        <v>1808</v>
      </c>
      <c r="C9" s="77" t="s">
        <v>498</v>
      </c>
      <c r="D9" s="84" t="s">
        <v>500</v>
      </c>
      <c r="E9" s="85" t="s">
        <v>1499</v>
      </c>
      <c r="F9" s="348"/>
      <c r="G9" s="85" t="s">
        <v>497</v>
      </c>
      <c r="H9" s="85" t="s">
        <v>1113</v>
      </c>
      <c r="I9" s="85" t="s">
        <v>1113</v>
      </c>
      <c r="J9" s="348"/>
      <c r="K9" s="348"/>
      <c r="L9" s="348"/>
      <c r="M9" s="348"/>
      <c r="N9" s="87"/>
      <c r="O9" s="88" t="s">
        <v>83</v>
      </c>
      <c r="P9" s="67">
        <f t="shared" ref="P9:R9" si="7">P7-+P8</f>
        <v>0</v>
      </c>
      <c r="Q9" s="67">
        <f t="shared" si="7"/>
        <v>0</v>
      </c>
      <c r="R9" s="89">
        <f t="shared" si="7"/>
        <v>0</v>
      </c>
      <c r="S9" s="89"/>
      <c r="T9" s="89">
        <f t="shared" ref="T9:V9" si="8">T7-+T8</f>
        <v>0</v>
      </c>
      <c r="U9" s="90">
        <f t="shared" si="8"/>
        <v>0</v>
      </c>
      <c r="V9" s="90">
        <f t="shared" si="8"/>
        <v>0</v>
      </c>
      <c r="W9" s="88" t="s">
        <v>83</v>
      </c>
      <c r="X9" s="90">
        <f t="shared" ref="X9:AD9" si="9">X7-+X8</f>
        <v>0</v>
      </c>
      <c r="Y9" s="90">
        <f t="shared" si="9"/>
        <v>0</v>
      </c>
      <c r="Z9" s="90">
        <f t="shared" si="9"/>
        <v>0</v>
      </c>
      <c r="AA9" s="90">
        <f t="shared" si="9"/>
        <v>0</v>
      </c>
      <c r="AB9" s="90">
        <f t="shared" si="9"/>
        <v>0</v>
      </c>
      <c r="AC9" s="90">
        <f t="shared" si="9"/>
        <v>0</v>
      </c>
      <c r="AD9" s="90">
        <f t="shared" si="9"/>
        <v>0</v>
      </c>
      <c r="AE9" s="90">
        <f t="shared" si="3"/>
        <v>0</v>
      </c>
      <c r="AF9" s="351"/>
      <c r="AH9" s="91">
        <f t="shared" ref="AH9" si="10">AH7-+AH8</f>
        <v>0</v>
      </c>
      <c r="AI9" s="92" t="s">
        <v>1156</v>
      </c>
      <c r="AJ9" s="91">
        <f t="shared" ref="AJ9:AL9" si="11">AJ7-+AJ8</f>
        <v>0</v>
      </c>
      <c r="AK9" s="91">
        <f t="shared" si="11"/>
        <v>0</v>
      </c>
      <c r="AL9" s="91">
        <f t="shared" si="11"/>
        <v>0</v>
      </c>
      <c r="AM9" s="60"/>
    </row>
    <row r="10" spans="1:40" s="58" customFormat="1" ht="16.5" customHeight="1" x14ac:dyDescent="0.15">
      <c r="A10" s="61" t="s">
        <v>1532</v>
      </c>
      <c r="B10" t="s">
        <v>509</v>
      </c>
      <c r="C10" t="s">
        <v>508</v>
      </c>
      <c r="D10" s="62" t="s">
        <v>510</v>
      </c>
      <c r="E10" s="63" t="s">
        <v>1532</v>
      </c>
      <c r="F10" s="346" t="s">
        <v>1318</v>
      </c>
      <c r="G10" s="63" t="s">
        <v>1795</v>
      </c>
      <c r="H10" s="63" t="s">
        <v>1113</v>
      </c>
      <c r="I10" s="63" t="s">
        <v>1113</v>
      </c>
      <c r="J10" s="346"/>
      <c r="K10" s="346"/>
      <c r="L10" s="346"/>
      <c r="M10" s="346" t="s">
        <v>1714</v>
      </c>
      <c r="N10" s="65" t="s">
        <v>1720</v>
      </c>
      <c r="O10" s="66" t="s">
        <v>78</v>
      </c>
      <c r="P10" s="67">
        <v>48659705</v>
      </c>
      <c r="Q10" s="67">
        <v>0</v>
      </c>
      <c r="R10" s="67">
        <f t="shared" ref="R10" si="12">P10-Q10</f>
        <v>48659705</v>
      </c>
      <c r="S10" s="67">
        <v>0</v>
      </c>
      <c r="T10" s="67">
        <v>17201465</v>
      </c>
      <c r="U10" s="68">
        <v>3445204</v>
      </c>
      <c r="V10" s="69">
        <f t="shared" ref="V10:V11" si="13">P10-U10</f>
        <v>45214501</v>
      </c>
      <c r="W10" s="70" t="s">
        <v>79</v>
      </c>
      <c r="X10" s="69">
        <f t="shared" ref="X10" si="14">X11</f>
        <v>0</v>
      </c>
      <c r="Y10" s="71"/>
      <c r="Z10" s="71"/>
      <c r="AA10" s="71"/>
      <c r="AB10" s="71"/>
      <c r="AC10" s="71"/>
      <c r="AD10" s="72"/>
      <c r="AE10" s="69">
        <f t="shared" ref="AE10:AE12" si="15">SUM(X10:AD10)</f>
        <v>0</v>
      </c>
      <c r="AF10" s="349">
        <v>0</v>
      </c>
      <c r="AH10" s="73">
        <v>48659705</v>
      </c>
      <c r="AI10" s="74" t="s">
        <v>1156</v>
      </c>
      <c r="AJ10" s="73">
        <v>0</v>
      </c>
      <c r="AK10" s="73">
        <f t="shared" ref="AK10:AK11" si="16">AL10-+AH10</f>
        <v>0</v>
      </c>
      <c r="AL10" s="73">
        <f t="shared" ref="AL10:AL11" si="17">Q10+R10</f>
        <v>48659705</v>
      </c>
      <c r="AM10" s="75"/>
    </row>
    <row r="11" spans="1:40" s="58" customFormat="1" ht="16.5" customHeight="1" x14ac:dyDescent="0.15">
      <c r="A11" s="61"/>
      <c r="B11" s="77" t="s">
        <v>509</v>
      </c>
      <c r="C11" s="77" t="s">
        <v>508</v>
      </c>
      <c r="D11" s="78" t="s">
        <v>510</v>
      </c>
      <c r="E11" s="79" t="s">
        <v>1532</v>
      </c>
      <c r="F11" s="347"/>
      <c r="G11" s="79" t="s">
        <v>1795</v>
      </c>
      <c r="H11" s="79" t="s">
        <v>1113</v>
      </c>
      <c r="I11" s="79" t="s">
        <v>1113</v>
      </c>
      <c r="J11" s="347"/>
      <c r="K11" s="347"/>
      <c r="L11" s="347"/>
      <c r="M11" s="347"/>
      <c r="N11" s="81"/>
      <c r="O11" s="82" t="s">
        <v>81</v>
      </c>
      <c r="P11" s="67">
        <v>48659705</v>
      </c>
      <c r="Q11" s="67">
        <v>0</v>
      </c>
      <c r="R11" s="67">
        <v>48659705</v>
      </c>
      <c r="S11" s="67">
        <f t="shared" ref="S11" si="18">P11-Q11-R11</f>
        <v>0</v>
      </c>
      <c r="T11" s="265">
        <v>17201465</v>
      </c>
      <c r="U11" s="83">
        <v>3445204</v>
      </c>
      <c r="V11" s="69">
        <f t="shared" si="13"/>
        <v>45214501</v>
      </c>
      <c r="W11" s="70" t="s">
        <v>82</v>
      </c>
      <c r="X11" s="69">
        <v>0</v>
      </c>
      <c r="Y11" s="69">
        <v>0</v>
      </c>
      <c r="Z11" s="69">
        <v>0</v>
      </c>
      <c r="AA11" s="69">
        <v>0</v>
      </c>
      <c r="AB11" s="69">
        <v>0</v>
      </c>
      <c r="AC11" s="69">
        <v>0</v>
      </c>
      <c r="AD11" s="69">
        <v>0</v>
      </c>
      <c r="AE11" s="69">
        <f t="shared" si="15"/>
        <v>0</v>
      </c>
      <c r="AF11" s="350"/>
      <c r="AH11" s="73">
        <v>48659705</v>
      </c>
      <c r="AI11" s="74" t="s">
        <v>1156</v>
      </c>
      <c r="AJ11" s="73">
        <v>0</v>
      </c>
      <c r="AK11" s="73">
        <f t="shared" si="16"/>
        <v>0</v>
      </c>
      <c r="AL11" s="73">
        <f t="shared" si="17"/>
        <v>48659705</v>
      </c>
      <c r="AM11" s="75"/>
    </row>
    <row r="12" spans="1:40" s="58" customFormat="1" ht="16.5" customHeight="1" x14ac:dyDescent="0.15">
      <c r="A12" s="61"/>
      <c r="B12" s="77" t="s">
        <v>509</v>
      </c>
      <c r="C12" s="77" t="s">
        <v>508</v>
      </c>
      <c r="D12" s="84" t="s">
        <v>510</v>
      </c>
      <c r="E12" s="85" t="s">
        <v>1532</v>
      </c>
      <c r="F12" s="348"/>
      <c r="G12" s="85" t="s">
        <v>1795</v>
      </c>
      <c r="H12" s="85" t="s">
        <v>1113</v>
      </c>
      <c r="I12" s="85" t="s">
        <v>1113</v>
      </c>
      <c r="J12" s="348"/>
      <c r="K12" s="348"/>
      <c r="L12" s="348"/>
      <c r="M12" s="348"/>
      <c r="N12" s="87"/>
      <c r="O12" s="88" t="s">
        <v>83</v>
      </c>
      <c r="P12" s="67">
        <f t="shared" ref="P12:R12" si="19">P10-+P11</f>
        <v>0</v>
      </c>
      <c r="Q12" s="67">
        <f t="shared" si="19"/>
        <v>0</v>
      </c>
      <c r="R12" s="89">
        <f t="shared" si="19"/>
        <v>0</v>
      </c>
      <c r="S12" s="89"/>
      <c r="T12" s="89">
        <f t="shared" ref="T12:V12" si="20">T10-+T11</f>
        <v>0</v>
      </c>
      <c r="U12" s="90">
        <f t="shared" si="20"/>
        <v>0</v>
      </c>
      <c r="V12" s="90">
        <f t="shared" si="20"/>
        <v>0</v>
      </c>
      <c r="W12" s="88" t="s">
        <v>83</v>
      </c>
      <c r="X12" s="90">
        <f t="shared" ref="X12:AD12" si="21">X10-+X11</f>
        <v>0</v>
      </c>
      <c r="Y12" s="90">
        <f t="shared" si="21"/>
        <v>0</v>
      </c>
      <c r="Z12" s="90">
        <f t="shared" si="21"/>
        <v>0</v>
      </c>
      <c r="AA12" s="90">
        <f t="shared" si="21"/>
        <v>0</v>
      </c>
      <c r="AB12" s="90">
        <f t="shared" si="21"/>
        <v>0</v>
      </c>
      <c r="AC12" s="90">
        <f t="shared" si="21"/>
        <v>0</v>
      </c>
      <c r="AD12" s="90">
        <f t="shared" si="21"/>
        <v>0</v>
      </c>
      <c r="AE12" s="90">
        <f t="shared" si="15"/>
        <v>0</v>
      </c>
      <c r="AF12" s="351"/>
      <c r="AH12" s="91">
        <f t="shared" ref="AH12" si="22">AH10-+AH11</f>
        <v>0</v>
      </c>
      <c r="AI12" s="92" t="s">
        <v>1156</v>
      </c>
      <c r="AJ12" s="91">
        <f t="shared" ref="AJ12:AL12" si="23">AJ10-+AJ11</f>
        <v>0</v>
      </c>
      <c r="AK12" s="91">
        <f t="shared" si="23"/>
        <v>0</v>
      </c>
      <c r="AL12" s="91">
        <f t="shared" si="23"/>
        <v>0</v>
      </c>
      <c r="AM12" s="60"/>
    </row>
    <row r="13" spans="1:40" s="58" customFormat="1" ht="16.5" customHeight="1" x14ac:dyDescent="0.15">
      <c r="A13" s="61" t="s">
        <v>1540</v>
      </c>
      <c r="B13" t="s">
        <v>514</v>
      </c>
      <c r="C13" t="s">
        <v>513</v>
      </c>
      <c r="D13" s="62" t="s">
        <v>515</v>
      </c>
      <c r="E13" s="63" t="s">
        <v>1540</v>
      </c>
      <c r="F13" s="346" t="s">
        <v>1326</v>
      </c>
      <c r="G13" s="63" t="s">
        <v>497</v>
      </c>
      <c r="H13" s="63" t="s">
        <v>1113</v>
      </c>
      <c r="I13" s="63" t="s">
        <v>1113</v>
      </c>
      <c r="J13" s="346"/>
      <c r="K13" s="346"/>
      <c r="L13" s="346"/>
      <c r="M13" s="346" t="s">
        <v>1714</v>
      </c>
      <c r="N13" s="65" t="s">
        <v>1712</v>
      </c>
      <c r="O13" s="66" t="s">
        <v>78</v>
      </c>
      <c r="P13" s="67">
        <v>58345042</v>
      </c>
      <c r="Q13" s="67">
        <v>0</v>
      </c>
      <c r="R13" s="67">
        <f t="shared" ref="R13" si="24">P13-Q13</f>
        <v>58345042</v>
      </c>
      <c r="S13" s="67">
        <v>0</v>
      </c>
      <c r="T13" s="67">
        <v>58345042</v>
      </c>
      <c r="U13" s="68">
        <v>0</v>
      </c>
      <c r="V13" s="69">
        <f t="shared" ref="V13:V14" si="25">P13-U13</f>
        <v>58345042</v>
      </c>
      <c r="W13" s="70" t="s">
        <v>79</v>
      </c>
      <c r="X13" s="69">
        <f t="shared" ref="X13" si="26">X14</f>
        <v>0</v>
      </c>
      <c r="Y13" s="71"/>
      <c r="Z13" s="71"/>
      <c r="AA13" s="71"/>
      <c r="AB13" s="71"/>
      <c r="AC13" s="71"/>
      <c r="AD13" s="72"/>
      <c r="AE13" s="69">
        <f t="shared" ref="AE13:AE27" si="27">SUM(X13:AD13)</f>
        <v>0</v>
      </c>
      <c r="AF13" s="349">
        <v>0</v>
      </c>
      <c r="AH13" s="73">
        <v>31357500</v>
      </c>
      <c r="AI13" s="74" t="s">
        <v>819</v>
      </c>
      <c r="AJ13" s="73">
        <v>239764.66999999998</v>
      </c>
      <c r="AK13" s="73">
        <f t="shared" ref="AK13:AK14" si="28">AL13-+AH13</f>
        <v>26987542</v>
      </c>
      <c r="AL13" s="73">
        <f t="shared" ref="AL13:AL14" si="29">Q13+R13</f>
        <v>58345042</v>
      </c>
      <c r="AM13" s="75"/>
    </row>
    <row r="14" spans="1:40" s="58" customFormat="1" ht="16.5" customHeight="1" x14ac:dyDescent="0.15">
      <c r="A14" s="61"/>
      <c r="B14" s="77" t="s">
        <v>514</v>
      </c>
      <c r="C14" s="77" t="s">
        <v>513</v>
      </c>
      <c r="D14" s="78" t="s">
        <v>515</v>
      </c>
      <c r="E14" s="79" t="s">
        <v>1540</v>
      </c>
      <c r="F14" s="347"/>
      <c r="G14" s="79" t="s">
        <v>497</v>
      </c>
      <c r="H14" s="79" t="s">
        <v>1113</v>
      </c>
      <c r="I14" s="79" t="s">
        <v>1113</v>
      </c>
      <c r="J14" s="347"/>
      <c r="K14" s="347"/>
      <c r="L14" s="347"/>
      <c r="M14" s="347"/>
      <c r="N14" s="81"/>
      <c r="O14" s="82" t="s">
        <v>81</v>
      </c>
      <c r="P14" s="67">
        <v>58345042</v>
      </c>
      <c r="Q14" s="67">
        <v>0</v>
      </c>
      <c r="R14" s="67">
        <v>58345042</v>
      </c>
      <c r="S14" s="67">
        <f t="shared" ref="S14" si="30">P14-Q14-R14</f>
        <v>0</v>
      </c>
      <c r="T14" s="67">
        <v>58345042</v>
      </c>
      <c r="U14" s="83">
        <v>27340088</v>
      </c>
      <c r="V14" s="69">
        <f t="shared" si="25"/>
        <v>31004954</v>
      </c>
      <c r="W14" s="70" t="s">
        <v>82</v>
      </c>
      <c r="X14" s="69">
        <v>0</v>
      </c>
      <c r="Y14" s="69">
        <v>0</v>
      </c>
      <c r="Z14" s="69">
        <v>0</v>
      </c>
      <c r="AA14" s="69">
        <v>0</v>
      </c>
      <c r="AB14" s="69">
        <v>0</v>
      </c>
      <c r="AC14" s="69">
        <v>0</v>
      </c>
      <c r="AD14" s="69">
        <v>0</v>
      </c>
      <c r="AE14" s="69">
        <f t="shared" si="27"/>
        <v>0</v>
      </c>
      <c r="AF14" s="350"/>
      <c r="AH14" s="73">
        <v>31357500</v>
      </c>
      <c r="AI14" s="74" t="s">
        <v>819</v>
      </c>
      <c r="AJ14" s="73">
        <v>239764.66999999998</v>
      </c>
      <c r="AK14" s="73">
        <f t="shared" si="28"/>
        <v>26987542</v>
      </c>
      <c r="AL14" s="73">
        <f t="shared" si="29"/>
        <v>58345042</v>
      </c>
      <c r="AM14" s="75"/>
    </row>
    <row r="15" spans="1:40" s="58" customFormat="1" ht="16.5" customHeight="1" x14ac:dyDescent="0.15">
      <c r="A15" s="61"/>
      <c r="B15" s="77" t="s">
        <v>514</v>
      </c>
      <c r="C15" s="77" t="s">
        <v>513</v>
      </c>
      <c r="D15" s="84" t="s">
        <v>515</v>
      </c>
      <c r="E15" s="85" t="s">
        <v>1540</v>
      </c>
      <c r="F15" s="348"/>
      <c r="G15" s="85" t="s">
        <v>497</v>
      </c>
      <c r="H15" s="85" t="s">
        <v>1113</v>
      </c>
      <c r="I15" s="85" t="s">
        <v>1113</v>
      </c>
      <c r="J15" s="348"/>
      <c r="K15" s="348"/>
      <c r="L15" s="348"/>
      <c r="M15" s="348"/>
      <c r="N15" s="87"/>
      <c r="O15" s="88" t="s">
        <v>83</v>
      </c>
      <c r="P15" s="67">
        <f t="shared" ref="P15:R15" si="31">P13-+P14</f>
        <v>0</v>
      </c>
      <c r="Q15" s="67">
        <f t="shared" si="31"/>
        <v>0</v>
      </c>
      <c r="R15" s="89">
        <f t="shared" si="31"/>
        <v>0</v>
      </c>
      <c r="S15" s="89"/>
      <c r="T15" s="89">
        <f t="shared" ref="T15:V15" si="32">T13-+T14</f>
        <v>0</v>
      </c>
      <c r="U15" s="90">
        <f t="shared" si="32"/>
        <v>-27340088</v>
      </c>
      <c r="V15" s="90">
        <f t="shared" si="32"/>
        <v>27340088</v>
      </c>
      <c r="W15" s="88" t="s">
        <v>83</v>
      </c>
      <c r="X15" s="90">
        <f t="shared" ref="X15:AD15" si="33">X13-+X14</f>
        <v>0</v>
      </c>
      <c r="Y15" s="90">
        <f t="shared" si="33"/>
        <v>0</v>
      </c>
      <c r="Z15" s="90">
        <f t="shared" si="33"/>
        <v>0</v>
      </c>
      <c r="AA15" s="90">
        <f t="shared" si="33"/>
        <v>0</v>
      </c>
      <c r="AB15" s="90">
        <f t="shared" si="33"/>
        <v>0</v>
      </c>
      <c r="AC15" s="90">
        <f t="shared" si="33"/>
        <v>0</v>
      </c>
      <c r="AD15" s="90">
        <f t="shared" si="33"/>
        <v>0</v>
      </c>
      <c r="AE15" s="90">
        <f t="shared" si="27"/>
        <v>0</v>
      </c>
      <c r="AF15" s="351"/>
      <c r="AH15" s="91">
        <f t="shared" ref="AH15:AH27" si="34">AH13-+AH14</f>
        <v>0</v>
      </c>
      <c r="AI15" s="92" t="s">
        <v>1156</v>
      </c>
      <c r="AJ15" s="91">
        <f t="shared" ref="AJ15:AL15" si="35">AJ13-+AJ14</f>
        <v>0</v>
      </c>
      <c r="AK15" s="91">
        <f t="shared" si="35"/>
        <v>0</v>
      </c>
      <c r="AL15" s="91">
        <f t="shared" si="35"/>
        <v>0</v>
      </c>
      <c r="AM15" s="60"/>
    </row>
    <row r="16" spans="1:40" s="58" customFormat="1" ht="16.5" customHeight="1" x14ac:dyDescent="0.15">
      <c r="A16" s="61" t="s">
        <v>1545</v>
      </c>
      <c r="B16" t="s">
        <v>514</v>
      </c>
      <c r="C16" t="s">
        <v>513</v>
      </c>
      <c r="D16" s="62" t="s">
        <v>515</v>
      </c>
      <c r="E16" s="63" t="s">
        <v>1545</v>
      </c>
      <c r="F16" s="346" t="s">
        <v>1331</v>
      </c>
      <c r="G16" s="63" t="s">
        <v>1797</v>
      </c>
      <c r="H16" s="63" t="s">
        <v>1113</v>
      </c>
      <c r="I16" s="63" t="s">
        <v>1113</v>
      </c>
      <c r="J16" s="346"/>
      <c r="K16" s="346"/>
      <c r="L16" s="346"/>
      <c r="M16" s="346" t="s">
        <v>1714</v>
      </c>
      <c r="N16" s="65" t="s">
        <v>1720</v>
      </c>
      <c r="O16" s="66" t="s">
        <v>78</v>
      </c>
      <c r="P16" s="67">
        <v>738752</v>
      </c>
      <c r="Q16" s="67">
        <v>0</v>
      </c>
      <c r="R16" s="67">
        <f t="shared" ref="R16" si="36">P16-Q16</f>
        <v>738752</v>
      </c>
      <c r="S16" s="67">
        <v>0</v>
      </c>
      <c r="T16" s="67">
        <v>0</v>
      </c>
      <c r="U16" s="68">
        <v>0</v>
      </c>
      <c r="V16" s="69">
        <f t="shared" ref="V16:V17" si="37">P16-U16</f>
        <v>738752</v>
      </c>
      <c r="W16" s="70" t="s">
        <v>79</v>
      </c>
      <c r="X16" s="69">
        <f t="shared" ref="X16" si="38">X17</f>
        <v>738752</v>
      </c>
      <c r="Y16" s="71"/>
      <c r="Z16" s="71"/>
      <c r="AA16" s="71"/>
      <c r="AB16" s="71"/>
      <c r="AC16" s="71"/>
      <c r="AD16" s="72"/>
      <c r="AE16" s="69">
        <f t="shared" si="27"/>
        <v>738752</v>
      </c>
      <c r="AF16" s="349" t="s">
        <v>1793</v>
      </c>
      <c r="AH16" s="73">
        <v>738752</v>
      </c>
      <c r="AI16" s="74" t="s">
        <v>1156</v>
      </c>
      <c r="AJ16" s="73">
        <v>0</v>
      </c>
      <c r="AK16" s="73">
        <f t="shared" ref="AK16:AK17" si="39">AL16-+AH16</f>
        <v>0</v>
      </c>
      <c r="AL16" s="73">
        <f t="shared" ref="AL16:AL17" si="40">Q16+R16</f>
        <v>738752</v>
      </c>
      <c r="AM16" s="75"/>
    </row>
    <row r="17" spans="1:39" s="58" customFormat="1" ht="16.5" customHeight="1" x14ac:dyDescent="0.15">
      <c r="A17" s="61"/>
      <c r="B17" s="77" t="s">
        <v>514</v>
      </c>
      <c r="C17" s="77" t="s">
        <v>513</v>
      </c>
      <c r="D17" s="78" t="s">
        <v>515</v>
      </c>
      <c r="E17" s="79" t="s">
        <v>1545</v>
      </c>
      <c r="F17" s="347"/>
      <c r="G17" s="79" t="s">
        <v>1797</v>
      </c>
      <c r="H17" s="79" t="s">
        <v>1113</v>
      </c>
      <c r="I17" s="79" t="s">
        <v>1113</v>
      </c>
      <c r="J17" s="347"/>
      <c r="K17" s="347"/>
      <c r="L17" s="347"/>
      <c r="M17" s="347"/>
      <c r="N17" s="81"/>
      <c r="O17" s="82" t="s">
        <v>81</v>
      </c>
      <c r="P17" s="67">
        <v>0</v>
      </c>
      <c r="Q17" s="67">
        <v>0</v>
      </c>
      <c r="R17" s="67">
        <v>0</v>
      </c>
      <c r="S17" s="67">
        <f t="shared" ref="S17" si="41">P17-Q17-R17</f>
        <v>0</v>
      </c>
      <c r="T17" s="67">
        <v>0</v>
      </c>
      <c r="U17" s="83">
        <v>0</v>
      </c>
      <c r="V17" s="69">
        <f t="shared" si="37"/>
        <v>0</v>
      </c>
      <c r="W17" s="70" t="s">
        <v>82</v>
      </c>
      <c r="X17" s="69">
        <v>738752</v>
      </c>
      <c r="Y17" s="69">
        <v>0</v>
      </c>
      <c r="Z17" s="69">
        <v>0</v>
      </c>
      <c r="AA17" s="69">
        <v>0</v>
      </c>
      <c r="AB17" s="69">
        <v>0</v>
      </c>
      <c r="AC17" s="69">
        <v>0</v>
      </c>
      <c r="AD17" s="69">
        <v>0</v>
      </c>
      <c r="AE17" s="69">
        <f t="shared" si="27"/>
        <v>738752</v>
      </c>
      <c r="AF17" s="350"/>
      <c r="AH17" s="73">
        <v>0</v>
      </c>
      <c r="AI17" s="74" t="s">
        <v>1156</v>
      </c>
      <c r="AJ17" s="73">
        <v>0</v>
      </c>
      <c r="AK17" s="73">
        <f t="shared" si="39"/>
        <v>0</v>
      </c>
      <c r="AL17" s="73">
        <f t="shared" si="40"/>
        <v>0</v>
      </c>
      <c r="AM17" s="75"/>
    </row>
    <row r="18" spans="1:39" s="58" customFormat="1" ht="16.5" customHeight="1" x14ac:dyDescent="0.15">
      <c r="A18" s="61"/>
      <c r="B18" s="77" t="s">
        <v>514</v>
      </c>
      <c r="C18" s="77" t="s">
        <v>513</v>
      </c>
      <c r="D18" s="84" t="s">
        <v>515</v>
      </c>
      <c r="E18" s="85" t="s">
        <v>1545</v>
      </c>
      <c r="F18" s="348"/>
      <c r="G18" s="85" t="s">
        <v>1797</v>
      </c>
      <c r="H18" s="85" t="s">
        <v>1113</v>
      </c>
      <c r="I18" s="85" t="s">
        <v>1113</v>
      </c>
      <c r="J18" s="348"/>
      <c r="K18" s="348"/>
      <c r="L18" s="348"/>
      <c r="M18" s="348"/>
      <c r="N18" s="87"/>
      <c r="O18" s="88" t="s">
        <v>83</v>
      </c>
      <c r="P18" s="67">
        <f t="shared" ref="P18:R18" si="42">P16-+P17</f>
        <v>738752</v>
      </c>
      <c r="Q18" s="67">
        <f t="shared" si="42"/>
        <v>0</v>
      </c>
      <c r="R18" s="89">
        <f t="shared" si="42"/>
        <v>738752</v>
      </c>
      <c r="S18" s="89"/>
      <c r="T18" s="89">
        <f t="shared" ref="T18:V18" si="43">T16-+T17</f>
        <v>0</v>
      </c>
      <c r="U18" s="90">
        <f t="shared" si="43"/>
        <v>0</v>
      </c>
      <c r="V18" s="90">
        <f t="shared" si="43"/>
        <v>738752</v>
      </c>
      <c r="W18" s="88" t="s">
        <v>83</v>
      </c>
      <c r="X18" s="90">
        <f t="shared" ref="X18:AD18" si="44">X16-+X17</f>
        <v>0</v>
      </c>
      <c r="Y18" s="90">
        <f t="shared" si="44"/>
        <v>0</v>
      </c>
      <c r="Z18" s="90">
        <f t="shared" si="44"/>
        <v>0</v>
      </c>
      <c r="AA18" s="90">
        <f t="shared" si="44"/>
        <v>0</v>
      </c>
      <c r="AB18" s="90">
        <f t="shared" si="44"/>
        <v>0</v>
      </c>
      <c r="AC18" s="90">
        <f t="shared" si="44"/>
        <v>0</v>
      </c>
      <c r="AD18" s="90">
        <f t="shared" si="44"/>
        <v>0</v>
      </c>
      <c r="AE18" s="90">
        <f t="shared" si="27"/>
        <v>0</v>
      </c>
      <c r="AF18" s="351"/>
      <c r="AH18" s="91">
        <f t="shared" si="34"/>
        <v>738752</v>
      </c>
      <c r="AI18" s="92" t="s">
        <v>1156</v>
      </c>
      <c r="AJ18" s="91">
        <f t="shared" ref="AJ18:AL18" si="45">AJ16-+AJ17</f>
        <v>0</v>
      </c>
      <c r="AK18" s="91">
        <f t="shared" si="45"/>
        <v>0</v>
      </c>
      <c r="AL18" s="91">
        <f t="shared" si="45"/>
        <v>738752</v>
      </c>
      <c r="AM18" s="60"/>
    </row>
    <row r="19" spans="1:39" s="58" customFormat="1" ht="16.5" customHeight="1" x14ac:dyDescent="0.15">
      <c r="A19" s="61" t="s">
        <v>1549</v>
      </c>
      <c r="B19" t="s">
        <v>523</v>
      </c>
      <c r="C19" t="s">
        <v>522</v>
      </c>
      <c r="D19" s="62" t="s">
        <v>524</v>
      </c>
      <c r="E19" s="63" t="s">
        <v>1549</v>
      </c>
      <c r="F19" s="346" t="s">
        <v>1335</v>
      </c>
      <c r="G19" s="63" t="s">
        <v>497</v>
      </c>
      <c r="H19" s="63" t="s">
        <v>1113</v>
      </c>
      <c r="I19" s="63" t="s">
        <v>1113</v>
      </c>
      <c r="J19" s="346" t="s">
        <v>1744</v>
      </c>
      <c r="K19" s="346" t="s">
        <v>1722</v>
      </c>
      <c r="L19" s="346" t="s">
        <v>1740</v>
      </c>
      <c r="M19" s="346" t="s">
        <v>1714</v>
      </c>
      <c r="N19" s="65" t="s">
        <v>1712</v>
      </c>
      <c r="O19" s="66" t="s">
        <v>78</v>
      </c>
      <c r="P19" s="67">
        <v>40896297</v>
      </c>
      <c r="Q19" s="67">
        <v>0</v>
      </c>
      <c r="R19" s="67">
        <f t="shared" ref="R19" si="46">P19-Q19</f>
        <v>40896297</v>
      </c>
      <c r="S19" s="67">
        <v>0</v>
      </c>
      <c r="T19" s="67">
        <v>40896297</v>
      </c>
      <c r="U19" s="68">
        <v>0</v>
      </c>
      <c r="V19" s="69">
        <f t="shared" ref="V19:V20" si="47">P19-U19</f>
        <v>40896297</v>
      </c>
      <c r="W19" s="70" t="s">
        <v>79</v>
      </c>
      <c r="X19" s="69">
        <f t="shared" ref="X19" si="48">X20</f>
        <v>0</v>
      </c>
      <c r="Y19" s="71"/>
      <c r="Z19" s="71"/>
      <c r="AA19" s="71"/>
      <c r="AB19" s="71"/>
      <c r="AC19" s="71"/>
      <c r="AD19" s="72"/>
      <c r="AE19" s="69">
        <f t="shared" si="27"/>
        <v>0</v>
      </c>
      <c r="AF19" s="349">
        <v>0</v>
      </c>
      <c r="AH19" s="73">
        <v>25389000</v>
      </c>
      <c r="AI19" s="74" t="s">
        <v>819</v>
      </c>
      <c r="AJ19" s="73">
        <v>135492</v>
      </c>
      <c r="AK19" s="73">
        <f t="shared" ref="AK19:AK20" si="49">AL19-+AH19</f>
        <v>15507297</v>
      </c>
      <c r="AL19" s="73">
        <f t="shared" ref="AL19:AL20" si="50">Q19+R19</f>
        <v>40896297</v>
      </c>
      <c r="AM19" s="75"/>
    </row>
    <row r="20" spans="1:39" s="58" customFormat="1" ht="16.5" customHeight="1" x14ac:dyDescent="0.15">
      <c r="A20" s="61"/>
      <c r="B20" s="77" t="s">
        <v>523</v>
      </c>
      <c r="C20" s="77" t="s">
        <v>522</v>
      </c>
      <c r="D20" s="78" t="s">
        <v>524</v>
      </c>
      <c r="E20" s="79" t="s">
        <v>1549</v>
      </c>
      <c r="F20" s="347"/>
      <c r="G20" s="79" t="s">
        <v>497</v>
      </c>
      <c r="H20" s="79" t="s">
        <v>1113</v>
      </c>
      <c r="I20" s="79" t="s">
        <v>1113</v>
      </c>
      <c r="J20" s="347"/>
      <c r="K20" s="347"/>
      <c r="L20" s="347"/>
      <c r="M20" s="347"/>
      <c r="N20" s="81"/>
      <c r="O20" s="82" t="s">
        <v>81</v>
      </c>
      <c r="P20" s="67">
        <v>40896297</v>
      </c>
      <c r="Q20" s="67">
        <v>0</v>
      </c>
      <c r="R20" s="67">
        <v>40896297</v>
      </c>
      <c r="S20" s="67">
        <f t="shared" ref="S20" si="51">P20-Q20-R20</f>
        <v>0</v>
      </c>
      <c r="T20" s="67">
        <v>40896297</v>
      </c>
      <c r="U20" s="83">
        <v>0</v>
      </c>
      <c r="V20" s="69">
        <f t="shared" si="47"/>
        <v>40896297</v>
      </c>
      <c r="W20" s="70" t="s">
        <v>82</v>
      </c>
      <c r="X20" s="69">
        <v>0</v>
      </c>
      <c r="Y20" s="69">
        <v>0</v>
      </c>
      <c r="Z20" s="69">
        <v>0</v>
      </c>
      <c r="AA20" s="69">
        <v>0</v>
      </c>
      <c r="AB20" s="69">
        <v>0</v>
      </c>
      <c r="AC20" s="69">
        <v>0</v>
      </c>
      <c r="AD20" s="69">
        <v>0</v>
      </c>
      <c r="AE20" s="69">
        <f t="shared" si="27"/>
        <v>0</v>
      </c>
      <c r="AF20" s="350"/>
      <c r="AH20" s="73">
        <v>25389000</v>
      </c>
      <c r="AI20" s="74" t="s">
        <v>819</v>
      </c>
      <c r="AJ20" s="73">
        <v>135492</v>
      </c>
      <c r="AK20" s="73">
        <f t="shared" si="49"/>
        <v>15507297</v>
      </c>
      <c r="AL20" s="73">
        <f t="shared" si="50"/>
        <v>40896297</v>
      </c>
      <c r="AM20" s="75"/>
    </row>
    <row r="21" spans="1:39" s="58" customFormat="1" ht="16.5" customHeight="1" x14ac:dyDescent="0.15">
      <c r="A21" s="61"/>
      <c r="B21" s="77" t="s">
        <v>523</v>
      </c>
      <c r="C21" s="77" t="s">
        <v>522</v>
      </c>
      <c r="D21" s="84" t="s">
        <v>524</v>
      </c>
      <c r="E21" s="85" t="s">
        <v>1549</v>
      </c>
      <c r="F21" s="348"/>
      <c r="G21" s="85" t="s">
        <v>497</v>
      </c>
      <c r="H21" s="85" t="s">
        <v>1113</v>
      </c>
      <c r="I21" s="85" t="s">
        <v>1113</v>
      </c>
      <c r="J21" s="348"/>
      <c r="K21" s="348"/>
      <c r="L21" s="348"/>
      <c r="M21" s="348"/>
      <c r="N21" s="87"/>
      <c r="O21" s="88" t="s">
        <v>83</v>
      </c>
      <c r="P21" s="67">
        <f t="shared" ref="P21:R21" si="52">P19-+P20</f>
        <v>0</v>
      </c>
      <c r="Q21" s="67">
        <f t="shared" si="52"/>
        <v>0</v>
      </c>
      <c r="R21" s="89">
        <f t="shared" si="52"/>
        <v>0</v>
      </c>
      <c r="S21" s="89"/>
      <c r="T21" s="89">
        <f t="shared" ref="T21:V21" si="53">T19-+T20</f>
        <v>0</v>
      </c>
      <c r="U21" s="90">
        <f t="shared" si="53"/>
        <v>0</v>
      </c>
      <c r="V21" s="90">
        <f t="shared" si="53"/>
        <v>0</v>
      </c>
      <c r="W21" s="88" t="s">
        <v>83</v>
      </c>
      <c r="X21" s="90">
        <f t="shared" ref="X21:AD21" si="54">X19-+X20</f>
        <v>0</v>
      </c>
      <c r="Y21" s="90">
        <f t="shared" si="54"/>
        <v>0</v>
      </c>
      <c r="Z21" s="90">
        <f t="shared" si="54"/>
        <v>0</v>
      </c>
      <c r="AA21" s="90">
        <f t="shared" si="54"/>
        <v>0</v>
      </c>
      <c r="AB21" s="90">
        <f t="shared" si="54"/>
        <v>0</v>
      </c>
      <c r="AC21" s="90">
        <f t="shared" si="54"/>
        <v>0</v>
      </c>
      <c r="AD21" s="90">
        <f t="shared" si="54"/>
        <v>0</v>
      </c>
      <c r="AE21" s="90">
        <f t="shared" si="27"/>
        <v>0</v>
      </c>
      <c r="AF21" s="351"/>
      <c r="AH21" s="91">
        <f t="shared" si="34"/>
        <v>0</v>
      </c>
      <c r="AI21" s="92" t="s">
        <v>1156</v>
      </c>
      <c r="AJ21" s="91">
        <f t="shared" ref="AJ21:AL21" si="55">AJ19-+AJ20</f>
        <v>0</v>
      </c>
      <c r="AK21" s="91">
        <f t="shared" si="55"/>
        <v>0</v>
      </c>
      <c r="AL21" s="91">
        <f t="shared" si="55"/>
        <v>0</v>
      </c>
      <c r="AM21" s="60"/>
    </row>
    <row r="22" spans="1:39" s="58" customFormat="1" ht="16.5" customHeight="1" x14ac:dyDescent="0.15">
      <c r="A22" s="61" t="s">
        <v>1555</v>
      </c>
      <c r="B22" t="s">
        <v>528</v>
      </c>
      <c r="C22" t="s">
        <v>527</v>
      </c>
      <c r="D22" s="62" t="s">
        <v>529</v>
      </c>
      <c r="E22" s="63" t="s">
        <v>1555</v>
      </c>
      <c r="F22" s="346" t="s">
        <v>1341</v>
      </c>
      <c r="G22" s="63" t="s">
        <v>497</v>
      </c>
      <c r="H22" s="63" t="s">
        <v>1113</v>
      </c>
      <c r="I22" s="63" t="s">
        <v>1113</v>
      </c>
      <c r="J22" s="346" t="s">
        <v>1748</v>
      </c>
      <c r="K22" s="346" t="s">
        <v>1709</v>
      </c>
      <c r="L22" s="346" t="s">
        <v>1731</v>
      </c>
      <c r="M22" s="346" t="s">
        <v>1714</v>
      </c>
      <c r="N22" s="65" t="s">
        <v>1712</v>
      </c>
      <c r="O22" s="66" t="s">
        <v>78</v>
      </c>
      <c r="P22" s="67">
        <v>12231595</v>
      </c>
      <c r="Q22" s="67">
        <v>4665082</v>
      </c>
      <c r="R22" s="67">
        <f t="shared" ref="R22" si="56">P22-Q22</f>
        <v>7566513</v>
      </c>
      <c r="S22" s="67">
        <v>0</v>
      </c>
      <c r="T22" s="67">
        <v>4914126</v>
      </c>
      <c r="U22" s="68">
        <v>5544254</v>
      </c>
      <c r="V22" s="69">
        <f t="shared" ref="V22:V23" si="57">P22-U22</f>
        <v>6687341</v>
      </c>
      <c r="W22" s="70" t="s">
        <v>79</v>
      </c>
      <c r="X22" s="69">
        <f t="shared" ref="X22" si="58">X23</f>
        <v>7317469</v>
      </c>
      <c r="Y22" s="71"/>
      <c r="Z22" s="71"/>
      <c r="AA22" s="71"/>
      <c r="AB22" s="71"/>
      <c r="AC22" s="71"/>
      <c r="AD22" s="72"/>
      <c r="AE22" s="69">
        <f t="shared" si="27"/>
        <v>7317469</v>
      </c>
      <c r="AF22" s="349">
        <v>0</v>
      </c>
      <c r="AH22" s="73">
        <v>8236599</v>
      </c>
      <c r="AI22" s="74" t="s">
        <v>1118</v>
      </c>
      <c r="AJ22" s="73">
        <v>5153333.33</v>
      </c>
      <c r="AK22" s="73">
        <f t="shared" ref="AK22:AK23" si="59">AL22-+AH22</f>
        <v>3994996</v>
      </c>
      <c r="AL22" s="73">
        <f t="shared" ref="AL22:AL23" si="60">Q22+R22</f>
        <v>12231595</v>
      </c>
      <c r="AM22" s="75"/>
    </row>
    <row r="23" spans="1:39" s="58" customFormat="1" ht="16.5" customHeight="1" x14ac:dyDescent="0.15">
      <c r="A23" s="61"/>
      <c r="B23" s="77" t="s">
        <v>528</v>
      </c>
      <c r="C23" s="77" t="s">
        <v>527</v>
      </c>
      <c r="D23" s="78" t="s">
        <v>529</v>
      </c>
      <c r="E23" s="79" t="s">
        <v>1555</v>
      </c>
      <c r="F23" s="347"/>
      <c r="G23" s="79" t="s">
        <v>497</v>
      </c>
      <c r="H23" s="79" t="s">
        <v>1113</v>
      </c>
      <c r="I23" s="79" t="s">
        <v>1113</v>
      </c>
      <c r="J23" s="347"/>
      <c r="K23" s="347"/>
      <c r="L23" s="347"/>
      <c r="M23" s="347"/>
      <c r="N23" s="81"/>
      <c r="O23" s="82" t="s">
        <v>81</v>
      </c>
      <c r="P23" s="67">
        <v>4914126</v>
      </c>
      <c r="Q23" s="67">
        <v>0</v>
      </c>
      <c r="R23" s="67">
        <v>4914126</v>
      </c>
      <c r="S23" s="67">
        <f t="shared" ref="S23" si="61">P23-Q23-R23</f>
        <v>0</v>
      </c>
      <c r="T23" s="67">
        <v>4914126</v>
      </c>
      <c r="U23" s="83">
        <v>879172</v>
      </c>
      <c r="V23" s="69">
        <f t="shared" si="57"/>
        <v>4034954</v>
      </c>
      <c r="W23" s="70" t="s">
        <v>82</v>
      </c>
      <c r="X23" s="69">
        <v>7317469</v>
      </c>
      <c r="Y23" s="69">
        <v>0</v>
      </c>
      <c r="Z23" s="69">
        <v>0</v>
      </c>
      <c r="AA23" s="69">
        <v>0</v>
      </c>
      <c r="AB23" s="69">
        <v>0</v>
      </c>
      <c r="AC23" s="69">
        <v>0</v>
      </c>
      <c r="AD23" s="69">
        <v>0</v>
      </c>
      <c r="AE23" s="69">
        <f t="shared" si="27"/>
        <v>7317469</v>
      </c>
      <c r="AF23" s="350"/>
      <c r="AH23" s="73">
        <v>3571517</v>
      </c>
      <c r="AI23" s="74" t="s">
        <v>1118</v>
      </c>
      <c r="AJ23" s="73">
        <v>1788000</v>
      </c>
      <c r="AK23" s="73">
        <f t="shared" si="59"/>
        <v>1342609</v>
      </c>
      <c r="AL23" s="73">
        <f t="shared" si="60"/>
        <v>4914126</v>
      </c>
      <c r="AM23" s="75"/>
    </row>
    <row r="24" spans="1:39" s="58" customFormat="1" ht="16.5" customHeight="1" x14ac:dyDescent="0.15">
      <c r="A24" s="61"/>
      <c r="B24" s="77" t="s">
        <v>528</v>
      </c>
      <c r="C24" s="77" t="s">
        <v>527</v>
      </c>
      <c r="D24" s="84" t="s">
        <v>529</v>
      </c>
      <c r="E24" s="85" t="s">
        <v>1555</v>
      </c>
      <c r="F24" s="348"/>
      <c r="G24" s="85" t="s">
        <v>497</v>
      </c>
      <c r="H24" s="85" t="s">
        <v>1113</v>
      </c>
      <c r="I24" s="85" t="s">
        <v>1113</v>
      </c>
      <c r="J24" s="348"/>
      <c r="K24" s="348"/>
      <c r="L24" s="348"/>
      <c r="M24" s="348"/>
      <c r="N24" s="87"/>
      <c r="O24" s="88" t="s">
        <v>83</v>
      </c>
      <c r="P24" s="67">
        <f t="shared" ref="P24:R24" si="62">P22-+P23</f>
        <v>7317469</v>
      </c>
      <c r="Q24" s="67">
        <f t="shared" si="62"/>
        <v>4665082</v>
      </c>
      <c r="R24" s="89">
        <f t="shared" si="62"/>
        <v>2652387</v>
      </c>
      <c r="S24" s="89"/>
      <c r="T24" s="89">
        <f t="shared" ref="T24:V24" si="63">T22-+T23</f>
        <v>0</v>
      </c>
      <c r="U24" s="90">
        <f t="shared" si="63"/>
        <v>4665082</v>
      </c>
      <c r="V24" s="90">
        <f t="shared" si="63"/>
        <v>2652387</v>
      </c>
      <c r="W24" s="88" t="s">
        <v>83</v>
      </c>
      <c r="X24" s="90">
        <f t="shared" ref="X24:AD24" si="64">X22-+X23</f>
        <v>0</v>
      </c>
      <c r="Y24" s="90">
        <f t="shared" si="64"/>
        <v>0</v>
      </c>
      <c r="Z24" s="90">
        <f t="shared" si="64"/>
        <v>0</v>
      </c>
      <c r="AA24" s="90">
        <f t="shared" si="64"/>
        <v>0</v>
      </c>
      <c r="AB24" s="90">
        <f t="shared" si="64"/>
        <v>0</v>
      </c>
      <c r="AC24" s="90">
        <f t="shared" si="64"/>
        <v>0</v>
      </c>
      <c r="AD24" s="90">
        <f t="shared" si="64"/>
        <v>0</v>
      </c>
      <c r="AE24" s="90">
        <f t="shared" si="27"/>
        <v>0</v>
      </c>
      <c r="AF24" s="351"/>
      <c r="AH24" s="91">
        <f t="shared" si="34"/>
        <v>4665082</v>
      </c>
      <c r="AI24" s="92">
        <v>3571517</v>
      </c>
      <c r="AJ24" s="91">
        <f t="shared" ref="AJ24:AL24" si="65">AJ22-+AJ23</f>
        <v>3365333.33</v>
      </c>
      <c r="AK24" s="91">
        <f t="shared" si="65"/>
        <v>2652387</v>
      </c>
      <c r="AL24" s="91">
        <f t="shared" si="65"/>
        <v>7317469</v>
      </c>
      <c r="AM24" s="60"/>
    </row>
    <row r="25" spans="1:39" s="58" customFormat="1" ht="16.5" customHeight="1" x14ac:dyDescent="0.15">
      <c r="A25" s="61" t="s">
        <v>1556</v>
      </c>
      <c r="B25" t="s">
        <v>528</v>
      </c>
      <c r="C25" t="s">
        <v>527</v>
      </c>
      <c r="D25" s="62" t="s">
        <v>529</v>
      </c>
      <c r="E25" s="63" t="s">
        <v>1556</v>
      </c>
      <c r="F25" s="346" t="s">
        <v>1342</v>
      </c>
      <c r="G25" s="63" t="s">
        <v>497</v>
      </c>
      <c r="H25" s="63" t="s">
        <v>1113</v>
      </c>
      <c r="I25" s="63" t="s">
        <v>1113</v>
      </c>
      <c r="J25" s="346"/>
      <c r="K25" s="346"/>
      <c r="L25" s="346"/>
      <c r="M25" s="346" t="s">
        <v>1714</v>
      </c>
      <c r="N25" s="65" t="s">
        <v>1712</v>
      </c>
      <c r="O25" s="66" t="s">
        <v>78</v>
      </c>
      <c r="P25" s="67">
        <v>105000</v>
      </c>
      <c r="Q25" s="67">
        <v>0</v>
      </c>
      <c r="R25" s="67">
        <f t="shared" ref="R25" si="66">P25-Q25</f>
        <v>105000</v>
      </c>
      <c r="S25" s="67">
        <v>0</v>
      </c>
      <c r="T25" s="67">
        <v>35000</v>
      </c>
      <c r="U25" s="68">
        <v>0</v>
      </c>
      <c r="V25" s="69">
        <f t="shared" ref="V25:V26" si="67">P25-U25</f>
        <v>105000</v>
      </c>
      <c r="W25" s="70" t="s">
        <v>79</v>
      </c>
      <c r="X25" s="69">
        <f t="shared" ref="X25" si="68">X26</f>
        <v>70000</v>
      </c>
      <c r="Y25" s="71"/>
      <c r="Z25" s="71"/>
      <c r="AA25" s="71"/>
      <c r="AB25" s="71"/>
      <c r="AC25" s="71"/>
      <c r="AD25" s="72"/>
      <c r="AE25" s="69">
        <f t="shared" si="27"/>
        <v>70000</v>
      </c>
      <c r="AF25" s="349">
        <v>0</v>
      </c>
      <c r="AH25" s="73">
        <v>105000</v>
      </c>
      <c r="AI25" s="74" t="s">
        <v>1156</v>
      </c>
      <c r="AJ25" s="73">
        <v>0</v>
      </c>
      <c r="AK25" s="73">
        <f t="shared" ref="AK25:AK26" si="69">AL25-+AH25</f>
        <v>0</v>
      </c>
      <c r="AL25" s="73">
        <f t="shared" ref="AL25:AL26" si="70">Q25+R25</f>
        <v>105000</v>
      </c>
      <c r="AM25" s="75"/>
    </row>
    <row r="26" spans="1:39" s="58" customFormat="1" ht="16.5" customHeight="1" x14ac:dyDescent="0.15">
      <c r="A26" s="61"/>
      <c r="B26" s="77" t="s">
        <v>528</v>
      </c>
      <c r="C26" s="77" t="s">
        <v>527</v>
      </c>
      <c r="D26" s="78" t="s">
        <v>529</v>
      </c>
      <c r="E26" s="79" t="s">
        <v>1556</v>
      </c>
      <c r="F26" s="347"/>
      <c r="G26" s="79" t="s">
        <v>497</v>
      </c>
      <c r="H26" s="79" t="s">
        <v>1113</v>
      </c>
      <c r="I26" s="79" t="s">
        <v>1113</v>
      </c>
      <c r="J26" s="347"/>
      <c r="K26" s="347"/>
      <c r="L26" s="347"/>
      <c r="M26" s="347"/>
      <c r="N26" s="81"/>
      <c r="O26" s="82" t="s">
        <v>81</v>
      </c>
      <c r="P26" s="67">
        <v>35000</v>
      </c>
      <c r="Q26" s="67">
        <v>0</v>
      </c>
      <c r="R26" s="67">
        <v>35000</v>
      </c>
      <c r="S26" s="67">
        <f t="shared" ref="S26" si="71">P26-Q26-R26</f>
        <v>0</v>
      </c>
      <c r="T26" s="67">
        <v>35000</v>
      </c>
      <c r="U26" s="83">
        <v>0</v>
      </c>
      <c r="V26" s="69">
        <f t="shared" si="67"/>
        <v>35000</v>
      </c>
      <c r="W26" s="70" t="s">
        <v>82</v>
      </c>
      <c r="X26" s="69">
        <v>70000</v>
      </c>
      <c r="Y26" s="69">
        <v>0</v>
      </c>
      <c r="Z26" s="69">
        <v>0</v>
      </c>
      <c r="AA26" s="69">
        <v>0</v>
      </c>
      <c r="AB26" s="69">
        <v>0</v>
      </c>
      <c r="AC26" s="69">
        <v>0</v>
      </c>
      <c r="AD26" s="69">
        <v>0</v>
      </c>
      <c r="AE26" s="69">
        <f t="shared" si="27"/>
        <v>70000</v>
      </c>
      <c r="AF26" s="350"/>
      <c r="AH26" s="73">
        <v>35000</v>
      </c>
      <c r="AI26" s="74" t="s">
        <v>1156</v>
      </c>
      <c r="AJ26" s="73">
        <v>0</v>
      </c>
      <c r="AK26" s="73">
        <f t="shared" si="69"/>
        <v>0</v>
      </c>
      <c r="AL26" s="73">
        <f t="shared" si="70"/>
        <v>35000</v>
      </c>
      <c r="AM26" s="75"/>
    </row>
    <row r="27" spans="1:39" s="58" customFormat="1" ht="16.5" customHeight="1" x14ac:dyDescent="0.15">
      <c r="A27" s="61"/>
      <c r="B27" s="77" t="s">
        <v>528</v>
      </c>
      <c r="C27" s="77" t="s">
        <v>527</v>
      </c>
      <c r="D27" s="84" t="s">
        <v>529</v>
      </c>
      <c r="E27" s="85" t="s">
        <v>1556</v>
      </c>
      <c r="F27" s="348"/>
      <c r="G27" s="85" t="s">
        <v>497</v>
      </c>
      <c r="H27" s="85" t="s">
        <v>1113</v>
      </c>
      <c r="I27" s="85" t="s">
        <v>1113</v>
      </c>
      <c r="J27" s="348"/>
      <c r="K27" s="348"/>
      <c r="L27" s="348"/>
      <c r="M27" s="348"/>
      <c r="N27" s="87"/>
      <c r="O27" s="88" t="s">
        <v>83</v>
      </c>
      <c r="P27" s="67">
        <f t="shared" ref="P27:R27" si="72">P25-+P26</f>
        <v>70000</v>
      </c>
      <c r="Q27" s="67">
        <f t="shared" si="72"/>
        <v>0</v>
      </c>
      <c r="R27" s="89">
        <f t="shared" si="72"/>
        <v>70000</v>
      </c>
      <c r="S27" s="89"/>
      <c r="T27" s="89">
        <f t="shared" ref="T27:V27" si="73">T25-+T26</f>
        <v>0</v>
      </c>
      <c r="U27" s="90">
        <f t="shared" si="73"/>
        <v>0</v>
      </c>
      <c r="V27" s="90">
        <f t="shared" si="73"/>
        <v>70000</v>
      </c>
      <c r="W27" s="88" t="s">
        <v>83</v>
      </c>
      <c r="X27" s="90">
        <f t="shared" ref="X27:AD27" si="74">X25-+X26</f>
        <v>0</v>
      </c>
      <c r="Y27" s="90">
        <f t="shared" si="74"/>
        <v>0</v>
      </c>
      <c r="Z27" s="90">
        <f t="shared" si="74"/>
        <v>0</v>
      </c>
      <c r="AA27" s="90">
        <f t="shared" si="74"/>
        <v>0</v>
      </c>
      <c r="AB27" s="90">
        <f t="shared" si="74"/>
        <v>0</v>
      </c>
      <c r="AC27" s="90">
        <f t="shared" si="74"/>
        <v>0</v>
      </c>
      <c r="AD27" s="90">
        <f t="shared" si="74"/>
        <v>0</v>
      </c>
      <c r="AE27" s="90">
        <f t="shared" si="27"/>
        <v>0</v>
      </c>
      <c r="AF27" s="351"/>
      <c r="AH27" s="91">
        <f t="shared" si="34"/>
        <v>70000</v>
      </c>
      <c r="AI27" s="92" t="s">
        <v>1156</v>
      </c>
      <c r="AJ27" s="91">
        <f t="shared" ref="AJ27:AL27" si="75">AJ25-+AJ26</f>
        <v>0</v>
      </c>
      <c r="AK27" s="91">
        <f t="shared" si="75"/>
        <v>0</v>
      </c>
      <c r="AL27" s="91">
        <f t="shared" si="75"/>
        <v>70000</v>
      </c>
      <c r="AM27" s="60"/>
    </row>
    <row r="28" spans="1:39" s="58" customFormat="1" ht="16.5" customHeight="1" x14ac:dyDescent="0.15">
      <c r="A28" s="61" t="s">
        <v>1570</v>
      </c>
      <c r="B28" t="s">
        <v>532</v>
      </c>
      <c r="C28" t="s">
        <v>531</v>
      </c>
      <c r="D28" s="62" t="s">
        <v>533</v>
      </c>
      <c r="E28" s="63" t="s">
        <v>1570</v>
      </c>
      <c r="F28" s="346" t="s">
        <v>1356</v>
      </c>
      <c r="G28" s="63" t="s">
        <v>497</v>
      </c>
      <c r="H28" s="63" t="s">
        <v>1113</v>
      </c>
      <c r="I28" s="63" t="s">
        <v>1113</v>
      </c>
      <c r="J28" s="346" t="s">
        <v>1752</v>
      </c>
      <c r="K28" s="346" t="s">
        <v>1722</v>
      </c>
      <c r="L28" s="346" t="s">
        <v>1750</v>
      </c>
      <c r="M28" s="346" t="s">
        <v>1714</v>
      </c>
      <c r="N28" s="65" t="s">
        <v>1712</v>
      </c>
      <c r="O28" s="66" t="s">
        <v>78</v>
      </c>
      <c r="P28" s="67">
        <v>32731982</v>
      </c>
      <c r="Q28" s="67">
        <v>0</v>
      </c>
      <c r="R28" s="67">
        <f t="shared" ref="R28" si="76">P28-Q28</f>
        <v>32731982</v>
      </c>
      <c r="S28" s="67">
        <v>0</v>
      </c>
      <c r="T28" s="67">
        <v>32731982</v>
      </c>
      <c r="U28" s="68">
        <v>0</v>
      </c>
      <c r="V28" s="69">
        <f t="shared" ref="V28:V29" si="77">P28-U28</f>
        <v>32731982</v>
      </c>
      <c r="W28" s="70" t="s">
        <v>79</v>
      </c>
      <c r="X28" s="69">
        <f t="shared" ref="X28" si="78">X29</f>
        <v>0</v>
      </c>
      <c r="Y28" s="71"/>
      <c r="Z28" s="71"/>
      <c r="AA28" s="71"/>
      <c r="AB28" s="71"/>
      <c r="AC28" s="71"/>
      <c r="AD28" s="72"/>
      <c r="AE28" s="69">
        <f t="shared" ref="AE28:AE36" si="79">SUM(X28:AD28)</f>
        <v>0</v>
      </c>
      <c r="AF28" s="349">
        <v>0</v>
      </c>
      <c r="AH28" s="73">
        <v>32731982</v>
      </c>
      <c r="AI28" s="74" t="s">
        <v>1156</v>
      </c>
      <c r="AJ28" s="73">
        <v>0</v>
      </c>
      <c r="AK28" s="73">
        <f t="shared" ref="AK28:AK29" si="80">AL28-+AH28</f>
        <v>0</v>
      </c>
      <c r="AL28" s="73">
        <f t="shared" ref="AL28:AL29" si="81">Q28+R28</f>
        <v>32731982</v>
      </c>
      <c r="AM28" s="75"/>
    </row>
    <row r="29" spans="1:39" s="58" customFormat="1" ht="16.5" customHeight="1" x14ac:dyDescent="0.15">
      <c r="A29" s="61"/>
      <c r="B29" s="77" t="s">
        <v>532</v>
      </c>
      <c r="C29" s="77" t="s">
        <v>531</v>
      </c>
      <c r="D29" s="78" t="s">
        <v>533</v>
      </c>
      <c r="E29" s="79" t="s">
        <v>1570</v>
      </c>
      <c r="F29" s="347"/>
      <c r="G29" s="79" t="s">
        <v>497</v>
      </c>
      <c r="H29" s="79" t="s">
        <v>1113</v>
      </c>
      <c r="I29" s="79" t="s">
        <v>1113</v>
      </c>
      <c r="J29" s="347"/>
      <c r="K29" s="347"/>
      <c r="L29" s="347"/>
      <c r="M29" s="347"/>
      <c r="N29" s="81"/>
      <c r="O29" s="82" t="s">
        <v>81</v>
      </c>
      <c r="P29" s="67">
        <v>32731982</v>
      </c>
      <c r="Q29" s="67">
        <v>0</v>
      </c>
      <c r="R29" s="67">
        <v>32731982</v>
      </c>
      <c r="S29" s="67">
        <f t="shared" ref="S29" si="82">P29-Q29-R29</f>
        <v>0</v>
      </c>
      <c r="T29" s="67">
        <v>32731982</v>
      </c>
      <c r="U29" s="83">
        <v>0</v>
      </c>
      <c r="V29" s="69">
        <f t="shared" si="77"/>
        <v>32731982</v>
      </c>
      <c r="W29" s="70" t="s">
        <v>82</v>
      </c>
      <c r="X29" s="69">
        <v>0</v>
      </c>
      <c r="Y29" s="69">
        <v>0</v>
      </c>
      <c r="Z29" s="69">
        <v>0</v>
      </c>
      <c r="AA29" s="69">
        <v>0</v>
      </c>
      <c r="AB29" s="69">
        <v>0</v>
      </c>
      <c r="AC29" s="69">
        <v>0</v>
      </c>
      <c r="AD29" s="69">
        <v>0</v>
      </c>
      <c r="AE29" s="69">
        <f t="shared" si="79"/>
        <v>0</v>
      </c>
      <c r="AF29" s="350"/>
      <c r="AH29" s="73">
        <v>32731982</v>
      </c>
      <c r="AI29" s="74" t="s">
        <v>1156</v>
      </c>
      <c r="AJ29" s="73">
        <v>0</v>
      </c>
      <c r="AK29" s="73">
        <f t="shared" si="80"/>
        <v>0</v>
      </c>
      <c r="AL29" s="73">
        <f t="shared" si="81"/>
        <v>32731982</v>
      </c>
      <c r="AM29" s="75"/>
    </row>
    <row r="30" spans="1:39" s="58" customFormat="1" ht="16.5" customHeight="1" x14ac:dyDescent="0.15">
      <c r="A30" s="61"/>
      <c r="B30" s="77" t="s">
        <v>532</v>
      </c>
      <c r="C30" s="77" t="s">
        <v>531</v>
      </c>
      <c r="D30" s="84" t="s">
        <v>533</v>
      </c>
      <c r="E30" s="85" t="s">
        <v>1570</v>
      </c>
      <c r="F30" s="348"/>
      <c r="G30" s="85" t="s">
        <v>497</v>
      </c>
      <c r="H30" s="85" t="s">
        <v>1113</v>
      </c>
      <c r="I30" s="85" t="s">
        <v>1113</v>
      </c>
      <c r="J30" s="348"/>
      <c r="K30" s="348"/>
      <c r="L30" s="348"/>
      <c r="M30" s="348"/>
      <c r="N30" s="87"/>
      <c r="O30" s="88" t="s">
        <v>83</v>
      </c>
      <c r="P30" s="67">
        <f t="shared" ref="P30:R30" si="83">P28-+P29</f>
        <v>0</v>
      </c>
      <c r="Q30" s="67">
        <f t="shared" si="83"/>
        <v>0</v>
      </c>
      <c r="R30" s="89">
        <f t="shared" si="83"/>
        <v>0</v>
      </c>
      <c r="S30" s="89"/>
      <c r="T30" s="89">
        <f t="shared" ref="T30:V30" si="84">T28-+T29</f>
        <v>0</v>
      </c>
      <c r="U30" s="90">
        <f t="shared" si="84"/>
        <v>0</v>
      </c>
      <c r="V30" s="90">
        <f t="shared" si="84"/>
        <v>0</v>
      </c>
      <c r="W30" s="88" t="s">
        <v>83</v>
      </c>
      <c r="X30" s="90">
        <f t="shared" ref="X30:AD30" si="85">X28-+X29</f>
        <v>0</v>
      </c>
      <c r="Y30" s="90">
        <f t="shared" si="85"/>
        <v>0</v>
      </c>
      <c r="Z30" s="90">
        <f t="shared" si="85"/>
        <v>0</v>
      </c>
      <c r="AA30" s="90">
        <f t="shared" si="85"/>
        <v>0</v>
      </c>
      <c r="AB30" s="90">
        <f t="shared" si="85"/>
        <v>0</v>
      </c>
      <c r="AC30" s="90">
        <f t="shared" si="85"/>
        <v>0</v>
      </c>
      <c r="AD30" s="90">
        <f t="shared" si="85"/>
        <v>0</v>
      </c>
      <c r="AE30" s="90">
        <f t="shared" si="79"/>
        <v>0</v>
      </c>
      <c r="AF30" s="351"/>
      <c r="AH30" s="91">
        <f t="shared" ref="AH30:AH36" si="86">AH28-+AH29</f>
        <v>0</v>
      </c>
      <c r="AI30" s="92" t="s">
        <v>1156</v>
      </c>
      <c r="AJ30" s="91">
        <f t="shared" ref="AJ30:AL30" si="87">AJ28-+AJ29</f>
        <v>0</v>
      </c>
      <c r="AK30" s="91">
        <f t="shared" si="87"/>
        <v>0</v>
      </c>
      <c r="AL30" s="91">
        <f t="shared" si="87"/>
        <v>0</v>
      </c>
      <c r="AM30" s="60"/>
    </row>
    <row r="31" spans="1:39" s="58" customFormat="1" ht="16.5" customHeight="1" x14ac:dyDescent="0.15">
      <c r="A31" s="61" t="s">
        <v>1571</v>
      </c>
      <c r="B31" t="s">
        <v>532</v>
      </c>
      <c r="C31" t="s">
        <v>531</v>
      </c>
      <c r="D31" s="62" t="s">
        <v>533</v>
      </c>
      <c r="E31" s="63" t="s">
        <v>1571</v>
      </c>
      <c r="F31" s="346" t="s">
        <v>1357</v>
      </c>
      <c r="G31" s="63" t="s">
        <v>497</v>
      </c>
      <c r="H31" s="63" t="s">
        <v>1113</v>
      </c>
      <c r="I31" s="63" t="s">
        <v>1113</v>
      </c>
      <c r="J31" s="346"/>
      <c r="K31" s="346"/>
      <c r="L31" s="346"/>
      <c r="M31" s="346" t="s">
        <v>1714</v>
      </c>
      <c r="N31" s="65" t="s">
        <v>1712</v>
      </c>
      <c r="O31" s="66" t="s">
        <v>78</v>
      </c>
      <c r="P31" s="67">
        <v>16426794</v>
      </c>
      <c r="Q31" s="67">
        <v>0</v>
      </c>
      <c r="R31" s="67">
        <f t="shared" ref="R31" si="88">P31-Q31</f>
        <v>16426794</v>
      </c>
      <c r="S31" s="67">
        <v>0</v>
      </c>
      <c r="T31" s="67">
        <v>16426794</v>
      </c>
      <c r="U31" s="68">
        <v>35834096</v>
      </c>
      <c r="V31" s="69">
        <f t="shared" ref="V31:V32" si="89">P31-U31</f>
        <v>-19407302</v>
      </c>
      <c r="W31" s="70" t="s">
        <v>79</v>
      </c>
      <c r="X31" s="69">
        <f t="shared" ref="X31" si="90">X32</f>
        <v>0</v>
      </c>
      <c r="Y31" s="71"/>
      <c r="Z31" s="71"/>
      <c r="AA31" s="71"/>
      <c r="AB31" s="71"/>
      <c r="AC31" s="71"/>
      <c r="AD31" s="72"/>
      <c r="AE31" s="69">
        <f t="shared" si="79"/>
        <v>0</v>
      </c>
      <c r="AF31" s="349">
        <v>0</v>
      </c>
      <c r="AH31" s="73">
        <v>12230400</v>
      </c>
      <c r="AI31" s="74" t="s">
        <v>819</v>
      </c>
      <c r="AJ31" s="73">
        <v>37714</v>
      </c>
      <c r="AK31" s="73">
        <f t="shared" ref="AK31:AK32" si="91">AL31-+AH31</f>
        <v>4196394</v>
      </c>
      <c r="AL31" s="73">
        <f t="shared" ref="AL31:AL32" si="92">Q31+R31</f>
        <v>16426794</v>
      </c>
      <c r="AM31" s="75"/>
    </row>
    <row r="32" spans="1:39" s="58" customFormat="1" ht="16.5" customHeight="1" x14ac:dyDescent="0.15">
      <c r="A32" s="61"/>
      <c r="B32" s="77" t="s">
        <v>532</v>
      </c>
      <c r="C32" s="77" t="s">
        <v>531</v>
      </c>
      <c r="D32" s="78" t="s">
        <v>533</v>
      </c>
      <c r="E32" s="79" t="s">
        <v>1571</v>
      </c>
      <c r="F32" s="347"/>
      <c r="G32" s="79" t="s">
        <v>497</v>
      </c>
      <c r="H32" s="79" t="s">
        <v>1113</v>
      </c>
      <c r="I32" s="79" t="s">
        <v>1113</v>
      </c>
      <c r="J32" s="347"/>
      <c r="K32" s="347"/>
      <c r="L32" s="347"/>
      <c r="M32" s="347"/>
      <c r="N32" s="81"/>
      <c r="O32" s="82" t="s">
        <v>81</v>
      </c>
      <c r="P32" s="67">
        <v>16426794</v>
      </c>
      <c r="Q32" s="67">
        <v>0</v>
      </c>
      <c r="R32" s="67">
        <v>16426794</v>
      </c>
      <c r="S32" s="67">
        <f t="shared" ref="S32" si="93">P32-Q32-R32</f>
        <v>0</v>
      </c>
      <c r="T32" s="67">
        <v>16426794</v>
      </c>
      <c r="U32" s="83">
        <v>35834096</v>
      </c>
      <c r="V32" s="69">
        <f t="shared" si="89"/>
        <v>-19407302</v>
      </c>
      <c r="W32" s="70" t="s">
        <v>82</v>
      </c>
      <c r="X32" s="69">
        <v>0</v>
      </c>
      <c r="Y32" s="69">
        <v>0</v>
      </c>
      <c r="Z32" s="69">
        <v>0</v>
      </c>
      <c r="AA32" s="69">
        <v>0</v>
      </c>
      <c r="AB32" s="69">
        <v>0</v>
      </c>
      <c r="AC32" s="69">
        <v>0</v>
      </c>
      <c r="AD32" s="69">
        <v>0</v>
      </c>
      <c r="AE32" s="69">
        <f t="shared" si="79"/>
        <v>0</v>
      </c>
      <c r="AF32" s="350"/>
      <c r="AH32" s="73">
        <v>12230400</v>
      </c>
      <c r="AI32" s="74" t="s">
        <v>819</v>
      </c>
      <c r="AJ32" s="73">
        <v>37714</v>
      </c>
      <c r="AK32" s="73">
        <f t="shared" si="91"/>
        <v>4196394</v>
      </c>
      <c r="AL32" s="73">
        <f t="shared" si="92"/>
        <v>16426794</v>
      </c>
      <c r="AM32" s="75"/>
    </row>
    <row r="33" spans="1:39" s="58" customFormat="1" ht="16.5" customHeight="1" x14ac:dyDescent="0.15">
      <c r="A33" s="61"/>
      <c r="B33" s="77" t="s">
        <v>532</v>
      </c>
      <c r="C33" s="77" t="s">
        <v>531</v>
      </c>
      <c r="D33" s="84" t="s">
        <v>533</v>
      </c>
      <c r="E33" s="85" t="s">
        <v>1571</v>
      </c>
      <c r="F33" s="348"/>
      <c r="G33" s="85" t="s">
        <v>497</v>
      </c>
      <c r="H33" s="85" t="s">
        <v>1113</v>
      </c>
      <c r="I33" s="85" t="s">
        <v>1113</v>
      </c>
      <c r="J33" s="348"/>
      <c r="K33" s="348"/>
      <c r="L33" s="348"/>
      <c r="M33" s="348"/>
      <c r="N33" s="87"/>
      <c r="O33" s="88" t="s">
        <v>83</v>
      </c>
      <c r="P33" s="67">
        <f t="shared" ref="P33:R33" si="94">P31-+P32</f>
        <v>0</v>
      </c>
      <c r="Q33" s="67">
        <f t="shared" si="94"/>
        <v>0</v>
      </c>
      <c r="R33" s="89">
        <f t="shared" si="94"/>
        <v>0</v>
      </c>
      <c r="S33" s="89"/>
      <c r="T33" s="89">
        <f t="shared" ref="T33:V33" si="95">T31-+T32</f>
        <v>0</v>
      </c>
      <c r="U33" s="90">
        <f t="shared" si="95"/>
        <v>0</v>
      </c>
      <c r="V33" s="90">
        <f t="shared" si="95"/>
        <v>0</v>
      </c>
      <c r="W33" s="88" t="s">
        <v>83</v>
      </c>
      <c r="X33" s="90">
        <f t="shared" ref="X33:AD33" si="96">X31-+X32</f>
        <v>0</v>
      </c>
      <c r="Y33" s="90">
        <f t="shared" si="96"/>
        <v>0</v>
      </c>
      <c r="Z33" s="90">
        <f t="shared" si="96"/>
        <v>0</v>
      </c>
      <c r="AA33" s="90">
        <f t="shared" si="96"/>
        <v>0</v>
      </c>
      <c r="AB33" s="90">
        <f t="shared" si="96"/>
        <v>0</v>
      </c>
      <c r="AC33" s="90">
        <f t="shared" si="96"/>
        <v>0</v>
      </c>
      <c r="AD33" s="90">
        <f t="shared" si="96"/>
        <v>0</v>
      </c>
      <c r="AE33" s="90">
        <f t="shared" si="79"/>
        <v>0</v>
      </c>
      <c r="AF33" s="351"/>
      <c r="AH33" s="91">
        <f t="shared" si="86"/>
        <v>0</v>
      </c>
      <c r="AI33" s="92" t="s">
        <v>1156</v>
      </c>
      <c r="AJ33" s="91">
        <f t="shared" ref="AJ33:AL33" si="97">AJ31-+AJ32</f>
        <v>0</v>
      </c>
      <c r="AK33" s="91">
        <f t="shared" si="97"/>
        <v>0</v>
      </c>
      <c r="AL33" s="91">
        <f t="shared" si="97"/>
        <v>0</v>
      </c>
      <c r="AM33" s="60"/>
    </row>
    <row r="34" spans="1:39" s="58" customFormat="1" ht="16.5" customHeight="1" x14ac:dyDescent="0.15">
      <c r="A34" s="61" t="s">
        <v>1579</v>
      </c>
      <c r="B34" t="s">
        <v>532</v>
      </c>
      <c r="C34" t="s">
        <v>531</v>
      </c>
      <c r="D34" s="62" t="s">
        <v>533</v>
      </c>
      <c r="E34" s="63" t="s">
        <v>1579</v>
      </c>
      <c r="F34" s="346" t="s">
        <v>1365</v>
      </c>
      <c r="G34" s="63" t="s">
        <v>497</v>
      </c>
      <c r="H34" s="63" t="s">
        <v>1113</v>
      </c>
      <c r="I34" s="63" t="s">
        <v>1113</v>
      </c>
      <c r="J34" s="346"/>
      <c r="K34" s="346"/>
      <c r="L34" s="346"/>
      <c r="M34" s="346" t="s">
        <v>1714</v>
      </c>
      <c r="N34" s="65" t="s">
        <v>1712</v>
      </c>
      <c r="O34" s="66" t="s">
        <v>78</v>
      </c>
      <c r="P34" s="67">
        <v>2523685</v>
      </c>
      <c r="Q34" s="67">
        <v>0</v>
      </c>
      <c r="R34" s="67">
        <f t="shared" ref="R34" si="98">P34-Q34</f>
        <v>2523685</v>
      </c>
      <c r="S34" s="67">
        <v>0</v>
      </c>
      <c r="T34" s="67">
        <v>2523685</v>
      </c>
      <c r="U34" s="68">
        <v>0</v>
      </c>
      <c r="V34" s="69">
        <f t="shared" ref="V34:V35" si="99">P34-U34</f>
        <v>2523685</v>
      </c>
      <c r="W34" s="70" t="s">
        <v>79</v>
      </c>
      <c r="X34" s="69">
        <f t="shared" ref="X34" si="100">X35</f>
        <v>0</v>
      </c>
      <c r="Y34" s="71"/>
      <c r="Z34" s="71"/>
      <c r="AA34" s="71"/>
      <c r="AB34" s="71"/>
      <c r="AC34" s="71"/>
      <c r="AD34" s="72"/>
      <c r="AE34" s="69">
        <f t="shared" si="79"/>
        <v>0</v>
      </c>
      <c r="AF34" s="349">
        <v>0</v>
      </c>
      <c r="AH34" s="73">
        <v>2313700</v>
      </c>
      <c r="AI34" s="74" t="s">
        <v>819</v>
      </c>
      <c r="AJ34" s="73">
        <v>1876</v>
      </c>
      <c r="AK34" s="73">
        <f t="shared" ref="AK34:AK35" si="101">AL34-+AH34</f>
        <v>209985</v>
      </c>
      <c r="AL34" s="73">
        <f t="shared" ref="AL34:AL35" si="102">Q34+R34</f>
        <v>2523685</v>
      </c>
      <c r="AM34" s="75"/>
    </row>
    <row r="35" spans="1:39" s="58" customFormat="1" ht="16.5" customHeight="1" x14ac:dyDescent="0.15">
      <c r="A35" s="61"/>
      <c r="B35" s="77" t="s">
        <v>532</v>
      </c>
      <c r="C35" s="77" t="s">
        <v>531</v>
      </c>
      <c r="D35" s="78" t="s">
        <v>533</v>
      </c>
      <c r="E35" s="79" t="s">
        <v>1579</v>
      </c>
      <c r="F35" s="347"/>
      <c r="G35" s="79" t="s">
        <v>497</v>
      </c>
      <c r="H35" s="79" t="s">
        <v>1113</v>
      </c>
      <c r="I35" s="79" t="s">
        <v>1113</v>
      </c>
      <c r="J35" s="347"/>
      <c r="K35" s="347"/>
      <c r="L35" s="347"/>
      <c r="M35" s="347"/>
      <c r="N35" s="81"/>
      <c r="O35" s="82" t="s">
        <v>81</v>
      </c>
      <c r="P35" s="67">
        <v>2523685</v>
      </c>
      <c r="Q35" s="67">
        <v>0</v>
      </c>
      <c r="R35" s="67">
        <v>2523685</v>
      </c>
      <c r="S35" s="67">
        <f t="shared" ref="S35" si="103">P35-Q35-R35</f>
        <v>0</v>
      </c>
      <c r="T35" s="67">
        <v>2523685</v>
      </c>
      <c r="U35" s="83">
        <v>0</v>
      </c>
      <c r="V35" s="69">
        <f t="shared" si="99"/>
        <v>2523685</v>
      </c>
      <c r="W35" s="70" t="s">
        <v>82</v>
      </c>
      <c r="X35" s="69">
        <v>0</v>
      </c>
      <c r="Y35" s="69">
        <v>0</v>
      </c>
      <c r="Z35" s="69">
        <v>0</v>
      </c>
      <c r="AA35" s="69">
        <v>0</v>
      </c>
      <c r="AB35" s="69">
        <v>0</v>
      </c>
      <c r="AC35" s="69">
        <v>0</v>
      </c>
      <c r="AD35" s="69">
        <v>0</v>
      </c>
      <c r="AE35" s="69">
        <f t="shared" si="79"/>
        <v>0</v>
      </c>
      <c r="AF35" s="350"/>
      <c r="AH35" s="73">
        <v>2313700</v>
      </c>
      <c r="AI35" s="74" t="s">
        <v>819</v>
      </c>
      <c r="AJ35" s="73">
        <v>1876</v>
      </c>
      <c r="AK35" s="73">
        <f t="shared" si="101"/>
        <v>209985</v>
      </c>
      <c r="AL35" s="73">
        <f t="shared" si="102"/>
        <v>2523685</v>
      </c>
      <c r="AM35" s="75"/>
    </row>
    <row r="36" spans="1:39" s="58" customFormat="1" ht="16.5" customHeight="1" x14ac:dyDescent="0.15">
      <c r="A36" s="61"/>
      <c r="B36" s="77" t="s">
        <v>532</v>
      </c>
      <c r="C36" s="77" t="s">
        <v>531</v>
      </c>
      <c r="D36" s="84" t="s">
        <v>533</v>
      </c>
      <c r="E36" s="85" t="s">
        <v>1579</v>
      </c>
      <c r="F36" s="348"/>
      <c r="G36" s="85" t="s">
        <v>497</v>
      </c>
      <c r="H36" s="85" t="s">
        <v>1113</v>
      </c>
      <c r="I36" s="85" t="s">
        <v>1113</v>
      </c>
      <c r="J36" s="348"/>
      <c r="K36" s="348"/>
      <c r="L36" s="348"/>
      <c r="M36" s="348"/>
      <c r="N36" s="87"/>
      <c r="O36" s="88" t="s">
        <v>83</v>
      </c>
      <c r="P36" s="67">
        <f t="shared" ref="P36:R36" si="104">P34-+P35</f>
        <v>0</v>
      </c>
      <c r="Q36" s="67">
        <f t="shared" si="104"/>
        <v>0</v>
      </c>
      <c r="R36" s="89">
        <f t="shared" si="104"/>
        <v>0</v>
      </c>
      <c r="S36" s="89"/>
      <c r="T36" s="89">
        <f t="shared" ref="T36:V36" si="105">T34-+T35</f>
        <v>0</v>
      </c>
      <c r="U36" s="90">
        <f t="shared" si="105"/>
        <v>0</v>
      </c>
      <c r="V36" s="90">
        <f t="shared" si="105"/>
        <v>0</v>
      </c>
      <c r="W36" s="88" t="s">
        <v>83</v>
      </c>
      <c r="X36" s="90">
        <f t="shared" ref="X36:AD36" si="106">X34-+X35</f>
        <v>0</v>
      </c>
      <c r="Y36" s="90">
        <f t="shared" si="106"/>
        <v>0</v>
      </c>
      <c r="Z36" s="90">
        <f t="shared" si="106"/>
        <v>0</v>
      </c>
      <c r="AA36" s="90">
        <f t="shared" si="106"/>
        <v>0</v>
      </c>
      <c r="AB36" s="90">
        <f t="shared" si="106"/>
        <v>0</v>
      </c>
      <c r="AC36" s="90">
        <f t="shared" si="106"/>
        <v>0</v>
      </c>
      <c r="AD36" s="90">
        <f t="shared" si="106"/>
        <v>0</v>
      </c>
      <c r="AE36" s="90">
        <f t="shared" si="79"/>
        <v>0</v>
      </c>
      <c r="AF36" s="351"/>
      <c r="AH36" s="91">
        <f t="shared" si="86"/>
        <v>0</v>
      </c>
      <c r="AI36" s="92" t="s">
        <v>1156</v>
      </c>
      <c r="AJ36" s="91">
        <f t="shared" ref="AJ36:AL36" si="107">AJ34-+AJ35</f>
        <v>0</v>
      </c>
      <c r="AK36" s="91">
        <f t="shared" si="107"/>
        <v>0</v>
      </c>
      <c r="AL36" s="91">
        <f t="shared" si="107"/>
        <v>0</v>
      </c>
      <c r="AM36" s="60"/>
    </row>
    <row r="37" spans="1:39" s="58" customFormat="1" ht="16.5" customHeight="1" x14ac:dyDescent="0.15">
      <c r="A37" s="61" t="s">
        <v>1595</v>
      </c>
      <c r="B37" t="s">
        <v>559</v>
      </c>
      <c r="C37" t="s">
        <v>558</v>
      </c>
      <c r="D37" s="62" t="s">
        <v>560</v>
      </c>
      <c r="E37" s="63" t="s">
        <v>1595</v>
      </c>
      <c r="F37" s="346" t="s">
        <v>1381</v>
      </c>
      <c r="G37" s="63" t="s">
        <v>502</v>
      </c>
      <c r="H37" s="63" t="s">
        <v>1113</v>
      </c>
      <c r="I37" s="63" t="s">
        <v>1113</v>
      </c>
      <c r="J37" s="346"/>
      <c r="K37" s="346"/>
      <c r="L37" s="346"/>
      <c r="M37" s="346" t="s">
        <v>1714</v>
      </c>
      <c r="N37" s="65" t="s">
        <v>1712</v>
      </c>
      <c r="O37" s="66" t="s">
        <v>78</v>
      </c>
      <c r="P37" s="67">
        <v>674767</v>
      </c>
      <c r="Q37" s="67">
        <v>674767</v>
      </c>
      <c r="R37" s="67">
        <f t="shared" ref="R37" si="108">P37-Q37</f>
        <v>0</v>
      </c>
      <c r="S37" s="67">
        <v>0</v>
      </c>
      <c r="T37" s="67">
        <v>0</v>
      </c>
      <c r="U37" s="68">
        <v>0</v>
      </c>
      <c r="V37" s="69">
        <f t="shared" ref="V37:V38" si="109">P37-U37</f>
        <v>674767</v>
      </c>
      <c r="W37" s="70" t="s">
        <v>79</v>
      </c>
      <c r="X37" s="69">
        <f t="shared" ref="X37" si="110">X38</f>
        <v>0</v>
      </c>
      <c r="Y37" s="71"/>
      <c r="Z37" s="71"/>
      <c r="AA37" s="71"/>
      <c r="AB37" s="71"/>
      <c r="AC37" s="71"/>
      <c r="AD37" s="72"/>
      <c r="AE37" s="69">
        <f t="shared" ref="AE37:AE45" si="111">SUM(X37:AD37)</f>
        <v>0</v>
      </c>
      <c r="AF37" s="349" t="s">
        <v>1791</v>
      </c>
      <c r="AH37" s="73">
        <v>674767</v>
      </c>
      <c r="AI37" s="74" t="s">
        <v>1156</v>
      </c>
      <c r="AJ37" s="73">
        <v>0</v>
      </c>
      <c r="AK37" s="73">
        <f t="shared" ref="AK37:AK38" si="112">AL37-+AH37</f>
        <v>0</v>
      </c>
      <c r="AL37" s="73">
        <f t="shared" ref="AL37:AL38" si="113">Q37+R37</f>
        <v>674767</v>
      </c>
      <c r="AM37" s="75"/>
    </row>
    <row r="38" spans="1:39" s="58" customFormat="1" ht="16.5" customHeight="1" x14ac:dyDescent="0.15">
      <c r="B38" s="77" t="s">
        <v>559</v>
      </c>
      <c r="C38" s="77" t="s">
        <v>558</v>
      </c>
      <c r="D38" s="78" t="s">
        <v>560</v>
      </c>
      <c r="E38" s="79" t="s">
        <v>1595</v>
      </c>
      <c r="F38" s="347"/>
      <c r="G38" s="79" t="s">
        <v>502</v>
      </c>
      <c r="H38" s="79" t="s">
        <v>1113</v>
      </c>
      <c r="I38" s="79" t="s">
        <v>1113</v>
      </c>
      <c r="J38" s="347"/>
      <c r="K38" s="347"/>
      <c r="L38" s="347"/>
      <c r="M38" s="347"/>
      <c r="N38" s="81"/>
      <c r="O38" s="82" t="s">
        <v>81</v>
      </c>
      <c r="P38" s="67">
        <v>674767</v>
      </c>
      <c r="Q38" s="67">
        <v>674767</v>
      </c>
      <c r="R38" s="67">
        <v>0</v>
      </c>
      <c r="S38" s="67">
        <f t="shared" ref="S38" si="114">P38-Q38-R38</f>
        <v>0</v>
      </c>
      <c r="T38" s="67">
        <v>0</v>
      </c>
      <c r="U38" s="83">
        <v>0</v>
      </c>
      <c r="V38" s="69">
        <f t="shared" si="109"/>
        <v>674767</v>
      </c>
      <c r="W38" s="70" t="s">
        <v>82</v>
      </c>
      <c r="X38" s="69">
        <v>0</v>
      </c>
      <c r="Y38" s="69">
        <v>0</v>
      </c>
      <c r="Z38" s="69">
        <v>0</v>
      </c>
      <c r="AA38" s="69">
        <v>0</v>
      </c>
      <c r="AB38" s="69">
        <v>0</v>
      </c>
      <c r="AC38" s="69">
        <v>0</v>
      </c>
      <c r="AD38" s="69">
        <v>0</v>
      </c>
      <c r="AE38" s="69">
        <f t="shared" si="111"/>
        <v>0</v>
      </c>
      <c r="AF38" s="350"/>
      <c r="AH38" s="73">
        <v>674767</v>
      </c>
      <c r="AI38" s="74" t="s">
        <v>1156</v>
      </c>
      <c r="AJ38" s="73">
        <v>0</v>
      </c>
      <c r="AK38" s="73">
        <f t="shared" si="112"/>
        <v>0</v>
      </c>
      <c r="AL38" s="73">
        <f t="shared" si="113"/>
        <v>674767</v>
      </c>
      <c r="AM38" s="75"/>
    </row>
    <row r="39" spans="1:39" s="58" customFormat="1" ht="16.5" customHeight="1" x14ac:dyDescent="0.15">
      <c r="B39" s="77" t="s">
        <v>559</v>
      </c>
      <c r="C39" s="77" t="s">
        <v>558</v>
      </c>
      <c r="D39" s="84" t="s">
        <v>560</v>
      </c>
      <c r="E39" s="85" t="s">
        <v>1595</v>
      </c>
      <c r="F39" s="348"/>
      <c r="G39" s="85" t="s">
        <v>502</v>
      </c>
      <c r="H39" s="85" t="s">
        <v>1113</v>
      </c>
      <c r="I39" s="85" t="s">
        <v>1113</v>
      </c>
      <c r="J39" s="348"/>
      <c r="K39" s="348"/>
      <c r="L39" s="348"/>
      <c r="M39" s="348"/>
      <c r="N39" s="87"/>
      <c r="O39" s="88" t="s">
        <v>83</v>
      </c>
      <c r="P39" s="67">
        <f t="shared" ref="P39:R39" si="115">P37-+P38</f>
        <v>0</v>
      </c>
      <c r="Q39" s="67">
        <f t="shared" si="115"/>
        <v>0</v>
      </c>
      <c r="R39" s="89">
        <f t="shared" si="115"/>
        <v>0</v>
      </c>
      <c r="S39" s="89"/>
      <c r="T39" s="89">
        <f t="shared" ref="T39:V39" si="116">T37-+T38</f>
        <v>0</v>
      </c>
      <c r="U39" s="90">
        <f t="shared" si="116"/>
        <v>0</v>
      </c>
      <c r="V39" s="90">
        <f t="shared" si="116"/>
        <v>0</v>
      </c>
      <c r="W39" s="88" t="s">
        <v>83</v>
      </c>
      <c r="X39" s="90">
        <f t="shared" ref="X39:AD39" si="117">X37-+X38</f>
        <v>0</v>
      </c>
      <c r="Y39" s="90">
        <f t="shared" si="117"/>
        <v>0</v>
      </c>
      <c r="Z39" s="90">
        <f t="shared" si="117"/>
        <v>0</v>
      </c>
      <c r="AA39" s="90">
        <f t="shared" si="117"/>
        <v>0</v>
      </c>
      <c r="AB39" s="90">
        <f t="shared" si="117"/>
        <v>0</v>
      </c>
      <c r="AC39" s="90">
        <f t="shared" si="117"/>
        <v>0</v>
      </c>
      <c r="AD39" s="90">
        <f t="shared" si="117"/>
        <v>0</v>
      </c>
      <c r="AE39" s="90">
        <f t="shared" si="111"/>
        <v>0</v>
      </c>
      <c r="AF39" s="351"/>
      <c r="AH39" s="91">
        <f t="shared" ref="AH39:AH45" si="118">AH37-+AH38</f>
        <v>0</v>
      </c>
      <c r="AI39" s="92" t="s">
        <v>1156</v>
      </c>
      <c r="AJ39" s="91">
        <f t="shared" ref="AJ39:AL39" si="119">AJ37-+AJ38</f>
        <v>0</v>
      </c>
      <c r="AK39" s="91">
        <f t="shared" si="119"/>
        <v>0</v>
      </c>
      <c r="AL39" s="91">
        <f t="shared" si="119"/>
        <v>0</v>
      </c>
      <c r="AM39" s="60"/>
    </row>
    <row r="40" spans="1:39" s="58" customFormat="1" ht="16.5" customHeight="1" x14ac:dyDescent="0.15">
      <c r="A40" s="61" t="s">
        <v>1597</v>
      </c>
      <c r="B40" t="s">
        <v>559</v>
      </c>
      <c r="C40" t="s">
        <v>558</v>
      </c>
      <c r="D40" s="62" t="s">
        <v>560</v>
      </c>
      <c r="E40" s="63" t="s">
        <v>1597</v>
      </c>
      <c r="F40" s="346" t="s">
        <v>1383</v>
      </c>
      <c r="G40" s="63" t="s">
        <v>502</v>
      </c>
      <c r="H40" s="63" t="s">
        <v>1113</v>
      </c>
      <c r="I40" s="63" t="s">
        <v>1113</v>
      </c>
      <c r="J40" s="346"/>
      <c r="K40" s="346"/>
      <c r="L40" s="346"/>
      <c r="M40" s="346" t="s">
        <v>1719</v>
      </c>
      <c r="N40" s="65" t="s">
        <v>1720</v>
      </c>
      <c r="O40" s="66" t="s">
        <v>78</v>
      </c>
      <c r="P40" s="67">
        <v>5039280</v>
      </c>
      <c r="Q40" s="67">
        <v>0</v>
      </c>
      <c r="R40" s="67">
        <f t="shared" ref="R40" si="120">P40-Q40</f>
        <v>5039280</v>
      </c>
      <c r="S40" s="67">
        <v>0</v>
      </c>
      <c r="T40" s="67">
        <v>0</v>
      </c>
      <c r="U40" s="68">
        <v>0</v>
      </c>
      <c r="V40" s="69">
        <f t="shared" ref="V40:V41" si="121">P40-U40</f>
        <v>5039280</v>
      </c>
      <c r="W40" s="70" t="s">
        <v>79</v>
      </c>
      <c r="X40" s="69">
        <f t="shared" ref="X40" si="122">X41</f>
        <v>5039280</v>
      </c>
      <c r="Y40" s="71"/>
      <c r="Z40" s="71"/>
      <c r="AA40" s="71"/>
      <c r="AB40" s="71"/>
      <c r="AC40" s="71"/>
      <c r="AD40" s="72"/>
      <c r="AE40" s="69">
        <f t="shared" si="111"/>
        <v>5039280</v>
      </c>
      <c r="AF40" s="349" t="s">
        <v>1793</v>
      </c>
      <c r="AH40" s="73">
        <v>5039280</v>
      </c>
      <c r="AI40" s="74" t="s">
        <v>1156</v>
      </c>
      <c r="AJ40" s="73">
        <v>0</v>
      </c>
      <c r="AK40" s="73">
        <f t="shared" ref="AK40:AK41" si="123">AL40-+AH40</f>
        <v>0</v>
      </c>
      <c r="AL40" s="73">
        <f t="shared" ref="AL40:AL41" si="124">Q40+R40</f>
        <v>5039280</v>
      </c>
      <c r="AM40" s="75"/>
    </row>
    <row r="41" spans="1:39" s="58" customFormat="1" ht="16.5" customHeight="1" x14ac:dyDescent="0.15">
      <c r="B41" s="77" t="s">
        <v>559</v>
      </c>
      <c r="C41" s="77" t="s">
        <v>558</v>
      </c>
      <c r="D41" s="78" t="s">
        <v>560</v>
      </c>
      <c r="E41" s="79" t="s">
        <v>1597</v>
      </c>
      <c r="F41" s="347"/>
      <c r="G41" s="79" t="s">
        <v>502</v>
      </c>
      <c r="H41" s="79" t="s">
        <v>1113</v>
      </c>
      <c r="I41" s="79" t="s">
        <v>1113</v>
      </c>
      <c r="J41" s="347"/>
      <c r="K41" s="347"/>
      <c r="L41" s="347"/>
      <c r="M41" s="347"/>
      <c r="N41" s="81"/>
      <c r="O41" s="82" t="s">
        <v>81</v>
      </c>
      <c r="P41" s="67">
        <v>0</v>
      </c>
      <c r="Q41" s="67">
        <v>0</v>
      </c>
      <c r="R41" s="67">
        <v>0</v>
      </c>
      <c r="S41" s="67">
        <f t="shared" ref="S41" si="125">P41-Q41-R41</f>
        <v>0</v>
      </c>
      <c r="T41" s="67">
        <v>0</v>
      </c>
      <c r="U41" s="83">
        <v>0</v>
      </c>
      <c r="V41" s="69">
        <f t="shared" si="121"/>
        <v>0</v>
      </c>
      <c r="W41" s="70" t="s">
        <v>82</v>
      </c>
      <c r="X41" s="69">
        <v>5039280</v>
      </c>
      <c r="Y41" s="69">
        <v>0</v>
      </c>
      <c r="Z41" s="69">
        <v>0</v>
      </c>
      <c r="AA41" s="69">
        <v>0</v>
      </c>
      <c r="AB41" s="69">
        <v>0</v>
      </c>
      <c r="AC41" s="69">
        <v>0</v>
      </c>
      <c r="AD41" s="69">
        <v>0</v>
      </c>
      <c r="AE41" s="69">
        <f t="shared" si="111"/>
        <v>5039280</v>
      </c>
      <c r="AF41" s="350"/>
      <c r="AH41" s="73">
        <v>0</v>
      </c>
      <c r="AI41" s="74" t="s">
        <v>1156</v>
      </c>
      <c r="AJ41" s="73">
        <v>0</v>
      </c>
      <c r="AK41" s="73">
        <f t="shared" si="123"/>
        <v>0</v>
      </c>
      <c r="AL41" s="73">
        <f t="shared" si="124"/>
        <v>0</v>
      </c>
      <c r="AM41" s="75"/>
    </row>
    <row r="42" spans="1:39" s="58" customFormat="1" ht="16.5" customHeight="1" x14ac:dyDescent="0.15">
      <c r="B42" s="77" t="s">
        <v>559</v>
      </c>
      <c r="C42" s="77" t="s">
        <v>558</v>
      </c>
      <c r="D42" s="84" t="s">
        <v>560</v>
      </c>
      <c r="E42" s="85" t="s">
        <v>1597</v>
      </c>
      <c r="F42" s="348"/>
      <c r="G42" s="85" t="s">
        <v>502</v>
      </c>
      <c r="H42" s="85" t="s">
        <v>1113</v>
      </c>
      <c r="I42" s="85" t="s">
        <v>1113</v>
      </c>
      <c r="J42" s="348"/>
      <c r="K42" s="348"/>
      <c r="L42" s="348"/>
      <c r="M42" s="348"/>
      <c r="N42" s="87"/>
      <c r="O42" s="88" t="s">
        <v>83</v>
      </c>
      <c r="P42" s="67">
        <f t="shared" ref="P42:R42" si="126">P40-+P41</f>
        <v>5039280</v>
      </c>
      <c r="Q42" s="67">
        <f t="shared" si="126"/>
        <v>0</v>
      </c>
      <c r="R42" s="89">
        <f t="shared" si="126"/>
        <v>5039280</v>
      </c>
      <c r="S42" s="89"/>
      <c r="T42" s="89">
        <f t="shared" ref="T42:V42" si="127">T40-+T41</f>
        <v>0</v>
      </c>
      <c r="U42" s="90">
        <f t="shared" si="127"/>
        <v>0</v>
      </c>
      <c r="V42" s="90">
        <f t="shared" si="127"/>
        <v>5039280</v>
      </c>
      <c r="W42" s="88" t="s">
        <v>83</v>
      </c>
      <c r="X42" s="90">
        <f t="shared" ref="X42:AD42" si="128">X40-+X41</f>
        <v>0</v>
      </c>
      <c r="Y42" s="90">
        <f t="shared" si="128"/>
        <v>0</v>
      </c>
      <c r="Z42" s="90">
        <f t="shared" si="128"/>
        <v>0</v>
      </c>
      <c r="AA42" s="90">
        <f t="shared" si="128"/>
        <v>0</v>
      </c>
      <c r="AB42" s="90">
        <f t="shared" si="128"/>
        <v>0</v>
      </c>
      <c r="AC42" s="90">
        <f t="shared" si="128"/>
        <v>0</v>
      </c>
      <c r="AD42" s="90">
        <f t="shared" si="128"/>
        <v>0</v>
      </c>
      <c r="AE42" s="90">
        <f t="shared" si="111"/>
        <v>0</v>
      </c>
      <c r="AF42" s="351"/>
      <c r="AH42" s="91">
        <f t="shared" si="118"/>
        <v>5039280</v>
      </c>
      <c r="AI42" s="92" t="s">
        <v>1156</v>
      </c>
      <c r="AJ42" s="91">
        <f t="shared" ref="AJ42:AL42" si="129">AJ40-+AJ41</f>
        <v>0</v>
      </c>
      <c r="AK42" s="91">
        <f t="shared" si="129"/>
        <v>0</v>
      </c>
      <c r="AL42" s="91">
        <f t="shared" si="129"/>
        <v>5039280</v>
      </c>
      <c r="AM42" s="60"/>
    </row>
    <row r="43" spans="1:39" s="58" customFormat="1" ht="16.5" customHeight="1" x14ac:dyDescent="0.15">
      <c r="A43" s="61" t="s">
        <v>1598</v>
      </c>
      <c r="B43" t="s">
        <v>559</v>
      </c>
      <c r="C43" t="s">
        <v>558</v>
      </c>
      <c r="D43" s="62" t="s">
        <v>560</v>
      </c>
      <c r="E43" s="63" t="s">
        <v>1598</v>
      </c>
      <c r="F43" s="346" t="s">
        <v>1384</v>
      </c>
      <c r="G43" s="63" t="s">
        <v>502</v>
      </c>
      <c r="H43" s="63" t="s">
        <v>1113</v>
      </c>
      <c r="I43" s="63" t="s">
        <v>1113</v>
      </c>
      <c r="J43" s="346"/>
      <c r="K43" s="346"/>
      <c r="L43" s="346"/>
      <c r="M43" s="346" t="s">
        <v>1719</v>
      </c>
      <c r="N43" s="65" t="s">
        <v>1720</v>
      </c>
      <c r="O43" s="66" t="s">
        <v>78</v>
      </c>
      <c r="P43" s="67">
        <v>5037120</v>
      </c>
      <c r="Q43" s="67">
        <v>0</v>
      </c>
      <c r="R43" s="67">
        <f t="shared" ref="R43" si="130">P43-Q43</f>
        <v>5037120</v>
      </c>
      <c r="S43" s="67">
        <v>0</v>
      </c>
      <c r="T43" s="67">
        <v>0</v>
      </c>
      <c r="U43" s="68">
        <v>0</v>
      </c>
      <c r="V43" s="69">
        <f t="shared" ref="V43:V44" si="131">P43-U43</f>
        <v>5037120</v>
      </c>
      <c r="W43" s="70" t="s">
        <v>79</v>
      </c>
      <c r="X43" s="69">
        <f t="shared" ref="X43" si="132">X44</f>
        <v>5037120</v>
      </c>
      <c r="Y43" s="71"/>
      <c r="Z43" s="71"/>
      <c r="AA43" s="71"/>
      <c r="AB43" s="71"/>
      <c r="AC43" s="71"/>
      <c r="AD43" s="72"/>
      <c r="AE43" s="69">
        <f t="shared" si="111"/>
        <v>5037120</v>
      </c>
      <c r="AF43" s="349" t="s">
        <v>1793</v>
      </c>
      <c r="AH43" s="73">
        <v>5037120</v>
      </c>
      <c r="AI43" s="74" t="s">
        <v>1156</v>
      </c>
      <c r="AJ43" s="73">
        <v>0</v>
      </c>
      <c r="AK43" s="73">
        <f t="shared" ref="AK43:AK44" si="133">AL43-+AH43</f>
        <v>0</v>
      </c>
      <c r="AL43" s="73">
        <f t="shared" ref="AL43:AL44" si="134">Q43+R43</f>
        <v>5037120</v>
      </c>
      <c r="AM43" s="75"/>
    </row>
    <row r="44" spans="1:39" s="58" customFormat="1" ht="16.5" customHeight="1" x14ac:dyDescent="0.15">
      <c r="B44" s="77" t="s">
        <v>559</v>
      </c>
      <c r="C44" s="77" t="s">
        <v>558</v>
      </c>
      <c r="D44" s="78" t="s">
        <v>560</v>
      </c>
      <c r="E44" s="79" t="s">
        <v>1598</v>
      </c>
      <c r="F44" s="347"/>
      <c r="G44" s="79" t="s">
        <v>502</v>
      </c>
      <c r="H44" s="79" t="s">
        <v>1113</v>
      </c>
      <c r="I44" s="79" t="s">
        <v>1113</v>
      </c>
      <c r="J44" s="347"/>
      <c r="K44" s="347"/>
      <c r="L44" s="347"/>
      <c r="M44" s="347"/>
      <c r="N44" s="81"/>
      <c r="O44" s="82" t="s">
        <v>81</v>
      </c>
      <c r="P44" s="67">
        <v>0</v>
      </c>
      <c r="Q44" s="67">
        <v>0</v>
      </c>
      <c r="R44" s="67">
        <v>0</v>
      </c>
      <c r="S44" s="67">
        <f t="shared" ref="S44" si="135">P44-Q44-R44</f>
        <v>0</v>
      </c>
      <c r="T44" s="67">
        <v>0</v>
      </c>
      <c r="U44" s="83">
        <v>0</v>
      </c>
      <c r="V44" s="69">
        <f t="shared" si="131"/>
        <v>0</v>
      </c>
      <c r="W44" s="70" t="s">
        <v>82</v>
      </c>
      <c r="X44" s="69">
        <v>5037120</v>
      </c>
      <c r="Y44" s="69">
        <v>0</v>
      </c>
      <c r="Z44" s="69">
        <v>0</v>
      </c>
      <c r="AA44" s="69">
        <v>0</v>
      </c>
      <c r="AB44" s="69">
        <v>0</v>
      </c>
      <c r="AC44" s="69">
        <v>0</v>
      </c>
      <c r="AD44" s="69">
        <v>0</v>
      </c>
      <c r="AE44" s="69">
        <f t="shared" si="111"/>
        <v>5037120</v>
      </c>
      <c r="AF44" s="350"/>
      <c r="AH44" s="73">
        <v>0</v>
      </c>
      <c r="AI44" s="74" t="s">
        <v>1156</v>
      </c>
      <c r="AJ44" s="73">
        <v>0</v>
      </c>
      <c r="AK44" s="73">
        <f t="shared" si="133"/>
        <v>0</v>
      </c>
      <c r="AL44" s="73">
        <f t="shared" si="134"/>
        <v>0</v>
      </c>
      <c r="AM44" s="75"/>
    </row>
    <row r="45" spans="1:39" s="58" customFormat="1" ht="16.5" customHeight="1" x14ac:dyDescent="0.15">
      <c r="B45" s="77" t="s">
        <v>559</v>
      </c>
      <c r="C45" s="77" t="s">
        <v>558</v>
      </c>
      <c r="D45" s="84" t="s">
        <v>560</v>
      </c>
      <c r="E45" s="85" t="s">
        <v>1598</v>
      </c>
      <c r="F45" s="348"/>
      <c r="G45" s="85" t="s">
        <v>502</v>
      </c>
      <c r="H45" s="85" t="s">
        <v>1113</v>
      </c>
      <c r="I45" s="85" t="s">
        <v>1113</v>
      </c>
      <c r="J45" s="348"/>
      <c r="K45" s="348"/>
      <c r="L45" s="348"/>
      <c r="M45" s="348"/>
      <c r="N45" s="87"/>
      <c r="O45" s="88" t="s">
        <v>83</v>
      </c>
      <c r="P45" s="67">
        <f t="shared" ref="P45:R45" si="136">P43-+P44</f>
        <v>5037120</v>
      </c>
      <c r="Q45" s="67">
        <f t="shared" si="136"/>
        <v>0</v>
      </c>
      <c r="R45" s="89">
        <f t="shared" si="136"/>
        <v>5037120</v>
      </c>
      <c r="S45" s="89"/>
      <c r="T45" s="89">
        <f t="shared" ref="T45:V45" si="137">T43-+T44</f>
        <v>0</v>
      </c>
      <c r="U45" s="90">
        <f t="shared" si="137"/>
        <v>0</v>
      </c>
      <c r="V45" s="90">
        <f t="shared" si="137"/>
        <v>5037120</v>
      </c>
      <c r="W45" s="88" t="s">
        <v>83</v>
      </c>
      <c r="X45" s="90">
        <f t="shared" ref="X45:AD45" si="138">X43-+X44</f>
        <v>0</v>
      </c>
      <c r="Y45" s="90">
        <f t="shared" si="138"/>
        <v>0</v>
      </c>
      <c r="Z45" s="90">
        <f t="shared" si="138"/>
        <v>0</v>
      </c>
      <c r="AA45" s="90">
        <f t="shared" si="138"/>
        <v>0</v>
      </c>
      <c r="AB45" s="90">
        <f t="shared" si="138"/>
        <v>0</v>
      </c>
      <c r="AC45" s="90">
        <f t="shared" si="138"/>
        <v>0</v>
      </c>
      <c r="AD45" s="90">
        <f t="shared" si="138"/>
        <v>0</v>
      </c>
      <c r="AE45" s="90">
        <f t="shared" si="111"/>
        <v>0</v>
      </c>
      <c r="AF45" s="351"/>
      <c r="AH45" s="91">
        <f t="shared" si="118"/>
        <v>5037120</v>
      </c>
      <c r="AI45" s="92" t="s">
        <v>1156</v>
      </c>
      <c r="AJ45" s="91">
        <f t="shared" ref="AJ45:AL45" si="139">AJ43-+AJ44</f>
        <v>0</v>
      </c>
      <c r="AK45" s="91">
        <f t="shared" si="139"/>
        <v>0</v>
      </c>
      <c r="AL45" s="91">
        <f t="shared" si="139"/>
        <v>5037120</v>
      </c>
      <c r="AM45" s="60"/>
    </row>
    <row r="46" spans="1:39" s="58" customFormat="1" ht="16.5" customHeight="1" x14ac:dyDescent="0.15">
      <c r="A46" s="61" t="s">
        <v>1648</v>
      </c>
      <c r="B46" t="s">
        <v>601</v>
      </c>
      <c r="C46" t="s">
        <v>600</v>
      </c>
      <c r="D46" s="62" t="s">
        <v>602</v>
      </c>
      <c r="E46" s="63" t="s">
        <v>1648</v>
      </c>
      <c r="F46" s="346" t="s">
        <v>1434</v>
      </c>
      <c r="G46" s="63" t="s">
        <v>497</v>
      </c>
      <c r="H46" s="63" t="s">
        <v>1113</v>
      </c>
      <c r="I46" s="63" t="s">
        <v>1113</v>
      </c>
      <c r="J46" s="346" t="s">
        <v>1781</v>
      </c>
      <c r="K46" s="346" t="s">
        <v>1769</v>
      </c>
      <c r="L46" s="346" t="s">
        <v>1780</v>
      </c>
      <c r="M46" s="346" t="s">
        <v>1714</v>
      </c>
      <c r="N46" s="65" t="s">
        <v>1712</v>
      </c>
      <c r="O46" s="66" t="s">
        <v>78</v>
      </c>
      <c r="P46" s="67">
        <v>93098320</v>
      </c>
      <c r="Q46" s="67">
        <v>0</v>
      </c>
      <c r="R46" s="67">
        <f t="shared" ref="R46" si="140">P46-Q46</f>
        <v>93098320</v>
      </c>
      <c r="S46" s="67">
        <v>0</v>
      </c>
      <c r="T46" s="67">
        <v>93098320</v>
      </c>
      <c r="U46" s="68">
        <v>0</v>
      </c>
      <c r="V46" s="69">
        <f t="shared" ref="V46:V47" si="141">P46-U46</f>
        <v>93098320</v>
      </c>
      <c r="W46" s="70" t="s">
        <v>79</v>
      </c>
      <c r="X46" s="69">
        <f t="shared" ref="X46" si="142">X47</f>
        <v>44807456</v>
      </c>
      <c r="Y46" s="71"/>
      <c r="Z46" s="71"/>
      <c r="AA46" s="71"/>
      <c r="AB46" s="71"/>
      <c r="AC46" s="71"/>
      <c r="AD46" s="72"/>
      <c r="AE46" s="69">
        <f t="shared" ref="AE46:AE63" si="143">SUM(X46:AD46)</f>
        <v>44807456</v>
      </c>
      <c r="AF46" s="349">
        <v>0</v>
      </c>
      <c r="AH46" s="73">
        <v>23578970</v>
      </c>
      <c r="AI46" s="74" t="s">
        <v>819</v>
      </c>
      <c r="AJ46" s="73">
        <v>620304</v>
      </c>
      <c r="AK46" s="73">
        <f t="shared" ref="AK46:AK47" si="144">AL46-+AH46</f>
        <v>69519350</v>
      </c>
      <c r="AL46" s="73">
        <f t="shared" ref="AL46:AL47" si="145">Q46+R46</f>
        <v>93098320</v>
      </c>
      <c r="AM46" s="75"/>
    </row>
    <row r="47" spans="1:39" s="58" customFormat="1" ht="16.5" customHeight="1" x14ac:dyDescent="0.15">
      <c r="A47" s="61"/>
      <c r="B47" s="77" t="s">
        <v>601</v>
      </c>
      <c r="C47" s="77" t="s">
        <v>600</v>
      </c>
      <c r="D47" s="78" t="s">
        <v>602</v>
      </c>
      <c r="E47" s="79" t="s">
        <v>1648</v>
      </c>
      <c r="F47" s="347"/>
      <c r="G47" s="79" t="s">
        <v>497</v>
      </c>
      <c r="H47" s="79" t="s">
        <v>1113</v>
      </c>
      <c r="I47" s="79" t="s">
        <v>1113</v>
      </c>
      <c r="J47" s="347"/>
      <c r="K47" s="347"/>
      <c r="L47" s="347"/>
      <c r="M47" s="347"/>
      <c r="N47" s="81"/>
      <c r="O47" s="82" t="s">
        <v>81</v>
      </c>
      <c r="P47" s="67">
        <v>48290864</v>
      </c>
      <c r="Q47" s="67">
        <v>0</v>
      </c>
      <c r="R47" s="67">
        <v>48290864</v>
      </c>
      <c r="S47" s="67">
        <f t="shared" ref="S47" si="146">P47-Q47-R47</f>
        <v>0</v>
      </c>
      <c r="T47" s="67">
        <v>0</v>
      </c>
      <c r="U47" s="83">
        <v>0</v>
      </c>
      <c r="V47" s="69">
        <f t="shared" si="141"/>
        <v>48290864</v>
      </c>
      <c r="W47" s="70" t="s">
        <v>82</v>
      </c>
      <c r="X47" s="69">
        <v>44807456</v>
      </c>
      <c r="Y47" s="69">
        <v>0</v>
      </c>
      <c r="Z47" s="69">
        <v>0</v>
      </c>
      <c r="AA47" s="69">
        <v>0</v>
      </c>
      <c r="AB47" s="69">
        <v>0</v>
      </c>
      <c r="AC47" s="69">
        <v>0</v>
      </c>
      <c r="AD47" s="69">
        <v>0</v>
      </c>
      <c r="AE47" s="69">
        <f t="shared" si="143"/>
        <v>44807456</v>
      </c>
      <c r="AF47" s="350"/>
      <c r="AH47" s="73">
        <v>17487800</v>
      </c>
      <c r="AI47" s="74" t="s">
        <v>819</v>
      </c>
      <c r="AJ47" s="73">
        <v>276484</v>
      </c>
      <c r="AK47" s="73">
        <f t="shared" si="144"/>
        <v>30803064</v>
      </c>
      <c r="AL47" s="73">
        <f t="shared" si="145"/>
        <v>48290864</v>
      </c>
      <c r="AM47" s="75"/>
    </row>
    <row r="48" spans="1:39" s="58" customFormat="1" ht="16.5" customHeight="1" x14ac:dyDescent="0.15">
      <c r="A48" s="61"/>
      <c r="B48" s="77" t="s">
        <v>601</v>
      </c>
      <c r="C48" s="77" t="s">
        <v>600</v>
      </c>
      <c r="D48" s="84" t="s">
        <v>602</v>
      </c>
      <c r="E48" s="85" t="s">
        <v>1648</v>
      </c>
      <c r="F48" s="348"/>
      <c r="G48" s="85" t="s">
        <v>497</v>
      </c>
      <c r="H48" s="85" t="s">
        <v>1113</v>
      </c>
      <c r="I48" s="85" t="s">
        <v>1113</v>
      </c>
      <c r="J48" s="348"/>
      <c r="K48" s="348"/>
      <c r="L48" s="348"/>
      <c r="M48" s="348"/>
      <c r="N48" s="87"/>
      <c r="O48" s="88" t="s">
        <v>83</v>
      </c>
      <c r="P48" s="67">
        <f t="shared" ref="P48:R48" si="147">P46-+P47</f>
        <v>44807456</v>
      </c>
      <c r="Q48" s="67">
        <f t="shared" si="147"/>
        <v>0</v>
      </c>
      <c r="R48" s="89">
        <f t="shared" si="147"/>
        <v>44807456</v>
      </c>
      <c r="S48" s="89"/>
      <c r="T48" s="89">
        <f t="shared" ref="T48:V48" si="148">T46-+T47</f>
        <v>93098320</v>
      </c>
      <c r="U48" s="90">
        <f t="shared" si="148"/>
        <v>0</v>
      </c>
      <c r="V48" s="90">
        <f t="shared" si="148"/>
        <v>44807456</v>
      </c>
      <c r="W48" s="88" t="s">
        <v>83</v>
      </c>
      <c r="X48" s="90">
        <f t="shared" ref="X48:AD48" si="149">X46-+X47</f>
        <v>0</v>
      </c>
      <c r="Y48" s="90">
        <f t="shared" si="149"/>
        <v>0</v>
      </c>
      <c r="Z48" s="90">
        <f t="shared" si="149"/>
        <v>0</v>
      </c>
      <c r="AA48" s="90">
        <f t="shared" si="149"/>
        <v>0</v>
      </c>
      <c r="AB48" s="90">
        <f t="shared" si="149"/>
        <v>0</v>
      </c>
      <c r="AC48" s="90">
        <f t="shared" si="149"/>
        <v>0</v>
      </c>
      <c r="AD48" s="90">
        <f t="shared" si="149"/>
        <v>0</v>
      </c>
      <c r="AE48" s="90">
        <f t="shared" si="143"/>
        <v>0</v>
      </c>
      <c r="AF48" s="351"/>
      <c r="AH48" s="91">
        <f t="shared" ref="AH48:AH51" si="150">AH46-+AH47</f>
        <v>6091170</v>
      </c>
      <c r="AI48" s="92">
        <v>17487800</v>
      </c>
      <c r="AJ48" s="91">
        <f t="shared" ref="AJ48:AL48" si="151">AJ46-+AJ47</f>
        <v>343820</v>
      </c>
      <c r="AK48" s="91">
        <f t="shared" si="151"/>
        <v>38716286</v>
      </c>
      <c r="AL48" s="91">
        <f t="shared" si="151"/>
        <v>44807456</v>
      </c>
      <c r="AM48" s="60"/>
    </row>
    <row r="49" spans="1:39" s="58" customFormat="1" ht="16.5" customHeight="1" x14ac:dyDescent="0.15">
      <c r="A49" s="61" t="s">
        <v>1649</v>
      </c>
      <c r="B49" t="s">
        <v>601</v>
      </c>
      <c r="C49" t="s">
        <v>600</v>
      </c>
      <c r="D49" s="62" t="s">
        <v>602</v>
      </c>
      <c r="E49" s="63" t="s">
        <v>1649</v>
      </c>
      <c r="F49" s="346" t="s">
        <v>1435</v>
      </c>
      <c r="G49" s="63" t="s">
        <v>502</v>
      </c>
      <c r="H49" s="63" t="s">
        <v>1113</v>
      </c>
      <c r="I49" s="63" t="s">
        <v>1113</v>
      </c>
      <c r="J49" s="346"/>
      <c r="K49" s="346"/>
      <c r="L49" s="346"/>
      <c r="M49" s="346" t="s">
        <v>1714</v>
      </c>
      <c r="N49" s="65" t="s">
        <v>1712</v>
      </c>
      <c r="O49" s="66" t="s">
        <v>78</v>
      </c>
      <c r="P49" s="67">
        <v>65215800</v>
      </c>
      <c r="Q49" s="67">
        <v>0</v>
      </c>
      <c r="R49" s="67">
        <f t="shared" ref="R49" si="152">P49-Q49</f>
        <v>65215800</v>
      </c>
      <c r="S49" s="67">
        <v>0</v>
      </c>
      <c r="T49" s="67">
        <v>0</v>
      </c>
      <c r="U49" s="68">
        <v>55876000</v>
      </c>
      <c r="V49" s="69">
        <f t="shared" ref="V49:V50" si="153">P49-U49</f>
        <v>9339800</v>
      </c>
      <c r="W49" s="70" t="s">
        <v>79</v>
      </c>
      <c r="X49" s="69">
        <f t="shared" ref="X49" si="154">X50</f>
        <v>58693680</v>
      </c>
      <c r="Y49" s="71"/>
      <c r="Z49" s="71"/>
      <c r="AA49" s="71"/>
      <c r="AB49" s="71"/>
      <c r="AC49" s="71"/>
      <c r="AD49" s="72"/>
      <c r="AE49" s="69">
        <f t="shared" si="143"/>
        <v>58693680</v>
      </c>
      <c r="AF49" s="349" t="s">
        <v>1791</v>
      </c>
      <c r="AH49" s="73">
        <v>65215800</v>
      </c>
      <c r="AI49" s="74" t="s">
        <v>1156</v>
      </c>
      <c r="AJ49" s="73">
        <v>0</v>
      </c>
      <c r="AK49" s="73">
        <f t="shared" ref="AK49:AK50" si="155">AL49-+AH49</f>
        <v>0</v>
      </c>
      <c r="AL49" s="73">
        <f t="shared" ref="AL49:AL50" si="156">Q49+R49</f>
        <v>65215800</v>
      </c>
      <c r="AM49" s="75"/>
    </row>
    <row r="50" spans="1:39" s="58" customFormat="1" ht="16.5" customHeight="1" x14ac:dyDescent="0.15">
      <c r="A50" s="61"/>
      <c r="B50" s="77" t="s">
        <v>601</v>
      </c>
      <c r="C50" s="77" t="s">
        <v>600</v>
      </c>
      <c r="D50" s="78" t="s">
        <v>602</v>
      </c>
      <c r="E50" s="79" t="s">
        <v>1649</v>
      </c>
      <c r="F50" s="347"/>
      <c r="G50" s="79" t="s">
        <v>502</v>
      </c>
      <c r="H50" s="79" t="s">
        <v>1113</v>
      </c>
      <c r="I50" s="79" t="s">
        <v>1113</v>
      </c>
      <c r="J50" s="347"/>
      <c r="K50" s="347"/>
      <c r="L50" s="347"/>
      <c r="M50" s="347"/>
      <c r="N50" s="81"/>
      <c r="O50" s="82" t="s">
        <v>81</v>
      </c>
      <c r="P50" s="67">
        <v>6522120</v>
      </c>
      <c r="Q50" s="67">
        <v>0</v>
      </c>
      <c r="R50" s="67">
        <v>6522120</v>
      </c>
      <c r="S50" s="67">
        <f t="shared" ref="S50" si="157">P50-Q50-R50</f>
        <v>0</v>
      </c>
      <c r="T50" s="67">
        <v>0</v>
      </c>
      <c r="U50" s="83">
        <v>29790000</v>
      </c>
      <c r="V50" s="69">
        <f t="shared" si="153"/>
        <v>-23267880</v>
      </c>
      <c r="W50" s="70" t="s">
        <v>82</v>
      </c>
      <c r="X50" s="69">
        <v>58693680</v>
      </c>
      <c r="Y50" s="69">
        <v>0</v>
      </c>
      <c r="Z50" s="69">
        <v>0</v>
      </c>
      <c r="AA50" s="69">
        <v>0</v>
      </c>
      <c r="AB50" s="69">
        <v>0</v>
      </c>
      <c r="AC50" s="69">
        <v>0</v>
      </c>
      <c r="AD50" s="69">
        <v>0</v>
      </c>
      <c r="AE50" s="69">
        <f t="shared" si="143"/>
        <v>58693680</v>
      </c>
      <c r="AF50" s="350"/>
      <c r="AH50" s="73">
        <v>6522120</v>
      </c>
      <c r="AI50" s="74" t="s">
        <v>1156</v>
      </c>
      <c r="AJ50" s="73">
        <v>0</v>
      </c>
      <c r="AK50" s="73">
        <f t="shared" si="155"/>
        <v>0</v>
      </c>
      <c r="AL50" s="73">
        <f t="shared" si="156"/>
        <v>6522120</v>
      </c>
      <c r="AM50" s="75"/>
    </row>
    <row r="51" spans="1:39" s="58" customFormat="1" ht="16.5" customHeight="1" x14ac:dyDescent="0.15">
      <c r="A51" s="61"/>
      <c r="B51" s="77" t="s">
        <v>601</v>
      </c>
      <c r="C51" s="77" t="s">
        <v>600</v>
      </c>
      <c r="D51" s="84" t="s">
        <v>602</v>
      </c>
      <c r="E51" s="85" t="s">
        <v>1649</v>
      </c>
      <c r="F51" s="348"/>
      <c r="G51" s="85" t="s">
        <v>502</v>
      </c>
      <c r="H51" s="85" t="s">
        <v>1113</v>
      </c>
      <c r="I51" s="85" t="s">
        <v>1113</v>
      </c>
      <c r="J51" s="348"/>
      <c r="K51" s="348"/>
      <c r="L51" s="348"/>
      <c r="M51" s="348"/>
      <c r="N51" s="87"/>
      <c r="O51" s="88" t="s">
        <v>83</v>
      </c>
      <c r="P51" s="67">
        <f t="shared" ref="P51:R51" si="158">P49-+P50</f>
        <v>58693680</v>
      </c>
      <c r="Q51" s="67">
        <f t="shared" si="158"/>
        <v>0</v>
      </c>
      <c r="R51" s="89">
        <f t="shared" si="158"/>
        <v>58693680</v>
      </c>
      <c r="S51" s="89"/>
      <c r="T51" s="89">
        <f t="shared" ref="T51:V51" si="159">T49-+T50</f>
        <v>0</v>
      </c>
      <c r="U51" s="90">
        <f t="shared" si="159"/>
        <v>26086000</v>
      </c>
      <c r="V51" s="90">
        <f t="shared" si="159"/>
        <v>32607680</v>
      </c>
      <c r="W51" s="88" t="s">
        <v>83</v>
      </c>
      <c r="X51" s="90">
        <f t="shared" ref="X51:AD51" si="160">X49-+X50</f>
        <v>0</v>
      </c>
      <c r="Y51" s="90">
        <f t="shared" si="160"/>
        <v>0</v>
      </c>
      <c r="Z51" s="90">
        <f t="shared" si="160"/>
        <v>0</v>
      </c>
      <c r="AA51" s="90">
        <f t="shared" si="160"/>
        <v>0</v>
      </c>
      <c r="AB51" s="90">
        <f t="shared" si="160"/>
        <v>0</v>
      </c>
      <c r="AC51" s="90">
        <f t="shared" si="160"/>
        <v>0</v>
      </c>
      <c r="AD51" s="90">
        <f t="shared" si="160"/>
        <v>0</v>
      </c>
      <c r="AE51" s="90">
        <f t="shared" si="143"/>
        <v>0</v>
      </c>
      <c r="AF51" s="351"/>
      <c r="AH51" s="91">
        <f t="shared" si="150"/>
        <v>58693680</v>
      </c>
      <c r="AI51" s="92" t="s">
        <v>1156</v>
      </c>
      <c r="AJ51" s="91">
        <f t="shared" ref="AJ51:AL51" si="161">AJ49-+AJ50</f>
        <v>0</v>
      </c>
      <c r="AK51" s="91">
        <f t="shared" si="161"/>
        <v>0</v>
      </c>
      <c r="AL51" s="91">
        <f t="shared" si="161"/>
        <v>58693680</v>
      </c>
      <c r="AM51" s="60"/>
    </row>
    <row r="52" spans="1:39" s="58" customFormat="1" ht="16.5" customHeight="1" x14ac:dyDescent="0.15">
      <c r="A52" s="61" t="s">
        <v>1650</v>
      </c>
      <c r="B52" t="s">
        <v>601</v>
      </c>
      <c r="C52" t="s">
        <v>600</v>
      </c>
      <c r="D52" s="62" t="s">
        <v>602</v>
      </c>
      <c r="E52" s="63" t="s">
        <v>1650</v>
      </c>
      <c r="F52" s="346" t="s">
        <v>1436</v>
      </c>
      <c r="G52" s="63" t="s">
        <v>497</v>
      </c>
      <c r="H52" s="63" t="s">
        <v>1113</v>
      </c>
      <c r="I52" s="63" t="s">
        <v>1113</v>
      </c>
      <c r="J52" s="346" t="s">
        <v>1782</v>
      </c>
      <c r="K52" s="346" t="s">
        <v>1769</v>
      </c>
      <c r="L52" s="346" t="s">
        <v>1780</v>
      </c>
      <c r="M52" s="346" t="s">
        <v>1714</v>
      </c>
      <c r="N52" s="65" t="s">
        <v>1712</v>
      </c>
      <c r="O52" s="66" t="s">
        <v>78</v>
      </c>
      <c r="P52" s="67">
        <v>51334948</v>
      </c>
      <c r="Q52" s="67">
        <v>0</v>
      </c>
      <c r="R52" s="67">
        <f t="shared" ref="R52" si="162">P52-Q52</f>
        <v>51334948</v>
      </c>
      <c r="S52" s="67">
        <v>0</v>
      </c>
      <c r="T52" s="67">
        <v>51334948</v>
      </c>
      <c r="U52" s="68">
        <v>0</v>
      </c>
      <c r="V52" s="69">
        <f t="shared" ref="V52:V53" si="163">P52-U52</f>
        <v>51334948</v>
      </c>
      <c r="W52" s="70" t="s">
        <v>79</v>
      </c>
      <c r="X52" s="69">
        <f t="shared" ref="X52" si="164">X53</f>
        <v>0</v>
      </c>
      <c r="Y52" s="71"/>
      <c r="Z52" s="71"/>
      <c r="AA52" s="71"/>
      <c r="AB52" s="71"/>
      <c r="AC52" s="71"/>
      <c r="AD52" s="72"/>
      <c r="AE52" s="69">
        <f t="shared" si="143"/>
        <v>0</v>
      </c>
      <c r="AF52" s="349">
        <v>0</v>
      </c>
      <c r="AH52" s="73">
        <v>12645763</v>
      </c>
      <c r="AI52" s="74" t="s">
        <v>819</v>
      </c>
      <c r="AJ52" s="73">
        <v>347628</v>
      </c>
      <c r="AK52" s="73">
        <f t="shared" ref="AK52:AK53" si="165">AL52-+AH52</f>
        <v>38689185</v>
      </c>
      <c r="AL52" s="73">
        <f t="shared" ref="AL52:AL53" si="166">Q52+R52</f>
        <v>51334948</v>
      </c>
      <c r="AM52" s="75"/>
    </row>
    <row r="53" spans="1:39" s="58" customFormat="1" ht="16.5" customHeight="1" x14ac:dyDescent="0.15">
      <c r="A53" s="61"/>
      <c r="B53" s="77" t="s">
        <v>601</v>
      </c>
      <c r="C53" s="77" t="s">
        <v>600</v>
      </c>
      <c r="D53" s="78" t="s">
        <v>602</v>
      </c>
      <c r="E53" s="79" t="s">
        <v>1650</v>
      </c>
      <c r="F53" s="347"/>
      <c r="G53" s="79" t="s">
        <v>497</v>
      </c>
      <c r="H53" s="79" t="s">
        <v>1113</v>
      </c>
      <c r="I53" s="79" t="s">
        <v>1113</v>
      </c>
      <c r="J53" s="347"/>
      <c r="K53" s="347"/>
      <c r="L53" s="347"/>
      <c r="M53" s="347"/>
      <c r="N53" s="81"/>
      <c r="O53" s="82" t="s">
        <v>81</v>
      </c>
      <c r="P53" s="67">
        <v>51334948</v>
      </c>
      <c r="Q53" s="67">
        <v>0</v>
      </c>
      <c r="R53" s="67">
        <v>51334948</v>
      </c>
      <c r="S53" s="67">
        <f t="shared" ref="S53" si="167">P53-Q53-R53</f>
        <v>0</v>
      </c>
      <c r="T53" s="67">
        <v>51334948</v>
      </c>
      <c r="U53" s="83">
        <v>0</v>
      </c>
      <c r="V53" s="69">
        <f t="shared" si="163"/>
        <v>51334948</v>
      </c>
      <c r="W53" s="70" t="s">
        <v>82</v>
      </c>
      <c r="X53" s="69">
        <v>0</v>
      </c>
      <c r="Y53" s="69">
        <v>0</v>
      </c>
      <c r="Z53" s="69">
        <v>0</v>
      </c>
      <c r="AA53" s="69">
        <v>0</v>
      </c>
      <c r="AB53" s="69">
        <v>0</v>
      </c>
      <c r="AC53" s="69">
        <v>0</v>
      </c>
      <c r="AD53" s="69">
        <v>0</v>
      </c>
      <c r="AE53" s="69">
        <f t="shared" si="143"/>
        <v>0</v>
      </c>
      <c r="AF53" s="350"/>
      <c r="AH53" s="73">
        <v>12645763</v>
      </c>
      <c r="AI53" s="74" t="s">
        <v>819</v>
      </c>
      <c r="AJ53" s="73">
        <v>347628</v>
      </c>
      <c r="AK53" s="73">
        <f t="shared" si="165"/>
        <v>38689185</v>
      </c>
      <c r="AL53" s="73">
        <f t="shared" si="166"/>
        <v>51334948</v>
      </c>
      <c r="AM53" s="75"/>
    </row>
    <row r="54" spans="1:39" s="58" customFormat="1" ht="16.5" customHeight="1" x14ac:dyDescent="0.15">
      <c r="A54" s="61"/>
      <c r="B54" s="77" t="s">
        <v>601</v>
      </c>
      <c r="C54" s="77" t="s">
        <v>600</v>
      </c>
      <c r="D54" s="84" t="s">
        <v>602</v>
      </c>
      <c r="E54" s="85" t="s">
        <v>1650</v>
      </c>
      <c r="F54" s="348"/>
      <c r="G54" s="85" t="s">
        <v>497</v>
      </c>
      <c r="H54" s="85" t="s">
        <v>1113</v>
      </c>
      <c r="I54" s="85" t="s">
        <v>1113</v>
      </c>
      <c r="J54" s="348"/>
      <c r="K54" s="348"/>
      <c r="L54" s="348"/>
      <c r="M54" s="348"/>
      <c r="N54" s="87"/>
      <c r="O54" s="88" t="s">
        <v>83</v>
      </c>
      <c r="P54" s="67">
        <f t="shared" ref="P54:R54" si="168">P52-+P53</f>
        <v>0</v>
      </c>
      <c r="Q54" s="67">
        <f t="shared" si="168"/>
        <v>0</v>
      </c>
      <c r="R54" s="89">
        <f t="shared" si="168"/>
        <v>0</v>
      </c>
      <c r="S54" s="89"/>
      <c r="T54" s="89">
        <f t="shared" ref="T54:V54" si="169">T52-+T53</f>
        <v>0</v>
      </c>
      <c r="U54" s="90">
        <f t="shared" si="169"/>
        <v>0</v>
      </c>
      <c r="V54" s="90">
        <f t="shared" si="169"/>
        <v>0</v>
      </c>
      <c r="W54" s="88" t="s">
        <v>83</v>
      </c>
      <c r="X54" s="90">
        <f t="shared" ref="X54:AD54" si="170">X52-+X53</f>
        <v>0</v>
      </c>
      <c r="Y54" s="90">
        <f t="shared" si="170"/>
        <v>0</v>
      </c>
      <c r="Z54" s="90">
        <f t="shared" si="170"/>
        <v>0</v>
      </c>
      <c r="AA54" s="90">
        <f t="shared" si="170"/>
        <v>0</v>
      </c>
      <c r="AB54" s="90">
        <f t="shared" si="170"/>
        <v>0</v>
      </c>
      <c r="AC54" s="90">
        <f t="shared" si="170"/>
        <v>0</v>
      </c>
      <c r="AD54" s="90">
        <f t="shared" si="170"/>
        <v>0</v>
      </c>
      <c r="AE54" s="90">
        <f t="shared" si="143"/>
        <v>0</v>
      </c>
      <c r="AF54" s="351"/>
      <c r="AH54" s="91">
        <f t="shared" ref="AH54:AH63" si="171">AH52-+AH53</f>
        <v>0</v>
      </c>
      <c r="AI54" s="92" t="s">
        <v>1156</v>
      </c>
      <c r="AJ54" s="91">
        <f t="shared" ref="AJ54:AL54" si="172">AJ52-+AJ53</f>
        <v>0</v>
      </c>
      <c r="AK54" s="91">
        <f t="shared" si="172"/>
        <v>0</v>
      </c>
      <c r="AL54" s="91">
        <f t="shared" si="172"/>
        <v>0</v>
      </c>
      <c r="AM54" s="60"/>
    </row>
    <row r="55" spans="1:39" s="58" customFormat="1" ht="16.5" customHeight="1" x14ac:dyDescent="0.15">
      <c r="A55" s="61" t="s">
        <v>1653</v>
      </c>
      <c r="B55" t="s">
        <v>610</v>
      </c>
      <c r="C55" t="s">
        <v>1213</v>
      </c>
      <c r="D55" s="62" t="s">
        <v>1815</v>
      </c>
      <c r="E55" s="63" t="s">
        <v>1653</v>
      </c>
      <c r="F55" s="346" t="s">
        <v>1439</v>
      </c>
      <c r="G55" s="63" t="s">
        <v>502</v>
      </c>
      <c r="H55" s="63" t="s">
        <v>1113</v>
      </c>
      <c r="I55" s="63" t="s">
        <v>1113</v>
      </c>
      <c r="J55" s="346"/>
      <c r="K55" s="346"/>
      <c r="L55" s="346"/>
      <c r="M55" s="346" t="s">
        <v>1714</v>
      </c>
      <c r="N55" s="65" t="s">
        <v>1712</v>
      </c>
      <c r="O55" s="66" t="s">
        <v>78</v>
      </c>
      <c r="P55" s="67">
        <v>3213324</v>
      </c>
      <c r="Q55" s="67">
        <v>0</v>
      </c>
      <c r="R55" s="67">
        <f t="shared" ref="R55" si="173">P55-Q55</f>
        <v>3213324</v>
      </c>
      <c r="S55" s="67">
        <v>0</v>
      </c>
      <c r="T55" s="67">
        <v>0</v>
      </c>
      <c r="U55" s="68">
        <v>3065436</v>
      </c>
      <c r="V55" s="69">
        <f t="shared" ref="V55:V56" si="174">P55-U55</f>
        <v>147888</v>
      </c>
      <c r="W55" s="70" t="s">
        <v>79</v>
      </c>
      <c r="X55" s="69">
        <f t="shared" ref="X55" si="175">X56</f>
        <v>0</v>
      </c>
      <c r="Y55" s="71"/>
      <c r="Z55" s="71"/>
      <c r="AA55" s="71"/>
      <c r="AB55" s="71"/>
      <c r="AC55" s="71"/>
      <c r="AD55" s="72"/>
      <c r="AE55" s="69">
        <f t="shared" si="143"/>
        <v>0</v>
      </c>
      <c r="AF55" s="349" t="s">
        <v>1791</v>
      </c>
      <c r="AH55" s="73">
        <v>3213324</v>
      </c>
      <c r="AI55" s="74" t="s">
        <v>1156</v>
      </c>
      <c r="AJ55" s="73">
        <v>0</v>
      </c>
      <c r="AK55" s="73">
        <f t="shared" ref="AK55:AK56" si="176">AL55-+AH55</f>
        <v>0</v>
      </c>
      <c r="AL55" s="73">
        <f t="shared" ref="AL55:AL56" si="177">Q55+R55</f>
        <v>3213324</v>
      </c>
      <c r="AM55" s="75"/>
    </row>
    <row r="56" spans="1:39" s="58" customFormat="1" ht="16.5" customHeight="1" x14ac:dyDescent="0.15">
      <c r="A56" s="61"/>
      <c r="B56" s="77" t="s">
        <v>610</v>
      </c>
      <c r="C56" s="77" t="s">
        <v>1213</v>
      </c>
      <c r="D56" s="78" t="s">
        <v>1815</v>
      </c>
      <c r="E56" s="79" t="s">
        <v>1653</v>
      </c>
      <c r="F56" s="347"/>
      <c r="G56" s="79" t="s">
        <v>502</v>
      </c>
      <c r="H56" s="79" t="s">
        <v>1113</v>
      </c>
      <c r="I56" s="79" t="s">
        <v>1113</v>
      </c>
      <c r="J56" s="347"/>
      <c r="K56" s="347"/>
      <c r="L56" s="347"/>
      <c r="M56" s="347"/>
      <c r="N56" s="81"/>
      <c r="O56" s="82" t="s">
        <v>81</v>
      </c>
      <c r="P56" s="67">
        <v>3213324</v>
      </c>
      <c r="Q56" s="67">
        <v>0</v>
      </c>
      <c r="R56" s="67">
        <v>3213324</v>
      </c>
      <c r="S56" s="67">
        <f t="shared" ref="S56" si="178">P56-Q56-R56</f>
        <v>0</v>
      </c>
      <c r="T56" s="67">
        <v>0</v>
      </c>
      <c r="U56" s="83">
        <v>3065436</v>
      </c>
      <c r="V56" s="69">
        <f t="shared" si="174"/>
        <v>147888</v>
      </c>
      <c r="W56" s="70" t="s">
        <v>82</v>
      </c>
      <c r="X56" s="69">
        <v>0</v>
      </c>
      <c r="Y56" s="69">
        <v>0</v>
      </c>
      <c r="Z56" s="69">
        <v>0</v>
      </c>
      <c r="AA56" s="69">
        <v>0</v>
      </c>
      <c r="AB56" s="69">
        <v>0</v>
      </c>
      <c r="AC56" s="69">
        <v>0</v>
      </c>
      <c r="AD56" s="69">
        <v>0</v>
      </c>
      <c r="AE56" s="69">
        <f t="shared" si="143"/>
        <v>0</v>
      </c>
      <c r="AF56" s="350"/>
      <c r="AH56" s="73">
        <v>3213324</v>
      </c>
      <c r="AI56" s="74" t="s">
        <v>1156</v>
      </c>
      <c r="AJ56" s="73">
        <v>0</v>
      </c>
      <c r="AK56" s="73">
        <f t="shared" si="176"/>
        <v>0</v>
      </c>
      <c r="AL56" s="73">
        <f t="shared" si="177"/>
        <v>3213324</v>
      </c>
      <c r="AM56" s="75"/>
    </row>
    <row r="57" spans="1:39" s="58" customFormat="1" ht="16.5" customHeight="1" x14ac:dyDescent="0.15">
      <c r="A57" s="61"/>
      <c r="B57" s="77" t="s">
        <v>610</v>
      </c>
      <c r="C57" s="77" t="s">
        <v>1213</v>
      </c>
      <c r="D57" s="84" t="s">
        <v>1815</v>
      </c>
      <c r="E57" s="85" t="s">
        <v>1653</v>
      </c>
      <c r="F57" s="348"/>
      <c r="G57" s="85" t="s">
        <v>502</v>
      </c>
      <c r="H57" s="85" t="s">
        <v>1113</v>
      </c>
      <c r="I57" s="85" t="s">
        <v>1113</v>
      </c>
      <c r="J57" s="348"/>
      <c r="K57" s="348"/>
      <c r="L57" s="348"/>
      <c r="M57" s="348"/>
      <c r="N57" s="87"/>
      <c r="O57" s="88" t="s">
        <v>83</v>
      </c>
      <c r="P57" s="67">
        <f t="shared" ref="P57:R57" si="179">P55-+P56</f>
        <v>0</v>
      </c>
      <c r="Q57" s="67">
        <f t="shared" si="179"/>
        <v>0</v>
      </c>
      <c r="R57" s="89">
        <f t="shared" si="179"/>
        <v>0</v>
      </c>
      <c r="S57" s="89"/>
      <c r="T57" s="89">
        <f t="shared" ref="T57:V57" si="180">T55-+T56</f>
        <v>0</v>
      </c>
      <c r="U57" s="90">
        <f t="shared" si="180"/>
        <v>0</v>
      </c>
      <c r="V57" s="90">
        <f t="shared" si="180"/>
        <v>0</v>
      </c>
      <c r="W57" s="88" t="s">
        <v>83</v>
      </c>
      <c r="X57" s="90">
        <f t="shared" ref="X57:AD57" si="181">X55-+X56</f>
        <v>0</v>
      </c>
      <c r="Y57" s="90">
        <f t="shared" si="181"/>
        <v>0</v>
      </c>
      <c r="Z57" s="90">
        <f t="shared" si="181"/>
        <v>0</v>
      </c>
      <c r="AA57" s="90">
        <f t="shared" si="181"/>
        <v>0</v>
      </c>
      <c r="AB57" s="90">
        <f t="shared" si="181"/>
        <v>0</v>
      </c>
      <c r="AC57" s="90">
        <f t="shared" si="181"/>
        <v>0</v>
      </c>
      <c r="AD57" s="90">
        <f t="shared" si="181"/>
        <v>0</v>
      </c>
      <c r="AE57" s="90">
        <f t="shared" si="143"/>
        <v>0</v>
      </c>
      <c r="AF57" s="351"/>
      <c r="AH57" s="91">
        <f t="shared" si="171"/>
        <v>0</v>
      </c>
      <c r="AI57" s="92" t="s">
        <v>1156</v>
      </c>
      <c r="AJ57" s="91">
        <f t="shared" ref="AJ57:AL57" si="182">AJ55-+AJ56</f>
        <v>0</v>
      </c>
      <c r="AK57" s="91">
        <f t="shared" si="182"/>
        <v>0</v>
      </c>
      <c r="AL57" s="91">
        <f t="shared" si="182"/>
        <v>0</v>
      </c>
      <c r="AM57" s="60"/>
    </row>
    <row r="58" spans="1:39" s="58" customFormat="1" ht="16.5" customHeight="1" x14ac:dyDescent="0.15">
      <c r="A58" s="61" t="s">
        <v>1654</v>
      </c>
      <c r="B58" t="s">
        <v>633</v>
      </c>
      <c r="C58" t="s">
        <v>632</v>
      </c>
      <c r="D58" s="62" t="s">
        <v>634</v>
      </c>
      <c r="E58" s="63" t="s">
        <v>1654</v>
      </c>
      <c r="F58" s="346" t="s">
        <v>1440</v>
      </c>
      <c r="G58" s="63" t="s">
        <v>1795</v>
      </c>
      <c r="H58" s="63" t="s">
        <v>1113</v>
      </c>
      <c r="I58" s="63" t="s">
        <v>1113</v>
      </c>
      <c r="J58" s="346"/>
      <c r="K58" s="346"/>
      <c r="L58" s="346"/>
      <c r="M58" s="346" t="s">
        <v>1714</v>
      </c>
      <c r="N58" s="65" t="s">
        <v>1720</v>
      </c>
      <c r="O58" s="66" t="s">
        <v>78</v>
      </c>
      <c r="P58" s="67">
        <v>19764000</v>
      </c>
      <c r="Q58" s="67">
        <v>0</v>
      </c>
      <c r="R58" s="67">
        <f t="shared" ref="R58" si="183">P58-Q58</f>
        <v>19764000</v>
      </c>
      <c r="S58" s="67">
        <v>0</v>
      </c>
      <c r="T58" s="67">
        <v>0</v>
      </c>
      <c r="U58" s="68">
        <v>0</v>
      </c>
      <c r="V58" s="69">
        <f t="shared" ref="V58:V59" si="184">P58-U58</f>
        <v>19764000</v>
      </c>
      <c r="W58" s="70" t="s">
        <v>79</v>
      </c>
      <c r="X58" s="69">
        <f t="shared" ref="X58" si="185">X59</f>
        <v>19764000</v>
      </c>
      <c r="Y58" s="71"/>
      <c r="Z58" s="71"/>
      <c r="AA58" s="71"/>
      <c r="AB58" s="71"/>
      <c r="AC58" s="71"/>
      <c r="AD58" s="72"/>
      <c r="AE58" s="69">
        <f t="shared" si="143"/>
        <v>19764000</v>
      </c>
      <c r="AF58" s="349" t="s">
        <v>1793</v>
      </c>
      <c r="AH58" s="73">
        <v>19764000</v>
      </c>
      <c r="AI58" s="74" t="s">
        <v>1156</v>
      </c>
      <c r="AJ58" s="73">
        <v>0</v>
      </c>
      <c r="AK58" s="73">
        <f t="shared" ref="AK58:AK59" si="186">AL58-+AH58</f>
        <v>0</v>
      </c>
      <c r="AL58" s="73">
        <f t="shared" ref="AL58:AL59" si="187">Q58+R58</f>
        <v>19764000</v>
      </c>
      <c r="AM58" s="75"/>
    </row>
    <row r="59" spans="1:39" s="58" customFormat="1" ht="16.5" customHeight="1" x14ac:dyDescent="0.15">
      <c r="A59" s="61"/>
      <c r="B59" s="77" t="s">
        <v>633</v>
      </c>
      <c r="C59" s="77" t="s">
        <v>632</v>
      </c>
      <c r="D59" s="78" t="s">
        <v>634</v>
      </c>
      <c r="E59" s="79" t="s">
        <v>1654</v>
      </c>
      <c r="F59" s="347"/>
      <c r="G59" s="79" t="s">
        <v>1795</v>
      </c>
      <c r="H59" s="79" t="s">
        <v>1113</v>
      </c>
      <c r="I59" s="79" t="s">
        <v>1113</v>
      </c>
      <c r="J59" s="347"/>
      <c r="K59" s="347"/>
      <c r="L59" s="347"/>
      <c r="M59" s="347"/>
      <c r="N59" s="81"/>
      <c r="O59" s="82" t="s">
        <v>81</v>
      </c>
      <c r="P59" s="67">
        <v>0</v>
      </c>
      <c r="Q59" s="67">
        <v>0</v>
      </c>
      <c r="R59" s="67">
        <v>0</v>
      </c>
      <c r="S59" s="67">
        <f t="shared" ref="S59" si="188">P59-Q59-R59</f>
        <v>0</v>
      </c>
      <c r="T59" s="67">
        <v>0</v>
      </c>
      <c r="U59" s="83">
        <v>0</v>
      </c>
      <c r="V59" s="69">
        <f t="shared" si="184"/>
        <v>0</v>
      </c>
      <c r="W59" s="70" t="s">
        <v>82</v>
      </c>
      <c r="X59" s="69">
        <v>19764000</v>
      </c>
      <c r="Y59" s="69">
        <v>0</v>
      </c>
      <c r="Z59" s="69">
        <v>0</v>
      </c>
      <c r="AA59" s="69">
        <v>0</v>
      </c>
      <c r="AB59" s="69">
        <v>0</v>
      </c>
      <c r="AC59" s="69">
        <v>0</v>
      </c>
      <c r="AD59" s="69">
        <v>0</v>
      </c>
      <c r="AE59" s="69">
        <f t="shared" si="143"/>
        <v>19764000</v>
      </c>
      <c r="AF59" s="350"/>
      <c r="AH59" s="73">
        <v>0</v>
      </c>
      <c r="AI59" s="74" t="s">
        <v>1156</v>
      </c>
      <c r="AJ59" s="73">
        <v>0</v>
      </c>
      <c r="AK59" s="73">
        <f t="shared" si="186"/>
        <v>0</v>
      </c>
      <c r="AL59" s="73">
        <f t="shared" si="187"/>
        <v>0</v>
      </c>
      <c r="AM59" s="75"/>
    </row>
    <row r="60" spans="1:39" s="58" customFormat="1" ht="16.5" customHeight="1" x14ac:dyDescent="0.15">
      <c r="A60" s="61"/>
      <c r="B60" s="77" t="s">
        <v>633</v>
      </c>
      <c r="C60" s="77" t="s">
        <v>632</v>
      </c>
      <c r="D60" s="84" t="s">
        <v>634</v>
      </c>
      <c r="E60" s="85" t="s">
        <v>1654</v>
      </c>
      <c r="F60" s="348"/>
      <c r="G60" s="85" t="s">
        <v>1795</v>
      </c>
      <c r="H60" s="85" t="s">
        <v>1113</v>
      </c>
      <c r="I60" s="85" t="s">
        <v>1113</v>
      </c>
      <c r="J60" s="348"/>
      <c r="K60" s="348"/>
      <c r="L60" s="348"/>
      <c r="M60" s="348"/>
      <c r="N60" s="87"/>
      <c r="O60" s="88" t="s">
        <v>83</v>
      </c>
      <c r="P60" s="67">
        <f t="shared" ref="P60:R60" si="189">P58-+P59</f>
        <v>19764000</v>
      </c>
      <c r="Q60" s="67">
        <f t="shared" si="189"/>
        <v>0</v>
      </c>
      <c r="R60" s="89">
        <f t="shared" si="189"/>
        <v>19764000</v>
      </c>
      <c r="S60" s="89"/>
      <c r="T60" s="89">
        <f t="shared" ref="T60:V60" si="190">T58-+T59</f>
        <v>0</v>
      </c>
      <c r="U60" s="90">
        <f t="shared" si="190"/>
        <v>0</v>
      </c>
      <c r="V60" s="90">
        <f t="shared" si="190"/>
        <v>19764000</v>
      </c>
      <c r="W60" s="88" t="s">
        <v>83</v>
      </c>
      <c r="X60" s="90">
        <f t="shared" ref="X60:AD60" si="191">X58-+X59</f>
        <v>0</v>
      </c>
      <c r="Y60" s="90">
        <f t="shared" si="191"/>
        <v>0</v>
      </c>
      <c r="Z60" s="90">
        <f t="shared" si="191"/>
        <v>0</v>
      </c>
      <c r="AA60" s="90">
        <f t="shared" si="191"/>
        <v>0</v>
      </c>
      <c r="AB60" s="90">
        <f t="shared" si="191"/>
        <v>0</v>
      </c>
      <c r="AC60" s="90">
        <f t="shared" si="191"/>
        <v>0</v>
      </c>
      <c r="AD60" s="90">
        <f t="shared" si="191"/>
        <v>0</v>
      </c>
      <c r="AE60" s="90">
        <f t="shared" si="143"/>
        <v>0</v>
      </c>
      <c r="AF60" s="351"/>
      <c r="AH60" s="91">
        <f t="shared" si="171"/>
        <v>19764000</v>
      </c>
      <c r="AI60" s="92" t="s">
        <v>1156</v>
      </c>
      <c r="AJ60" s="91">
        <f t="shared" ref="AJ60:AL60" si="192">AJ58-+AJ59</f>
        <v>0</v>
      </c>
      <c r="AK60" s="91">
        <f t="shared" si="192"/>
        <v>0</v>
      </c>
      <c r="AL60" s="91">
        <f t="shared" si="192"/>
        <v>19764000</v>
      </c>
      <c r="AM60" s="60"/>
    </row>
    <row r="61" spans="1:39" s="58" customFormat="1" ht="16.5" customHeight="1" x14ac:dyDescent="0.15">
      <c r="A61" s="61" t="s">
        <v>1660</v>
      </c>
      <c r="B61" t="s">
        <v>653</v>
      </c>
      <c r="C61" t="s">
        <v>96</v>
      </c>
      <c r="D61" s="62" t="s">
        <v>654</v>
      </c>
      <c r="E61" s="63" t="s">
        <v>1660</v>
      </c>
      <c r="F61" s="346" t="s">
        <v>1446</v>
      </c>
      <c r="G61" s="63" t="s">
        <v>497</v>
      </c>
      <c r="H61" s="63" t="s">
        <v>1113</v>
      </c>
      <c r="I61" s="63" t="s">
        <v>1113</v>
      </c>
      <c r="J61" s="346" t="s">
        <v>1786</v>
      </c>
      <c r="K61" s="346" t="s">
        <v>1783</v>
      </c>
      <c r="L61" s="346" t="s">
        <v>1785</v>
      </c>
      <c r="M61" s="346" t="s">
        <v>1714</v>
      </c>
      <c r="N61" s="65" t="s">
        <v>1712</v>
      </c>
      <c r="O61" s="66" t="s">
        <v>78</v>
      </c>
      <c r="P61" s="67">
        <v>24964615</v>
      </c>
      <c r="Q61" s="67">
        <v>3695762</v>
      </c>
      <c r="R61" s="67">
        <f t="shared" ref="R61" si="193">P61-Q61</f>
        <v>21268853</v>
      </c>
      <c r="S61" s="67">
        <v>0</v>
      </c>
      <c r="T61" s="67">
        <v>21268853</v>
      </c>
      <c r="U61" s="68">
        <v>18154262</v>
      </c>
      <c r="V61" s="69">
        <f t="shared" ref="V61:V62" si="194">P61-U61</f>
        <v>6810353</v>
      </c>
      <c r="W61" s="70" t="s">
        <v>79</v>
      </c>
      <c r="X61" s="69">
        <f t="shared" ref="X61" si="195">X62</f>
        <v>0</v>
      </c>
      <c r="Y61" s="71"/>
      <c r="Z61" s="71"/>
      <c r="AA61" s="71"/>
      <c r="AB61" s="71"/>
      <c r="AC61" s="71"/>
      <c r="AD61" s="72"/>
      <c r="AE61" s="69">
        <f t="shared" si="143"/>
        <v>0</v>
      </c>
      <c r="AF61" s="349">
        <v>0</v>
      </c>
      <c r="AH61" s="73">
        <v>16149263</v>
      </c>
      <c r="AI61" s="74" t="s">
        <v>1792</v>
      </c>
      <c r="AJ61" s="73">
        <v>6372331</v>
      </c>
      <c r="AK61" s="73">
        <f t="shared" ref="AK61:AK62" si="196">AL61-+AH61</f>
        <v>8815352</v>
      </c>
      <c r="AL61" s="73">
        <f t="shared" ref="AL61:AL62" si="197">Q61+R61</f>
        <v>24964615</v>
      </c>
      <c r="AM61" s="75" t="s">
        <v>92</v>
      </c>
    </row>
    <row r="62" spans="1:39" s="58" customFormat="1" ht="16.5" customHeight="1" x14ac:dyDescent="0.15">
      <c r="A62" s="61"/>
      <c r="B62" s="77" t="s">
        <v>653</v>
      </c>
      <c r="C62" s="77" t="s">
        <v>96</v>
      </c>
      <c r="D62" s="78" t="s">
        <v>654</v>
      </c>
      <c r="E62" s="79" t="s">
        <v>1660</v>
      </c>
      <c r="F62" s="347"/>
      <c r="G62" s="79" t="s">
        <v>497</v>
      </c>
      <c r="H62" s="79" t="s">
        <v>1113</v>
      </c>
      <c r="I62" s="79" t="s">
        <v>1113</v>
      </c>
      <c r="J62" s="347"/>
      <c r="K62" s="347"/>
      <c r="L62" s="347"/>
      <c r="M62" s="347"/>
      <c r="N62" s="81"/>
      <c r="O62" s="82" t="s">
        <v>81</v>
      </c>
      <c r="P62" s="67">
        <v>24964615</v>
      </c>
      <c r="Q62" s="67">
        <v>3695762</v>
      </c>
      <c r="R62" s="67">
        <v>21268853</v>
      </c>
      <c r="S62" s="67">
        <f t="shared" ref="S62" si="198">P62-Q62-R62</f>
        <v>0</v>
      </c>
      <c r="T62" s="67">
        <v>21268853</v>
      </c>
      <c r="U62" s="83">
        <v>18154262</v>
      </c>
      <c r="V62" s="69">
        <f t="shared" si="194"/>
        <v>6810353</v>
      </c>
      <c r="W62" s="70" t="s">
        <v>82</v>
      </c>
      <c r="X62" s="69">
        <v>0</v>
      </c>
      <c r="Y62" s="69">
        <v>0</v>
      </c>
      <c r="Z62" s="69">
        <v>0</v>
      </c>
      <c r="AA62" s="69">
        <v>0</v>
      </c>
      <c r="AB62" s="69">
        <v>0</v>
      </c>
      <c r="AC62" s="69">
        <v>0</v>
      </c>
      <c r="AD62" s="69">
        <v>0</v>
      </c>
      <c r="AE62" s="69">
        <f t="shared" si="143"/>
        <v>0</v>
      </c>
      <c r="AF62" s="350"/>
      <c r="AH62" s="73">
        <v>16149263</v>
      </c>
      <c r="AI62" s="74" t="s">
        <v>1792</v>
      </c>
      <c r="AJ62" s="73">
        <v>6372331</v>
      </c>
      <c r="AK62" s="73">
        <f t="shared" si="196"/>
        <v>8815352</v>
      </c>
      <c r="AL62" s="73">
        <f t="shared" si="197"/>
        <v>24964615</v>
      </c>
      <c r="AM62" s="75" t="s">
        <v>92</v>
      </c>
    </row>
    <row r="63" spans="1:39" s="58" customFormat="1" ht="16.5" customHeight="1" x14ac:dyDescent="0.15">
      <c r="A63" s="61"/>
      <c r="B63" s="77" t="s">
        <v>653</v>
      </c>
      <c r="C63" s="77" t="s">
        <v>96</v>
      </c>
      <c r="D63" s="84" t="s">
        <v>654</v>
      </c>
      <c r="E63" s="85" t="s">
        <v>1660</v>
      </c>
      <c r="F63" s="348"/>
      <c r="G63" s="85" t="s">
        <v>497</v>
      </c>
      <c r="H63" s="85" t="s">
        <v>1113</v>
      </c>
      <c r="I63" s="85" t="s">
        <v>1113</v>
      </c>
      <c r="J63" s="348"/>
      <c r="K63" s="348"/>
      <c r="L63" s="348"/>
      <c r="M63" s="348"/>
      <c r="N63" s="87"/>
      <c r="O63" s="88" t="s">
        <v>83</v>
      </c>
      <c r="P63" s="67">
        <f t="shared" ref="P63:R63" si="199">P61-+P62</f>
        <v>0</v>
      </c>
      <c r="Q63" s="67">
        <f t="shared" si="199"/>
        <v>0</v>
      </c>
      <c r="R63" s="89">
        <f t="shared" si="199"/>
        <v>0</v>
      </c>
      <c r="S63" s="89"/>
      <c r="T63" s="89">
        <f t="shared" ref="T63:V63" si="200">T61-+T62</f>
        <v>0</v>
      </c>
      <c r="U63" s="90">
        <f t="shared" si="200"/>
        <v>0</v>
      </c>
      <c r="V63" s="90">
        <f t="shared" si="200"/>
        <v>0</v>
      </c>
      <c r="W63" s="88" t="s">
        <v>83</v>
      </c>
      <c r="X63" s="90">
        <f t="shared" ref="X63:AD63" si="201">X61-+X62</f>
        <v>0</v>
      </c>
      <c r="Y63" s="90">
        <f t="shared" si="201"/>
        <v>0</v>
      </c>
      <c r="Z63" s="90">
        <f t="shared" si="201"/>
        <v>0</v>
      </c>
      <c r="AA63" s="90">
        <f t="shared" si="201"/>
        <v>0</v>
      </c>
      <c r="AB63" s="90">
        <f t="shared" si="201"/>
        <v>0</v>
      </c>
      <c r="AC63" s="90">
        <f t="shared" si="201"/>
        <v>0</v>
      </c>
      <c r="AD63" s="90">
        <f t="shared" si="201"/>
        <v>0</v>
      </c>
      <c r="AE63" s="90">
        <f t="shared" si="143"/>
        <v>0</v>
      </c>
      <c r="AF63" s="351"/>
      <c r="AH63" s="91">
        <f t="shared" si="171"/>
        <v>0</v>
      </c>
      <c r="AI63" s="92" t="s">
        <v>1156</v>
      </c>
      <c r="AJ63" s="91">
        <f t="shared" ref="AJ63:AL63" si="202">AJ61-+AJ62</f>
        <v>0</v>
      </c>
      <c r="AK63" s="91">
        <f t="shared" si="202"/>
        <v>0</v>
      </c>
      <c r="AL63" s="91">
        <f t="shared" si="202"/>
        <v>0</v>
      </c>
      <c r="AM63" s="60"/>
    </row>
    <row r="64" spans="1:39" s="58" customFormat="1" ht="16.5" customHeight="1" x14ac:dyDescent="0.15">
      <c r="A64" s="61" t="s">
        <v>1688</v>
      </c>
      <c r="B64" t="s">
        <v>705</v>
      </c>
      <c r="C64" t="s">
        <v>704</v>
      </c>
      <c r="D64" s="62" t="s">
        <v>706</v>
      </c>
      <c r="E64" s="63" t="s">
        <v>1688</v>
      </c>
      <c r="F64" s="346" t="s">
        <v>1474</v>
      </c>
      <c r="G64" s="63" t="s">
        <v>497</v>
      </c>
      <c r="H64" s="63" t="s">
        <v>1113</v>
      </c>
      <c r="I64" s="63" t="s">
        <v>1113</v>
      </c>
      <c r="J64" s="346" t="s">
        <v>1786</v>
      </c>
      <c r="K64" s="346" t="s">
        <v>1783</v>
      </c>
      <c r="L64" s="346" t="s">
        <v>1785</v>
      </c>
      <c r="M64" s="346" t="s">
        <v>1714</v>
      </c>
      <c r="N64" s="65" t="s">
        <v>1712</v>
      </c>
      <c r="O64" s="66" t="s">
        <v>78</v>
      </c>
      <c r="P64" s="67">
        <v>14809073</v>
      </c>
      <c r="Q64" s="67">
        <v>0</v>
      </c>
      <c r="R64" s="67">
        <f t="shared" ref="R64" si="203">P64-Q64</f>
        <v>14809073</v>
      </c>
      <c r="S64" s="67">
        <v>0</v>
      </c>
      <c r="T64" s="67">
        <v>14809073</v>
      </c>
      <c r="U64" s="68">
        <v>0</v>
      </c>
      <c r="V64" s="69">
        <f t="shared" ref="V64:V65" si="204">P64-U64</f>
        <v>14809073</v>
      </c>
      <c r="W64" s="70" t="s">
        <v>79</v>
      </c>
      <c r="X64" s="69">
        <f t="shared" ref="X64" si="205">X65</f>
        <v>0</v>
      </c>
      <c r="Y64" s="71"/>
      <c r="Z64" s="71"/>
      <c r="AA64" s="71"/>
      <c r="AB64" s="71"/>
      <c r="AC64" s="71"/>
      <c r="AD64" s="72"/>
      <c r="AE64" s="69">
        <f t="shared" ref="AE64:AE69" si="206">SUM(X64:AD64)</f>
        <v>0</v>
      </c>
      <c r="AF64" s="349">
        <v>0</v>
      </c>
      <c r="AH64" s="73">
        <v>0</v>
      </c>
      <c r="AI64" s="74" t="s">
        <v>819</v>
      </c>
      <c r="AJ64" s="73">
        <v>133259</v>
      </c>
      <c r="AK64" s="73">
        <f t="shared" ref="AK64:AK65" si="207">AL64-+AH64</f>
        <v>14809073</v>
      </c>
      <c r="AL64" s="73">
        <f t="shared" ref="AL64:AL65" si="208">Q64+R64</f>
        <v>14809073</v>
      </c>
      <c r="AM64" s="75"/>
    </row>
    <row r="65" spans="1:39" s="58" customFormat="1" ht="16.5" customHeight="1" x14ac:dyDescent="0.15">
      <c r="A65" s="61"/>
      <c r="B65" s="77" t="s">
        <v>705</v>
      </c>
      <c r="C65" s="77" t="s">
        <v>704</v>
      </c>
      <c r="D65" s="78" t="s">
        <v>706</v>
      </c>
      <c r="E65" s="79" t="s">
        <v>1688</v>
      </c>
      <c r="F65" s="347"/>
      <c r="G65" s="79" t="s">
        <v>497</v>
      </c>
      <c r="H65" s="79" t="s">
        <v>1113</v>
      </c>
      <c r="I65" s="79" t="s">
        <v>1113</v>
      </c>
      <c r="J65" s="347"/>
      <c r="K65" s="347"/>
      <c r="L65" s="347"/>
      <c r="M65" s="347"/>
      <c r="N65" s="81"/>
      <c r="O65" s="82" t="s">
        <v>81</v>
      </c>
      <c r="P65" s="67">
        <v>14809073</v>
      </c>
      <c r="Q65" s="67">
        <v>0</v>
      </c>
      <c r="R65" s="67">
        <v>14809073</v>
      </c>
      <c r="S65" s="67">
        <f t="shared" ref="S65" si="209">P65-Q65-R65</f>
        <v>0</v>
      </c>
      <c r="T65" s="67">
        <v>14809073</v>
      </c>
      <c r="U65" s="83">
        <v>0</v>
      </c>
      <c r="V65" s="69">
        <f t="shared" si="204"/>
        <v>14809073</v>
      </c>
      <c r="W65" s="70" t="s">
        <v>82</v>
      </c>
      <c r="X65" s="69">
        <v>0</v>
      </c>
      <c r="Y65" s="69">
        <v>0</v>
      </c>
      <c r="Z65" s="69">
        <v>0</v>
      </c>
      <c r="AA65" s="69">
        <v>0</v>
      </c>
      <c r="AB65" s="69">
        <v>0</v>
      </c>
      <c r="AC65" s="69">
        <v>0</v>
      </c>
      <c r="AD65" s="69">
        <v>0</v>
      </c>
      <c r="AE65" s="69">
        <f t="shared" si="206"/>
        <v>0</v>
      </c>
      <c r="AF65" s="350"/>
      <c r="AH65" s="73">
        <v>0</v>
      </c>
      <c r="AI65" s="74" t="s">
        <v>819</v>
      </c>
      <c r="AJ65" s="73">
        <v>133259</v>
      </c>
      <c r="AK65" s="73">
        <f t="shared" si="207"/>
        <v>14809073</v>
      </c>
      <c r="AL65" s="73">
        <f t="shared" si="208"/>
        <v>14809073</v>
      </c>
      <c r="AM65" s="75"/>
    </row>
    <row r="66" spans="1:39" s="58" customFormat="1" ht="16.5" customHeight="1" x14ac:dyDescent="0.15">
      <c r="A66" s="61"/>
      <c r="B66" s="77" t="s">
        <v>705</v>
      </c>
      <c r="C66" s="77" t="s">
        <v>704</v>
      </c>
      <c r="D66" s="84" t="s">
        <v>706</v>
      </c>
      <c r="E66" s="85" t="s">
        <v>1688</v>
      </c>
      <c r="F66" s="348"/>
      <c r="G66" s="85" t="s">
        <v>497</v>
      </c>
      <c r="H66" s="85" t="s">
        <v>1113</v>
      </c>
      <c r="I66" s="85" t="s">
        <v>1113</v>
      </c>
      <c r="J66" s="348"/>
      <c r="K66" s="348"/>
      <c r="L66" s="348"/>
      <c r="M66" s="348"/>
      <c r="N66" s="87"/>
      <c r="O66" s="88" t="s">
        <v>83</v>
      </c>
      <c r="P66" s="67">
        <f t="shared" ref="P66:R66" si="210">P64-+P65</f>
        <v>0</v>
      </c>
      <c r="Q66" s="67">
        <f t="shared" si="210"/>
        <v>0</v>
      </c>
      <c r="R66" s="89">
        <f t="shared" si="210"/>
        <v>0</v>
      </c>
      <c r="S66" s="89"/>
      <c r="T66" s="89">
        <f t="shared" ref="T66:V66" si="211">T64-+T65</f>
        <v>0</v>
      </c>
      <c r="U66" s="90">
        <f t="shared" si="211"/>
        <v>0</v>
      </c>
      <c r="V66" s="90">
        <f t="shared" si="211"/>
        <v>0</v>
      </c>
      <c r="W66" s="88" t="s">
        <v>83</v>
      </c>
      <c r="X66" s="90">
        <f t="shared" ref="X66:AD66" si="212">X64-+X65</f>
        <v>0</v>
      </c>
      <c r="Y66" s="90">
        <f t="shared" si="212"/>
        <v>0</v>
      </c>
      <c r="Z66" s="90">
        <f t="shared" si="212"/>
        <v>0</v>
      </c>
      <c r="AA66" s="90">
        <f t="shared" si="212"/>
        <v>0</v>
      </c>
      <c r="AB66" s="90">
        <f t="shared" si="212"/>
        <v>0</v>
      </c>
      <c r="AC66" s="90">
        <f t="shared" si="212"/>
        <v>0</v>
      </c>
      <c r="AD66" s="90">
        <f t="shared" si="212"/>
        <v>0</v>
      </c>
      <c r="AE66" s="90">
        <f t="shared" si="206"/>
        <v>0</v>
      </c>
      <c r="AF66" s="351"/>
      <c r="AH66" s="91">
        <f t="shared" ref="AH66:AH69" si="213">AH64-+AH65</f>
        <v>0</v>
      </c>
      <c r="AI66" s="92" t="s">
        <v>1156</v>
      </c>
      <c r="AJ66" s="91">
        <f t="shared" ref="AJ66:AL66" si="214">AJ64-+AJ65</f>
        <v>0</v>
      </c>
      <c r="AK66" s="91">
        <f t="shared" si="214"/>
        <v>0</v>
      </c>
      <c r="AL66" s="91">
        <f t="shared" si="214"/>
        <v>0</v>
      </c>
      <c r="AM66" s="60"/>
    </row>
    <row r="67" spans="1:39" s="58" customFormat="1" ht="16.5" customHeight="1" x14ac:dyDescent="0.15">
      <c r="A67" s="61" t="s">
        <v>1690</v>
      </c>
      <c r="B67" t="s">
        <v>705</v>
      </c>
      <c r="C67" t="s">
        <v>704</v>
      </c>
      <c r="D67" s="62" t="s">
        <v>706</v>
      </c>
      <c r="E67" s="63" t="s">
        <v>1690</v>
      </c>
      <c r="F67" s="346" t="s">
        <v>1476</v>
      </c>
      <c r="G67" s="63" t="s">
        <v>502</v>
      </c>
      <c r="H67" s="63" t="s">
        <v>1113</v>
      </c>
      <c r="I67" s="63" t="s">
        <v>1113</v>
      </c>
      <c r="J67" s="346"/>
      <c r="K67" s="346"/>
      <c r="L67" s="346"/>
      <c r="M67" s="346" t="s">
        <v>1714</v>
      </c>
      <c r="N67" s="65" t="s">
        <v>1712</v>
      </c>
      <c r="O67" s="66" t="s">
        <v>78</v>
      </c>
      <c r="P67" s="67">
        <v>2348676</v>
      </c>
      <c r="Q67" s="67">
        <v>0</v>
      </c>
      <c r="R67" s="67">
        <f t="shared" ref="R67" si="215">P67-Q67</f>
        <v>2348676</v>
      </c>
      <c r="S67" s="67">
        <v>0</v>
      </c>
      <c r="T67" s="67">
        <v>0</v>
      </c>
      <c r="U67" s="68">
        <v>0</v>
      </c>
      <c r="V67" s="69">
        <f t="shared" ref="V67:V68" si="216">P67-U67</f>
        <v>2348676</v>
      </c>
      <c r="W67" s="70" t="s">
        <v>79</v>
      </c>
      <c r="X67" s="69">
        <f t="shared" ref="X67" si="217">X68</f>
        <v>0</v>
      </c>
      <c r="Y67" s="71"/>
      <c r="Z67" s="71"/>
      <c r="AA67" s="71"/>
      <c r="AB67" s="71"/>
      <c r="AC67" s="71"/>
      <c r="AD67" s="72"/>
      <c r="AE67" s="69">
        <f t="shared" si="206"/>
        <v>0</v>
      </c>
      <c r="AF67" s="349" t="s">
        <v>1791</v>
      </c>
      <c r="AH67" s="73">
        <v>2348676</v>
      </c>
      <c r="AI67" s="74" t="s">
        <v>1156</v>
      </c>
      <c r="AJ67" s="73">
        <v>0</v>
      </c>
      <c r="AK67" s="73">
        <f t="shared" ref="AK67:AK68" si="218">AL67-+AH67</f>
        <v>0</v>
      </c>
      <c r="AL67" s="73">
        <f t="shared" ref="AL67:AL68" si="219">Q67+R67</f>
        <v>2348676</v>
      </c>
      <c r="AM67" s="75"/>
    </row>
    <row r="68" spans="1:39" s="58" customFormat="1" ht="16.5" customHeight="1" x14ac:dyDescent="0.15">
      <c r="B68" s="77" t="s">
        <v>705</v>
      </c>
      <c r="C68" s="77" t="s">
        <v>704</v>
      </c>
      <c r="D68" s="78" t="s">
        <v>706</v>
      </c>
      <c r="E68" s="79" t="s">
        <v>1690</v>
      </c>
      <c r="F68" s="347"/>
      <c r="G68" s="79" t="s">
        <v>502</v>
      </c>
      <c r="H68" s="79" t="s">
        <v>1113</v>
      </c>
      <c r="I68" s="79" t="s">
        <v>1113</v>
      </c>
      <c r="J68" s="347"/>
      <c r="K68" s="347"/>
      <c r="L68" s="347"/>
      <c r="M68" s="347"/>
      <c r="N68" s="81"/>
      <c r="O68" s="82" t="s">
        <v>81</v>
      </c>
      <c r="P68" s="67">
        <v>2348676</v>
      </c>
      <c r="Q68" s="67">
        <v>0</v>
      </c>
      <c r="R68" s="67">
        <v>2348676</v>
      </c>
      <c r="S68" s="67">
        <f t="shared" ref="S68" si="220">P68-Q68-R68</f>
        <v>0</v>
      </c>
      <c r="T68" s="67">
        <v>0</v>
      </c>
      <c r="U68" s="83">
        <v>0</v>
      </c>
      <c r="V68" s="69">
        <f t="shared" si="216"/>
        <v>2348676</v>
      </c>
      <c r="W68" s="70" t="s">
        <v>82</v>
      </c>
      <c r="X68" s="69">
        <v>0</v>
      </c>
      <c r="Y68" s="69">
        <v>0</v>
      </c>
      <c r="Z68" s="69">
        <v>0</v>
      </c>
      <c r="AA68" s="69">
        <v>0</v>
      </c>
      <c r="AB68" s="69">
        <v>0</v>
      </c>
      <c r="AC68" s="69">
        <v>0</v>
      </c>
      <c r="AD68" s="69">
        <v>0</v>
      </c>
      <c r="AE68" s="69">
        <f t="shared" si="206"/>
        <v>0</v>
      </c>
      <c r="AF68" s="350"/>
      <c r="AH68" s="73">
        <v>2348676</v>
      </c>
      <c r="AI68" s="74" t="s">
        <v>1156</v>
      </c>
      <c r="AJ68" s="73">
        <v>0</v>
      </c>
      <c r="AK68" s="73">
        <f t="shared" si="218"/>
        <v>0</v>
      </c>
      <c r="AL68" s="73">
        <f t="shared" si="219"/>
        <v>2348676</v>
      </c>
      <c r="AM68" s="75"/>
    </row>
    <row r="69" spans="1:39" s="58" customFormat="1" ht="16.5" customHeight="1" thickBot="1" x14ac:dyDescent="0.2">
      <c r="B69" s="77" t="s">
        <v>705</v>
      </c>
      <c r="C69" s="77" t="s">
        <v>704</v>
      </c>
      <c r="D69" s="84" t="s">
        <v>706</v>
      </c>
      <c r="E69" s="85" t="s">
        <v>1690</v>
      </c>
      <c r="F69" s="348"/>
      <c r="G69" s="85" t="s">
        <v>502</v>
      </c>
      <c r="H69" s="85" t="s">
        <v>1113</v>
      </c>
      <c r="I69" s="85" t="s">
        <v>1113</v>
      </c>
      <c r="J69" s="348"/>
      <c r="K69" s="348"/>
      <c r="L69" s="348"/>
      <c r="M69" s="348"/>
      <c r="N69" s="87"/>
      <c r="O69" s="88" t="s">
        <v>83</v>
      </c>
      <c r="P69" s="67">
        <f t="shared" ref="P69:R69" si="221">P67-+P68</f>
        <v>0</v>
      </c>
      <c r="Q69" s="67">
        <f t="shared" si="221"/>
        <v>0</v>
      </c>
      <c r="R69" s="89">
        <f t="shared" si="221"/>
        <v>0</v>
      </c>
      <c r="S69" s="89"/>
      <c r="T69" s="89">
        <f t="shared" ref="T69:V69" si="222">T67-+T68</f>
        <v>0</v>
      </c>
      <c r="U69" s="90">
        <f t="shared" si="222"/>
        <v>0</v>
      </c>
      <c r="V69" s="90">
        <f t="shared" si="222"/>
        <v>0</v>
      </c>
      <c r="W69" s="88" t="s">
        <v>83</v>
      </c>
      <c r="X69" s="90">
        <f t="shared" ref="X69:AD69" si="223">X67-+X68</f>
        <v>0</v>
      </c>
      <c r="Y69" s="90">
        <f t="shared" si="223"/>
        <v>0</v>
      </c>
      <c r="Z69" s="90">
        <f t="shared" si="223"/>
        <v>0</v>
      </c>
      <c r="AA69" s="90">
        <f t="shared" si="223"/>
        <v>0</v>
      </c>
      <c r="AB69" s="90">
        <f t="shared" si="223"/>
        <v>0</v>
      </c>
      <c r="AC69" s="90">
        <f t="shared" si="223"/>
        <v>0</v>
      </c>
      <c r="AD69" s="90">
        <f t="shared" si="223"/>
        <v>0</v>
      </c>
      <c r="AE69" s="90">
        <f t="shared" si="206"/>
        <v>0</v>
      </c>
      <c r="AF69" s="351"/>
      <c r="AH69" s="91">
        <f t="shared" si="213"/>
        <v>0</v>
      </c>
      <c r="AI69" s="92" t="s">
        <v>1156</v>
      </c>
      <c r="AJ69" s="91">
        <f t="shared" ref="AJ69:AL69" si="224">AJ67-+AJ68</f>
        <v>0</v>
      </c>
      <c r="AK69" s="91">
        <f t="shared" si="224"/>
        <v>0</v>
      </c>
      <c r="AL69" s="91">
        <f t="shared" si="224"/>
        <v>0</v>
      </c>
      <c r="AM69" s="60"/>
    </row>
    <row r="70" spans="1:39" s="97" customFormat="1" ht="16.5" customHeight="1" x14ac:dyDescent="0.15">
      <c r="B70" s="98"/>
      <c r="C70" s="98"/>
      <c r="D70" s="99" t="s">
        <v>95</v>
      </c>
      <c r="E70" s="100"/>
      <c r="F70" s="355"/>
      <c r="G70" s="100"/>
      <c r="H70" s="100"/>
      <c r="I70" s="100"/>
      <c r="J70" s="101"/>
      <c r="K70" s="101"/>
      <c r="L70" s="101"/>
      <c r="M70" s="101"/>
      <c r="N70" s="102"/>
      <c r="O70" s="103" t="s">
        <v>78</v>
      </c>
      <c r="P70" s="104">
        <f t="shared" ref="P70:V71" si="225">SUMIF($O$7:$O$69,$O70,P$7:P$69)</f>
        <v>512699268</v>
      </c>
      <c r="Q70" s="104">
        <f t="shared" si="225"/>
        <v>9035611</v>
      </c>
      <c r="R70" s="104">
        <f t="shared" si="225"/>
        <v>503663657</v>
      </c>
      <c r="S70" s="104">
        <f t="shared" si="225"/>
        <v>0</v>
      </c>
      <c r="T70" s="104">
        <f t="shared" si="225"/>
        <v>361860666</v>
      </c>
      <c r="U70" s="105">
        <f t="shared" si="225"/>
        <v>141790087</v>
      </c>
      <c r="V70" s="106">
        <f t="shared" si="225"/>
        <v>370909181</v>
      </c>
      <c r="W70" s="107" t="s">
        <v>74</v>
      </c>
      <c r="X70" s="106">
        <f t="shared" ref="X70:AD71" si="226">SUMIF($W$7:$W$69,$W70,X$7:X$69)</f>
        <v>141467757</v>
      </c>
      <c r="Y70" s="106">
        <f t="shared" si="226"/>
        <v>0</v>
      </c>
      <c r="Z70" s="106">
        <f t="shared" si="226"/>
        <v>0</v>
      </c>
      <c r="AA70" s="106">
        <f t="shared" si="226"/>
        <v>0</v>
      </c>
      <c r="AB70" s="106">
        <f t="shared" si="226"/>
        <v>0</v>
      </c>
      <c r="AC70" s="106">
        <f t="shared" si="226"/>
        <v>0</v>
      </c>
      <c r="AD70" s="106">
        <f t="shared" si="226"/>
        <v>0</v>
      </c>
      <c r="AE70" s="106">
        <f t="shared" ref="AE70" si="227">SUM(X70:AD70)</f>
        <v>141467757</v>
      </c>
      <c r="AF70" s="108"/>
      <c r="AH70" s="109"/>
      <c r="AI70" s="109"/>
      <c r="AJ70" s="109"/>
      <c r="AK70" s="109"/>
      <c r="AL70" s="109"/>
      <c r="AM70" s="110"/>
    </row>
    <row r="71" spans="1:39" s="97" customFormat="1" ht="16.5" customHeight="1" x14ac:dyDescent="0.15">
      <c r="B71" s="111">
        <v>0</v>
      </c>
      <c r="C71" s="111">
        <v>0</v>
      </c>
      <c r="D71" s="112" t="s">
        <v>1829</v>
      </c>
      <c r="E71" s="113"/>
      <c r="F71" s="356"/>
      <c r="G71" s="113"/>
      <c r="H71" s="113"/>
      <c r="I71" s="113"/>
      <c r="J71" s="113"/>
      <c r="K71" s="113"/>
      <c r="L71" s="113"/>
      <c r="M71" s="113"/>
      <c r="N71" s="113"/>
      <c r="O71" s="114" t="s">
        <v>75</v>
      </c>
      <c r="P71" s="67">
        <f t="shared" si="225"/>
        <v>371231511</v>
      </c>
      <c r="Q71" s="67">
        <f t="shared" si="225"/>
        <v>4370529</v>
      </c>
      <c r="R71" s="67">
        <f t="shared" si="225"/>
        <v>366860982</v>
      </c>
      <c r="S71" s="67">
        <f t="shared" si="225"/>
        <v>0</v>
      </c>
      <c r="T71" s="67">
        <f t="shared" si="225"/>
        <v>268762346</v>
      </c>
      <c r="U71" s="69">
        <f t="shared" si="225"/>
        <v>138379093</v>
      </c>
      <c r="V71" s="115">
        <f t="shared" si="225"/>
        <v>232852418</v>
      </c>
      <c r="W71" s="116" t="s">
        <v>76</v>
      </c>
      <c r="X71" s="115">
        <f t="shared" si="226"/>
        <v>141467757</v>
      </c>
      <c r="Y71" s="115">
        <f t="shared" si="226"/>
        <v>0</v>
      </c>
      <c r="Z71" s="115">
        <f t="shared" si="226"/>
        <v>0</v>
      </c>
      <c r="AA71" s="115">
        <f t="shared" si="226"/>
        <v>0</v>
      </c>
      <c r="AB71" s="115">
        <f t="shared" si="226"/>
        <v>0</v>
      </c>
      <c r="AC71" s="115">
        <f t="shared" si="226"/>
        <v>0</v>
      </c>
      <c r="AD71" s="117">
        <f t="shared" si="226"/>
        <v>0</v>
      </c>
      <c r="AE71" s="115">
        <f>SUM(X71:AC71)</f>
        <v>141467757</v>
      </c>
      <c r="AF71" s="118"/>
      <c r="AH71" s="119"/>
      <c r="AI71" s="119"/>
      <c r="AJ71" s="119"/>
      <c r="AK71" s="119"/>
      <c r="AL71" s="119"/>
      <c r="AM71" s="110"/>
    </row>
    <row r="72" spans="1:39" s="97" customFormat="1" ht="16.5" customHeight="1" thickBot="1" x14ac:dyDescent="0.2">
      <c r="B72" s="111">
        <v>0</v>
      </c>
      <c r="C72" s="111">
        <v>0</v>
      </c>
      <c r="D72" s="120" t="s">
        <v>1829</v>
      </c>
      <c r="E72" s="121"/>
      <c r="F72" s="357"/>
      <c r="G72" s="121"/>
      <c r="H72" s="121"/>
      <c r="I72" s="121"/>
      <c r="J72" s="121"/>
      <c r="K72" s="121"/>
      <c r="L72" s="121"/>
      <c r="M72" s="121"/>
      <c r="N72" s="121"/>
      <c r="O72" s="122" t="s">
        <v>77</v>
      </c>
      <c r="P72" s="123">
        <f>P70-+P71</f>
        <v>141467757</v>
      </c>
      <c r="Q72" s="123">
        <f t="shared" ref="Q72:V72" si="228">Q70-+Q71</f>
        <v>4665082</v>
      </c>
      <c r="R72" s="123">
        <f t="shared" si="228"/>
        <v>136802675</v>
      </c>
      <c r="S72" s="123">
        <f t="shared" si="228"/>
        <v>0</v>
      </c>
      <c r="T72" s="123">
        <f t="shared" si="228"/>
        <v>93098320</v>
      </c>
      <c r="U72" s="124">
        <f t="shared" si="228"/>
        <v>3410994</v>
      </c>
      <c r="V72" s="125">
        <f t="shared" si="228"/>
        <v>138056763</v>
      </c>
      <c r="W72" s="122" t="s">
        <v>77</v>
      </c>
      <c r="X72" s="125">
        <f t="shared" ref="X72:AD72" si="229">X70-+X71</f>
        <v>0</v>
      </c>
      <c r="Y72" s="125">
        <f t="shared" si="229"/>
        <v>0</v>
      </c>
      <c r="Z72" s="125">
        <f t="shared" si="229"/>
        <v>0</v>
      </c>
      <c r="AA72" s="125">
        <f t="shared" si="229"/>
        <v>0</v>
      </c>
      <c r="AB72" s="125">
        <f t="shared" si="229"/>
        <v>0</v>
      </c>
      <c r="AC72" s="125">
        <f t="shared" si="229"/>
        <v>0</v>
      </c>
      <c r="AD72" s="125">
        <f t="shared" si="229"/>
        <v>0</v>
      </c>
      <c r="AE72" s="125">
        <f>SUM(X72:AD72)</f>
        <v>0</v>
      </c>
      <c r="AF72" s="126"/>
      <c r="AH72" s="127"/>
      <c r="AI72" s="128"/>
      <c r="AJ72" s="127"/>
      <c r="AK72" s="127"/>
      <c r="AL72" s="127"/>
      <c r="AM72" s="110"/>
    </row>
    <row r="357" spans="1:1" x14ac:dyDescent="0.15">
      <c r="A357" s="153"/>
    </row>
    <row r="358" spans="1:1" x14ac:dyDescent="0.15">
      <c r="A358" s="153"/>
    </row>
    <row r="359" spans="1:1" x14ac:dyDescent="0.15">
      <c r="A359" s="153"/>
    </row>
  </sheetData>
  <sheetProtection autoFilter="0"/>
  <mergeCells count="128">
    <mergeCell ref="F70:F72"/>
    <mergeCell ref="F67:F69"/>
    <mergeCell ref="J67:J69"/>
    <mergeCell ref="K67:K69"/>
    <mergeCell ref="L67:L69"/>
    <mergeCell ref="M67:M69"/>
    <mergeCell ref="AF67:AF69"/>
    <mergeCell ref="F64:F66"/>
    <mergeCell ref="J64:J66"/>
    <mergeCell ref="K64:K66"/>
    <mergeCell ref="L64:L66"/>
    <mergeCell ref="M64:M66"/>
    <mergeCell ref="AF64:AF66"/>
    <mergeCell ref="F61:F63"/>
    <mergeCell ref="J61:J63"/>
    <mergeCell ref="K61:K63"/>
    <mergeCell ref="L61:L63"/>
    <mergeCell ref="M61:M63"/>
    <mergeCell ref="AF61:AF63"/>
    <mergeCell ref="F58:F60"/>
    <mergeCell ref="J58:J60"/>
    <mergeCell ref="K58:K60"/>
    <mergeCell ref="L58:L60"/>
    <mergeCell ref="M58:M60"/>
    <mergeCell ref="AF58:AF60"/>
    <mergeCell ref="F55:F57"/>
    <mergeCell ref="J55:J57"/>
    <mergeCell ref="K55:K57"/>
    <mergeCell ref="L55:L57"/>
    <mergeCell ref="M55:M57"/>
    <mergeCell ref="AF55:AF57"/>
    <mergeCell ref="F52:F54"/>
    <mergeCell ref="J52:J54"/>
    <mergeCell ref="K52:K54"/>
    <mergeCell ref="L52:L54"/>
    <mergeCell ref="M52:M54"/>
    <mergeCell ref="AF52:AF54"/>
    <mergeCell ref="F49:F51"/>
    <mergeCell ref="J49:J51"/>
    <mergeCell ref="K49:K51"/>
    <mergeCell ref="L49:L51"/>
    <mergeCell ref="M49:M51"/>
    <mergeCell ref="AF49:AF51"/>
    <mergeCell ref="F46:F48"/>
    <mergeCell ref="J46:J48"/>
    <mergeCell ref="K46:K48"/>
    <mergeCell ref="L46:L48"/>
    <mergeCell ref="M46:M48"/>
    <mergeCell ref="AF46:AF48"/>
    <mergeCell ref="F43:F45"/>
    <mergeCell ref="J43:J45"/>
    <mergeCell ref="K43:K45"/>
    <mergeCell ref="L43:L45"/>
    <mergeCell ref="M43:M45"/>
    <mergeCell ref="AF43:AF45"/>
    <mergeCell ref="F40:F42"/>
    <mergeCell ref="J40:J42"/>
    <mergeCell ref="K40:K42"/>
    <mergeCell ref="L40:L42"/>
    <mergeCell ref="M40:M42"/>
    <mergeCell ref="AF40:AF42"/>
    <mergeCell ref="F37:F39"/>
    <mergeCell ref="J37:J39"/>
    <mergeCell ref="K37:K39"/>
    <mergeCell ref="L37:L39"/>
    <mergeCell ref="M37:M39"/>
    <mergeCell ref="AF37:AF39"/>
    <mergeCell ref="F34:F36"/>
    <mergeCell ref="J34:J36"/>
    <mergeCell ref="K34:K36"/>
    <mergeCell ref="L34:L36"/>
    <mergeCell ref="M34:M36"/>
    <mergeCell ref="AF34:AF36"/>
    <mergeCell ref="F31:F33"/>
    <mergeCell ref="J31:J33"/>
    <mergeCell ref="K31:K33"/>
    <mergeCell ref="L31:L33"/>
    <mergeCell ref="M31:M33"/>
    <mergeCell ref="AF31:AF33"/>
    <mergeCell ref="F28:F30"/>
    <mergeCell ref="J28:J30"/>
    <mergeCell ref="K28:K30"/>
    <mergeCell ref="L28:L30"/>
    <mergeCell ref="M28:M30"/>
    <mergeCell ref="AF28:AF30"/>
    <mergeCell ref="F25:F27"/>
    <mergeCell ref="J25:J27"/>
    <mergeCell ref="K25:K27"/>
    <mergeCell ref="L25:L27"/>
    <mergeCell ref="M25:M27"/>
    <mergeCell ref="AF25:AF27"/>
    <mergeCell ref="F22:F24"/>
    <mergeCell ref="J22:J24"/>
    <mergeCell ref="K22:K24"/>
    <mergeCell ref="L22:L24"/>
    <mergeCell ref="M22:M24"/>
    <mergeCell ref="AF22:AF24"/>
    <mergeCell ref="F19:F21"/>
    <mergeCell ref="J19:J21"/>
    <mergeCell ref="K19:K21"/>
    <mergeCell ref="L19:L21"/>
    <mergeCell ref="M19:M21"/>
    <mergeCell ref="AF19:AF21"/>
    <mergeCell ref="F16:F18"/>
    <mergeCell ref="J16:J18"/>
    <mergeCell ref="K16:K18"/>
    <mergeCell ref="L16:L18"/>
    <mergeCell ref="M16:M18"/>
    <mergeCell ref="AF16:AF18"/>
    <mergeCell ref="F7:F9"/>
    <mergeCell ref="J7:J9"/>
    <mergeCell ref="K7:K9"/>
    <mergeCell ref="L7:L9"/>
    <mergeCell ref="M7:M9"/>
    <mergeCell ref="AF7:AF9"/>
    <mergeCell ref="J3:M3"/>
    <mergeCell ref="F13:F15"/>
    <mergeCell ref="J13:J15"/>
    <mergeCell ref="K13:K15"/>
    <mergeCell ref="L13:L15"/>
    <mergeCell ref="M13:M15"/>
    <mergeCell ref="AF13:AF15"/>
    <mergeCell ref="F10:F12"/>
    <mergeCell ref="J10:J12"/>
    <mergeCell ref="K10:K12"/>
    <mergeCell ref="L10:L12"/>
    <mergeCell ref="M10:M12"/>
    <mergeCell ref="AF10:AF12"/>
  </mergeCells>
  <phoneticPr fontId="3"/>
  <conditionalFormatting sqref="W69 N68:O69 O67 W66 N65:O66 O64 W63 N62:O63 O61 W57 W60 N56:O57 N59:O60 O55 O58 W48 W51 W54 N47:O48 N50:O51 N53:O54 O46 O49 O52 W42 W45 N41:O42 N44:O45 O40 O43 W39 N38:O39 O37 W36 N35:O36 O34 W30 W33 N29:O30 N32:O33 O28 O31 W24 W27 N23:O24 N26:O27 O22 O25 W21 N20:O21 O19 W18 N17:O18 O16 W15 N14:O15 O13 W12 N11:O12 O10 W9 N8:O9 O7 N5:O5 N3:N4 O3 N70 W72 O70:O72">
    <cfRule type="containsText" dxfId="6" priority="27" operator="containsText" text="完成">
      <formula>NOT(ISERROR(SEARCH("完成",N3)))</formula>
    </cfRule>
  </conditionalFormatting>
  <conditionalFormatting sqref="P7:P72">
    <cfRule type="expression" dxfId="5" priority="19">
      <formula>$O7="最新"</formula>
    </cfRule>
  </conditionalFormatting>
  <conditionalFormatting sqref="J67:M67 J64:M64 J61:M61 J55:M55 J58:M58 J46:M46 J49:M49 J52:M52 J40:M40 J43:M43 J37:M37 J34:M34 J28:M28 J31:M31 J22:M22 J25:M25 J19:M19 J16:M16 J13:M13 J10:M10 J7:M7">
    <cfRule type="containsBlanks" dxfId="4" priority="18">
      <formula>LEN(TRIM(J7))=0</formula>
    </cfRule>
  </conditionalFormatting>
  <conditionalFormatting sqref="Q7:Q72">
    <cfRule type="expression" dxfId="3" priority="14">
      <formula>$O7="最新"</formula>
    </cfRule>
  </conditionalFormatting>
  <conditionalFormatting sqref="AD67 AD64 AD61 AD55 AD58 AD46 AD49 AD52 AD40 AD43 AD37 AD34 AD28 AD31 AD22 AD25 AD19 AD16 AD13 AD10 AD7">
    <cfRule type="cellIs" dxfId="2" priority="13" operator="greaterThan">
      <formula>0</formula>
    </cfRule>
  </conditionalFormatting>
  <conditionalFormatting sqref="AE7 AE10 AE13 AE16 AE19 AE22 AE25 AE28 AE31 AE34 AE37 AE40 AE43 AE46 AE49 AE52 AE55 AE58 AE61 AE64 AE67">
    <cfRule type="expression" dxfId="1" priority="12">
      <formula>ROUND($AE7/100000,0)&lt;&gt;ROUND($P7/100000,0)</formula>
    </cfRule>
  </conditionalFormatting>
  <pageMargins left="0.39370078740157483" right="0.31496062992125984" top="0.74803149606299213" bottom="0.59" header="0.31496062992125984" footer="0.31496062992125984"/>
  <pageSetup paperSize="8" scale="58" orientation="landscape" cellComments="asDisplayed" r:id="rId1"/>
  <headerFooter>
    <oddFooter>&amp;C&amp;P/&amp;N</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8"/>
  <sheetViews>
    <sheetView workbookViewId="0">
      <selection activeCell="D2" sqref="D2:F66"/>
    </sheetView>
  </sheetViews>
  <sheetFormatPr defaultRowHeight="13.5" x14ac:dyDescent="0.15"/>
  <cols>
    <col min="1" max="1" width="35.25" bestFit="1" customWidth="1"/>
    <col min="2" max="2" width="16.625" bestFit="1" customWidth="1"/>
    <col min="4" max="4" width="8" bestFit="1" customWidth="1"/>
    <col min="5" max="5" width="9.875" bestFit="1" customWidth="1"/>
    <col min="6" max="6" width="15" bestFit="1" customWidth="1"/>
  </cols>
  <sheetData>
    <row r="1" spans="1:6" ht="25.5" customHeight="1" x14ac:dyDescent="0.15">
      <c r="A1" s="229" t="s">
        <v>488</v>
      </c>
      <c r="B1" s="230" t="s">
        <v>489</v>
      </c>
      <c r="D1" s="229" t="s">
        <v>151</v>
      </c>
      <c r="E1" s="231" t="s">
        <v>490</v>
      </c>
      <c r="F1" s="230" t="s">
        <v>8</v>
      </c>
    </row>
    <row r="2" spans="1:6" x14ac:dyDescent="0.15">
      <c r="A2" s="232" t="s">
        <v>491</v>
      </c>
      <c r="B2" s="233" t="s">
        <v>492</v>
      </c>
      <c r="D2" s="234" t="s">
        <v>493</v>
      </c>
      <c r="E2" s="235" t="s">
        <v>494</v>
      </c>
      <c r="F2" s="236" t="s">
        <v>495</v>
      </c>
    </row>
    <row r="3" spans="1:6" x14ac:dyDescent="0.15">
      <c r="A3" s="237" t="s">
        <v>496</v>
      </c>
      <c r="B3" s="238" t="s">
        <v>497</v>
      </c>
      <c r="D3" s="239" t="s">
        <v>498</v>
      </c>
      <c r="E3" s="240" t="s">
        <v>499</v>
      </c>
      <c r="F3" s="241" t="s">
        <v>500</v>
      </c>
    </row>
    <row r="4" spans="1:6" x14ac:dyDescent="0.15">
      <c r="A4" s="242" t="s">
        <v>501</v>
      </c>
      <c r="B4" s="243" t="s">
        <v>502</v>
      </c>
      <c r="D4" s="239" t="s">
        <v>503</v>
      </c>
      <c r="E4" s="240" t="s">
        <v>504</v>
      </c>
      <c r="F4" s="241" t="s">
        <v>505</v>
      </c>
    </row>
    <row r="5" spans="1:6" x14ac:dyDescent="0.15">
      <c r="A5" s="242" t="s">
        <v>506</v>
      </c>
      <c r="B5" s="243" t="s">
        <v>507</v>
      </c>
      <c r="D5" s="239" t="s">
        <v>508</v>
      </c>
      <c r="E5" s="240" t="s">
        <v>509</v>
      </c>
      <c r="F5" s="241" t="s">
        <v>510</v>
      </c>
    </row>
    <row r="6" spans="1:6" x14ac:dyDescent="0.15">
      <c r="A6" s="242" t="s">
        <v>511</v>
      </c>
      <c r="B6" s="243" t="s">
        <v>512</v>
      </c>
      <c r="D6" s="239" t="s">
        <v>513</v>
      </c>
      <c r="E6" s="240" t="s">
        <v>514</v>
      </c>
      <c r="F6" s="241" t="s">
        <v>515</v>
      </c>
    </row>
    <row r="7" spans="1:6" x14ac:dyDescent="0.15">
      <c r="A7" s="242" t="s">
        <v>516</v>
      </c>
      <c r="B7" s="243" t="s">
        <v>516</v>
      </c>
      <c r="D7" s="239" t="s">
        <v>517</v>
      </c>
      <c r="E7" s="240" t="s">
        <v>518</v>
      </c>
      <c r="F7" s="241" t="s">
        <v>519</v>
      </c>
    </row>
    <row r="8" spans="1:6" x14ac:dyDescent="0.15">
      <c r="A8" s="242" t="s">
        <v>520</v>
      </c>
      <c r="B8" s="243" t="s">
        <v>521</v>
      </c>
      <c r="D8" s="239" t="s">
        <v>522</v>
      </c>
      <c r="E8" s="240" t="s">
        <v>523</v>
      </c>
      <c r="F8" s="241" t="s">
        <v>524</v>
      </c>
    </row>
    <row r="9" spans="1:6" x14ac:dyDescent="0.15">
      <c r="A9" s="242" t="s">
        <v>525</v>
      </c>
      <c r="B9" s="243" t="s">
        <v>526</v>
      </c>
      <c r="D9" s="239" t="s">
        <v>527</v>
      </c>
      <c r="E9" s="240" t="s">
        <v>528</v>
      </c>
      <c r="F9" s="241" t="s">
        <v>529</v>
      </c>
    </row>
    <row r="10" spans="1:6" x14ac:dyDescent="0.15">
      <c r="A10" s="242" t="s">
        <v>530</v>
      </c>
      <c r="B10" s="243" t="s">
        <v>526</v>
      </c>
      <c r="D10" s="239" t="s">
        <v>531</v>
      </c>
      <c r="E10" s="240" t="s">
        <v>532</v>
      </c>
      <c r="F10" s="241" t="s">
        <v>533</v>
      </c>
    </row>
    <row r="11" spans="1:6" x14ac:dyDescent="0.15">
      <c r="A11" s="242" t="s">
        <v>534</v>
      </c>
      <c r="B11" s="243" t="s">
        <v>535</v>
      </c>
      <c r="D11" s="239" t="s">
        <v>536</v>
      </c>
      <c r="E11" s="240" t="s">
        <v>537</v>
      </c>
      <c r="F11" s="241" t="s">
        <v>538</v>
      </c>
    </row>
    <row r="12" spans="1:6" x14ac:dyDescent="0.15">
      <c r="A12" s="242" t="s">
        <v>539</v>
      </c>
      <c r="B12" s="243" t="s">
        <v>535</v>
      </c>
      <c r="D12" s="239" t="s">
        <v>540</v>
      </c>
      <c r="E12" s="240" t="s">
        <v>541</v>
      </c>
      <c r="F12" s="241" t="s">
        <v>542</v>
      </c>
    </row>
    <row r="13" spans="1:6" x14ac:dyDescent="0.15">
      <c r="A13" s="242" t="s">
        <v>543</v>
      </c>
      <c r="B13" s="243" t="s">
        <v>535</v>
      </c>
      <c r="D13" s="239" t="s">
        <v>544</v>
      </c>
      <c r="E13" s="240" t="s">
        <v>545</v>
      </c>
      <c r="F13" s="241" t="s">
        <v>546</v>
      </c>
    </row>
    <row r="14" spans="1:6" x14ac:dyDescent="0.15">
      <c r="A14" s="242" t="s">
        <v>547</v>
      </c>
      <c r="B14" s="243" t="s">
        <v>548</v>
      </c>
      <c r="D14" s="239" t="s">
        <v>549</v>
      </c>
      <c r="E14" s="240" t="s">
        <v>550</v>
      </c>
      <c r="F14" s="241" t="s">
        <v>551</v>
      </c>
    </row>
    <row r="15" spans="1:6" x14ac:dyDescent="0.15">
      <c r="A15" s="242" t="s">
        <v>552</v>
      </c>
      <c r="B15" s="243" t="s">
        <v>553</v>
      </c>
      <c r="D15" s="239" t="s">
        <v>554</v>
      </c>
      <c r="E15" s="240" t="s">
        <v>555</v>
      </c>
      <c r="F15" s="241" t="s">
        <v>556</v>
      </c>
    </row>
    <row r="16" spans="1:6" x14ac:dyDescent="0.15">
      <c r="A16" s="242" t="s">
        <v>557</v>
      </c>
      <c r="B16" s="243" t="s">
        <v>553</v>
      </c>
      <c r="D16" s="239" t="s">
        <v>558</v>
      </c>
      <c r="E16" s="240" t="s">
        <v>559</v>
      </c>
      <c r="F16" s="241" t="s">
        <v>560</v>
      </c>
    </row>
    <row r="17" spans="1:6" x14ac:dyDescent="0.15">
      <c r="A17" s="244" t="s">
        <v>561</v>
      </c>
      <c r="B17" s="245" t="s">
        <v>562</v>
      </c>
      <c r="D17" s="239" t="s">
        <v>563</v>
      </c>
      <c r="E17" s="240" t="s">
        <v>564</v>
      </c>
      <c r="F17" s="241" t="s">
        <v>565</v>
      </c>
    </row>
    <row r="18" spans="1:6" x14ac:dyDescent="0.15">
      <c r="A18" s="242" t="s">
        <v>566</v>
      </c>
      <c r="B18" s="243" t="s">
        <v>567</v>
      </c>
      <c r="D18" s="239" t="s">
        <v>568</v>
      </c>
      <c r="E18" s="240" t="s">
        <v>569</v>
      </c>
      <c r="F18" s="241" t="s">
        <v>570</v>
      </c>
    </row>
    <row r="19" spans="1:6" x14ac:dyDescent="0.15">
      <c r="A19" s="242" t="s">
        <v>571</v>
      </c>
      <c r="B19" s="243" t="s">
        <v>567</v>
      </c>
      <c r="D19" s="239" t="s">
        <v>572</v>
      </c>
      <c r="E19" s="240" t="s">
        <v>573</v>
      </c>
      <c r="F19" s="241" t="s">
        <v>574</v>
      </c>
    </row>
    <row r="20" spans="1:6" x14ac:dyDescent="0.15">
      <c r="A20" s="242" t="s">
        <v>575</v>
      </c>
      <c r="B20" s="243" t="s">
        <v>576</v>
      </c>
      <c r="D20" s="239" t="s">
        <v>577</v>
      </c>
      <c r="E20" s="240" t="s">
        <v>578</v>
      </c>
      <c r="F20" s="241" t="s">
        <v>579</v>
      </c>
    </row>
    <row r="21" spans="1:6" x14ac:dyDescent="0.15">
      <c r="A21" s="242" t="s">
        <v>580</v>
      </c>
      <c r="B21" s="243" t="s">
        <v>581</v>
      </c>
      <c r="D21" s="246" t="s">
        <v>582</v>
      </c>
      <c r="E21" s="247" t="s">
        <v>583</v>
      </c>
      <c r="F21" s="248" t="s">
        <v>584</v>
      </c>
    </row>
    <row r="22" spans="1:6" x14ac:dyDescent="0.15">
      <c r="A22" s="242" t="s">
        <v>585</v>
      </c>
      <c r="B22" s="243" t="s">
        <v>581</v>
      </c>
      <c r="D22" s="246" t="s">
        <v>586</v>
      </c>
      <c r="E22" s="247" t="s">
        <v>587</v>
      </c>
      <c r="F22" s="248" t="s">
        <v>588</v>
      </c>
    </row>
    <row r="23" spans="1:6" x14ac:dyDescent="0.15">
      <c r="A23" s="242" t="s">
        <v>589</v>
      </c>
      <c r="B23" s="243" t="s">
        <v>590</v>
      </c>
      <c r="D23" s="246" t="s">
        <v>591</v>
      </c>
      <c r="E23" s="247" t="s">
        <v>592</v>
      </c>
      <c r="F23" s="248" t="s">
        <v>593</v>
      </c>
    </row>
    <row r="24" spans="1:6" x14ac:dyDescent="0.15">
      <c r="A24" s="242" t="s">
        <v>594</v>
      </c>
      <c r="B24" s="243" t="s">
        <v>590</v>
      </c>
      <c r="D24" s="246" t="s">
        <v>595</v>
      </c>
      <c r="E24" s="247" t="s">
        <v>596</v>
      </c>
      <c r="F24" s="248" t="s">
        <v>597</v>
      </c>
    </row>
    <row r="25" spans="1:6" x14ac:dyDescent="0.15">
      <c r="A25" s="242" t="s">
        <v>598</v>
      </c>
      <c r="B25" s="243" t="s">
        <v>599</v>
      </c>
      <c r="D25" s="246" t="s">
        <v>600</v>
      </c>
      <c r="E25" s="247" t="s">
        <v>601</v>
      </c>
      <c r="F25" s="248" t="s">
        <v>602</v>
      </c>
    </row>
    <row r="26" spans="1:6" x14ac:dyDescent="0.15">
      <c r="A26" s="244" t="s">
        <v>603</v>
      </c>
      <c r="B26" s="243" t="s">
        <v>604</v>
      </c>
      <c r="D26" s="246" t="s">
        <v>605</v>
      </c>
      <c r="E26" s="247" t="s">
        <v>606</v>
      </c>
      <c r="F26" s="248" t="s">
        <v>607</v>
      </c>
    </row>
    <row r="27" spans="1:6" x14ac:dyDescent="0.15">
      <c r="A27" s="244" t="s">
        <v>608</v>
      </c>
      <c r="B27" s="243" t="s">
        <v>604</v>
      </c>
      <c r="D27" s="246" t="s">
        <v>609</v>
      </c>
      <c r="E27" s="247" t="s">
        <v>610</v>
      </c>
      <c r="F27" s="248" t="s">
        <v>611</v>
      </c>
    </row>
    <row r="28" spans="1:6" x14ac:dyDescent="0.15">
      <c r="A28" s="244" t="s">
        <v>612</v>
      </c>
      <c r="B28" s="243" t="s">
        <v>613</v>
      </c>
      <c r="D28" s="246" t="s">
        <v>614</v>
      </c>
      <c r="E28" s="247" t="s">
        <v>615</v>
      </c>
      <c r="F28" s="248" t="s">
        <v>616</v>
      </c>
    </row>
    <row r="29" spans="1:6" x14ac:dyDescent="0.15">
      <c r="A29" s="244" t="s">
        <v>617</v>
      </c>
      <c r="B29" s="243" t="s">
        <v>613</v>
      </c>
      <c r="D29" s="246" t="s">
        <v>618</v>
      </c>
      <c r="E29" s="247" t="s">
        <v>619</v>
      </c>
      <c r="F29" s="248" t="s">
        <v>620</v>
      </c>
    </row>
    <row r="30" spans="1:6" x14ac:dyDescent="0.15">
      <c r="A30" s="244" t="s">
        <v>621</v>
      </c>
      <c r="B30" s="243" t="s">
        <v>622</v>
      </c>
      <c r="D30" s="246" t="s">
        <v>623</v>
      </c>
      <c r="E30" s="247" t="s">
        <v>624</v>
      </c>
      <c r="F30" s="248" t="s">
        <v>625</v>
      </c>
    </row>
    <row r="31" spans="1:6" x14ac:dyDescent="0.15">
      <c r="A31" s="244" t="s">
        <v>626</v>
      </c>
      <c r="B31" s="243" t="s">
        <v>627</v>
      </c>
      <c r="D31" s="246" t="s">
        <v>628</v>
      </c>
      <c r="E31" s="247" t="s">
        <v>629</v>
      </c>
      <c r="F31" s="248" t="s">
        <v>630</v>
      </c>
    </row>
    <row r="32" spans="1:6" x14ac:dyDescent="0.15">
      <c r="A32" s="244" t="s">
        <v>631</v>
      </c>
      <c r="B32" s="243" t="s">
        <v>627</v>
      </c>
      <c r="D32" s="246" t="s">
        <v>632</v>
      </c>
      <c r="E32" s="247" t="s">
        <v>633</v>
      </c>
      <c r="F32" s="248" t="s">
        <v>634</v>
      </c>
    </row>
    <row r="33" spans="1:6" x14ac:dyDescent="0.15">
      <c r="A33" s="244" t="s">
        <v>635</v>
      </c>
      <c r="B33" s="243" t="s">
        <v>636</v>
      </c>
      <c r="D33" s="249" t="s">
        <v>637</v>
      </c>
      <c r="E33" s="250" t="s">
        <v>638</v>
      </c>
      <c r="F33" s="251" t="s">
        <v>639</v>
      </c>
    </row>
    <row r="34" spans="1:6" x14ac:dyDescent="0.15">
      <c r="A34" s="244" t="s">
        <v>640</v>
      </c>
      <c r="B34" s="243" t="s">
        <v>636</v>
      </c>
      <c r="D34" s="249" t="s">
        <v>641</v>
      </c>
      <c r="E34" s="250" t="s">
        <v>642</v>
      </c>
      <c r="F34" s="251" t="s">
        <v>643</v>
      </c>
    </row>
    <row r="35" spans="1:6" x14ac:dyDescent="0.15">
      <c r="A35" s="244" t="s">
        <v>644</v>
      </c>
      <c r="B35" s="243" t="s">
        <v>636</v>
      </c>
      <c r="D35" s="249" t="s">
        <v>645</v>
      </c>
      <c r="E35" s="250" t="s">
        <v>646</v>
      </c>
      <c r="F35" s="251" t="s">
        <v>647</v>
      </c>
    </row>
    <row r="36" spans="1:6" x14ac:dyDescent="0.15">
      <c r="A36" s="244" t="s">
        <v>648</v>
      </c>
      <c r="B36" s="243" t="s">
        <v>636</v>
      </c>
      <c r="D36" s="249" t="s">
        <v>649</v>
      </c>
      <c r="E36" s="250" t="s">
        <v>650</v>
      </c>
      <c r="F36" s="251" t="s">
        <v>651</v>
      </c>
    </row>
    <row r="37" spans="1:6" x14ac:dyDescent="0.15">
      <c r="A37" s="244" t="s">
        <v>652</v>
      </c>
      <c r="B37" s="243" t="s">
        <v>636</v>
      </c>
      <c r="D37" s="249" t="s">
        <v>96</v>
      </c>
      <c r="E37" s="250" t="s">
        <v>653</v>
      </c>
      <c r="F37" s="251" t="s">
        <v>654</v>
      </c>
    </row>
    <row r="38" spans="1:6" x14ac:dyDescent="0.15">
      <c r="A38" s="242" t="s">
        <v>655</v>
      </c>
      <c r="B38" s="243" t="s">
        <v>636</v>
      </c>
      <c r="D38" s="249" t="s">
        <v>656</v>
      </c>
      <c r="E38" s="250" t="s">
        <v>657</v>
      </c>
      <c r="F38" s="251" t="s">
        <v>658</v>
      </c>
    </row>
    <row r="39" spans="1:6" x14ac:dyDescent="0.15">
      <c r="A39" s="242" t="s">
        <v>659</v>
      </c>
      <c r="B39" s="243" t="s">
        <v>636</v>
      </c>
      <c r="D39" s="249" t="s">
        <v>660</v>
      </c>
      <c r="E39" s="250" t="s">
        <v>661</v>
      </c>
      <c r="F39" s="251" t="s">
        <v>662</v>
      </c>
    </row>
    <row r="40" spans="1:6" x14ac:dyDescent="0.15">
      <c r="A40" s="242" t="s">
        <v>663</v>
      </c>
      <c r="B40" s="243" t="s">
        <v>636</v>
      </c>
      <c r="D40" s="249" t="s">
        <v>664</v>
      </c>
      <c r="E40" s="250" t="s">
        <v>665</v>
      </c>
      <c r="F40" s="251" t="s">
        <v>666</v>
      </c>
    </row>
    <row r="41" spans="1:6" x14ac:dyDescent="0.15">
      <c r="A41" s="242" t="s">
        <v>667</v>
      </c>
      <c r="B41" s="243" t="s">
        <v>636</v>
      </c>
      <c r="D41" s="249" t="s">
        <v>668</v>
      </c>
      <c r="E41" s="250" t="s">
        <v>669</v>
      </c>
      <c r="F41" s="251" t="s">
        <v>670</v>
      </c>
    </row>
    <row r="42" spans="1:6" x14ac:dyDescent="0.15">
      <c r="A42" s="242" t="s">
        <v>671</v>
      </c>
      <c r="B42" s="243" t="s">
        <v>636</v>
      </c>
      <c r="D42" s="249" t="s">
        <v>672</v>
      </c>
      <c r="E42" s="250" t="s">
        <v>673</v>
      </c>
      <c r="F42" s="251" t="s">
        <v>674</v>
      </c>
    </row>
    <row r="43" spans="1:6" x14ac:dyDescent="0.15">
      <c r="A43" s="242" t="s">
        <v>675</v>
      </c>
      <c r="B43" s="243" t="s">
        <v>636</v>
      </c>
      <c r="D43" s="249" t="s">
        <v>676</v>
      </c>
      <c r="E43" s="250" t="s">
        <v>677</v>
      </c>
      <c r="F43" s="251" t="s">
        <v>678</v>
      </c>
    </row>
    <row r="44" spans="1:6" x14ac:dyDescent="0.15">
      <c r="A44" s="242" t="s">
        <v>679</v>
      </c>
      <c r="B44" s="243" t="s">
        <v>636</v>
      </c>
      <c r="D44" s="249" t="s">
        <v>680</v>
      </c>
      <c r="E44" s="250" t="s">
        <v>681</v>
      </c>
      <c r="F44" s="251" t="s">
        <v>682</v>
      </c>
    </row>
    <row r="45" spans="1:6" x14ac:dyDescent="0.15">
      <c r="A45" s="242" t="s">
        <v>683</v>
      </c>
      <c r="B45" s="243" t="s">
        <v>636</v>
      </c>
      <c r="D45" s="249" t="s">
        <v>684</v>
      </c>
      <c r="E45" s="250" t="s">
        <v>685</v>
      </c>
      <c r="F45" s="251" t="s">
        <v>686</v>
      </c>
    </row>
    <row r="46" spans="1:6" x14ac:dyDescent="0.15">
      <c r="A46" s="242" t="s">
        <v>687</v>
      </c>
      <c r="B46" s="243" t="s">
        <v>636</v>
      </c>
      <c r="D46" s="249" t="s">
        <v>688</v>
      </c>
      <c r="E46" s="250" t="s">
        <v>689</v>
      </c>
      <c r="F46" s="251" t="s">
        <v>690</v>
      </c>
    </row>
    <row r="47" spans="1:6" x14ac:dyDescent="0.15">
      <c r="A47" s="242" t="s">
        <v>691</v>
      </c>
      <c r="B47" s="243" t="s">
        <v>636</v>
      </c>
      <c r="D47" s="249" t="s">
        <v>692</v>
      </c>
      <c r="E47" s="250" t="s">
        <v>693</v>
      </c>
      <c r="F47" s="251" t="s">
        <v>694</v>
      </c>
    </row>
    <row r="48" spans="1:6" x14ac:dyDescent="0.15">
      <c r="A48" s="242" t="s">
        <v>695</v>
      </c>
      <c r="B48" s="243" t="s">
        <v>636</v>
      </c>
      <c r="D48" s="249" t="s">
        <v>696</v>
      </c>
      <c r="E48" s="250" t="s">
        <v>697</v>
      </c>
      <c r="F48" s="251" t="s">
        <v>698</v>
      </c>
    </row>
    <row r="49" spans="1:6" x14ac:dyDescent="0.15">
      <c r="A49" s="242" t="s">
        <v>699</v>
      </c>
      <c r="B49" s="243" t="s">
        <v>636</v>
      </c>
      <c r="D49" s="249" t="s">
        <v>700</v>
      </c>
      <c r="E49" s="250" t="s">
        <v>701</v>
      </c>
      <c r="F49" s="251" t="s">
        <v>702</v>
      </c>
    </row>
    <row r="50" spans="1:6" x14ac:dyDescent="0.15">
      <c r="A50" s="242" t="s">
        <v>703</v>
      </c>
      <c r="B50" s="243" t="s">
        <v>636</v>
      </c>
      <c r="D50" s="249" t="s">
        <v>704</v>
      </c>
      <c r="E50" s="250" t="s">
        <v>705</v>
      </c>
      <c r="F50" s="251" t="s">
        <v>706</v>
      </c>
    </row>
    <row r="51" spans="1:6" x14ac:dyDescent="0.15">
      <c r="A51" s="242" t="s">
        <v>707</v>
      </c>
      <c r="B51" s="243" t="s">
        <v>636</v>
      </c>
      <c r="D51" s="252" t="s">
        <v>708</v>
      </c>
      <c r="E51" s="253" t="s">
        <v>709</v>
      </c>
      <c r="F51" s="254" t="s">
        <v>710</v>
      </c>
    </row>
    <row r="52" spans="1:6" x14ac:dyDescent="0.15">
      <c r="A52" s="242" t="s">
        <v>711</v>
      </c>
      <c r="B52" s="243" t="s">
        <v>636</v>
      </c>
      <c r="D52" s="252" t="s">
        <v>712</v>
      </c>
      <c r="E52" s="253" t="s">
        <v>713</v>
      </c>
      <c r="F52" s="254" t="s">
        <v>714</v>
      </c>
    </row>
    <row r="53" spans="1:6" x14ac:dyDescent="0.15">
      <c r="A53" s="244" t="s">
        <v>711</v>
      </c>
      <c r="B53" s="245" t="s">
        <v>636</v>
      </c>
      <c r="D53" s="252" t="s">
        <v>715</v>
      </c>
      <c r="E53" s="253" t="s">
        <v>716</v>
      </c>
      <c r="F53" s="254" t="s">
        <v>717</v>
      </c>
    </row>
    <row r="54" spans="1:6" x14ac:dyDescent="0.15">
      <c r="A54" s="242" t="s">
        <v>718</v>
      </c>
      <c r="B54" s="243" t="s">
        <v>636</v>
      </c>
      <c r="D54" s="252" t="s">
        <v>719</v>
      </c>
      <c r="E54" s="253" t="s">
        <v>720</v>
      </c>
      <c r="F54" s="254" t="s">
        <v>721</v>
      </c>
    </row>
    <row r="55" spans="1:6" x14ac:dyDescent="0.15">
      <c r="A55" s="244" t="s">
        <v>722</v>
      </c>
      <c r="B55" s="245" t="s">
        <v>636</v>
      </c>
      <c r="D55" s="252" t="s">
        <v>723</v>
      </c>
      <c r="E55" s="253" t="s">
        <v>724</v>
      </c>
      <c r="F55" s="254" t="s">
        <v>725</v>
      </c>
    </row>
    <row r="56" spans="1:6" x14ac:dyDescent="0.15">
      <c r="A56" s="244" t="s">
        <v>726</v>
      </c>
      <c r="B56" s="245" t="s">
        <v>636</v>
      </c>
      <c r="D56" s="252" t="s">
        <v>727</v>
      </c>
      <c r="E56" s="253" t="s">
        <v>728</v>
      </c>
      <c r="F56" s="254" t="s">
        <v>729</v>
      </c>
    </row>
    <row r="57" spans="1:6" x14ac:dyDescent="0.15">
      <c r="A57" s="242" t="s">
        <v>730</v>
      </c>
      <c r="B57" s="243" t="s">
        <v>636</v>
      </c>
      <c r="D57" s="252" t="s">
        <v>731</v>
      </c>
      <c r="E57" s="253" t="s">
        <v>732</v>
      </c>
      <c r="F57" s="254" t="s">
        <v>733</v>
      </c>
    </row>
    <row r="58" spans="1:6" x14ac:dyDescent="0.15">
      <c r="A58" s="242" t="s">
        <v>734</v>
      </c>
      <c r="B58" s="243" t="s">
        <v>636</v>
      </c>
      <c r="D58" s="252" t="s">
        <v>735</v>
      </c>
      <c r="E58" s="253" t="s">
        <v>736</v>
      </c>
      <c r="F58" s="254" t="s">
        <v>737</v>
      </c>
    </row>
    <row r="59" spans="1:6" x14ac:dyDescent="0.15">
      <c r="A59" s="242" t="s">
        <v>738</v>
      </c>
      <c r="B59" s="243" t="s">
        <v>636</v>
      </c>
      <c r="D59" s="252" t="s">
        <v>739</v>
      </c>
      <c r="E59" s="253" t="s">
        <v>740</v>
      </c>
      <c r="F59" s="254" t="s">
        <v>741</v>
      </c>
    </row>
    <row r="60" spans="1:6" x14ac:dyDescent="0.15">
      <c r="A60" s="242" t="s">
        <v>742</v>
      </c>
      <c r="B60" s="243" t="s">
        <v>636</v>
      </c>
      <c r="D60" s="252" t="s">
        <v>743</v>
      </c>
      <c r="E60" s="253" t="s">
        <v>744</v>
      </c>
      <c r="F60" s="254" t="s">
        <v>745</v>
      </c>
    </row>
    <row r="61" spans="1:6" x14ac:dyDescent="0.15">
      <c r="A61" s="242" t="s">
        <v>746</v>
      </c>
      <c r="B61" s="243" t="s">
        <v>636</v>
      </c>
      <c r="D61" s="255" t="s">
        <v>747</v>
      </c>
      <c r="E61" s="253" t="s">
        <v>748</v>
      </c>
      <c r="F61" s="256" t="s">
        <v>749</v>
      </c>
    </row>
    <row r="62" spans="1:6" x14ac:dyDescent="0.15">
      <c r="A62" s="242" t="s">
        <v>750</v>
      </c>
      <c r="B62" s="243" t="s">
        <v>636</v>
      </c>
      <c r="D62" s="255" t="s">
        <v>751</v>
      </c>
      <c r="E62" s="253" t="s">
        <v>752</v>
      </c>
      <c r="F62" s="256" t="s">
        <v>753</v>
      </c>
    </row>
    <row r="63" spans="1:6" x14ac:dyDescent="0.15">
      <c r="A63" s="242" t="s">
        <v>754</v>
      </c>
      <c r="B63" s="243" t="s">
        <v>636</v>
      </c>
      <c r="D63" s="255" t="s">
        <v>755</v>
      </c>
      <c r="E63" s="253" t="s">
        <v>756</v>
      </c>
      <c r="F63" s="256" t="s">
        <v>757</v>
      </c>
    </row>
    <row r="64" spans="1:6" x14ac:dyDescent="0.15">
      <c r="A64" s="244" t="s">
        <v>758</v>
      </c>
      <c r="B64" s="243" t="s">
        <v>636</v>
      </c>
      <c r="D64" s="255" t="s">
        <v>759</v>
      </c>
      <c r="E64" s="253" t="s">
        <v>760</v>
      </c>
      <c r="F64" s="256" t="s">
        <v>761</v>
      </c>
    </row>
    <row r="65" spans="1:6" x14ac:dyDescent="0.15">
      <c r="A65" s="244" t="s">
        <v>762</v>
      </c>
      <c r="B65" s="243" t="s">
        <v>636</v>
      </c>
      <c r="D65" s="257" t="s">
        <v>763</v>
      </c>
      <c r="E65" s="258" t="s">
        <v>764</v>
      </c>
      <c r="F65" s="259" t="s">
        <v>765</v>
      </c>
    </row>
    <row r="66" spans="1:6" x14ac:dyDescent="0.15">
      <c r="A66" s="244" t="s">
        <v>766</v>
      </c>
      <c r="B66" s="243" t="s">
        <v>636</v>
      </c>
      <c r="D66" s="260" t="s">
        <v>767</v>
      </c>
      <c r="E66" s="261" t="s">
        <v>768</v>
      </c>
      <c r="F66" s="262" t="s">
        <v>769</v>
      </c>
    </row>
    <row r="67" spans="1:6" x14ac:dyDescent="0.15">
      <c r="A67" s="244" t="s">
        <v>770</v>
      </c>
      <c r="B67" s="243" t="s">
        <v>636</v>
      </c>
    </row>
    <row r="68" spans="1:6" x14ac:dyDescent="0.15">
      <c r="A68" s="244" t="s">
        <v>771</v>
      </c>
      <c r="B68" s="243" t="s">
        <v>636</v>
      </c>
    </row>
    <row r="69" spans="1:6" x14ac:dyDescent="0.15">
      <c r="A69" s="244" t="s">
        <v>772</v>
      </c>
      <c r="B69" s="243" t="s">
        <v>636</v>
      </c>
    </row>
    <row r="70" spans="1:6" x14ac:dyDescent="0.15">
      <c r="A70" s="244" t="s">
        <v>773</v>
      </c>
      <c r="B70" s="243" t="s">
        <v>636</v>
      </c>
    </row>
    <row r="71" spans="1:6" x14ac:dyDescent="0.15">
      <c r="A71" s="244" t="s">
        <v>774</v>
      </c>
      <c r="B71" s="243" t="s">
        <v>636</v>
      </c>
    </row>
    <row r="72" spans="1:6" x14ac:dyDescent="0.15">
      <c r="A72" s="244" t="s">
        <v>775</v>
      </c>
      <c r="B72" s="243" t="s">
        <v>636</v>
      </c>
    </row>
    <row r="73" spans="1:6" x14ac:dyDescent="0.15">
      <c r="A73" s="244" t="s">
        <v>776</v>
      </c>
      <c r="B73" s="243" t="s">
        <v>636</v>
      </c>
    </row>
    <row r="74" spans="1:6" x14ac:dyDescent="0.15">
      <c r="A74" s="244" t="s">
        <v>777</v>
      </c>
      <c r="B74" s="245" t="s">
        <v>636</v>
      </c>
    </row>
    <row r="75" spans="1:6" x14ac:dyDescent="0.15">
      <c r="A75" s="244" t="s">
        <v>778</v>
      </c>
      <c r="B75" s="245" t="s">
        <v>636</v>
      </c>
    </row>
    <row r="76" spans="1:6" x14ac:dyDescent="0.15">
      <c r="A76" s="244" t="s">
        <v>779</v>
      </c>
      <c r="B76" s="245" t="s">
        <v>636</v>
      </c>
    </row>
    <row r="77" spans="1:6" x14ac:dyDescent="0.15">
      <c r="A77" s="244" t="s">
        <v>780</v>
      </c>
      <c r="B77" s="245" t="s">
        <v>636</v>
      </c>
    </row>
    <row r="78" spans="1:6" x14ac:dyDescent="0.15">
      <c r="A78" s="244" t="s">
        <v>781</v>
      </c>
      <c r="B78" s="245" t="s">
        <v>636</v>
      </c>
    </row>
    <row r="79" spans="1:6" x14ac:dyDescent="0.15">
      <c r="A79" s="244" t="s">
        <v>782</v>
      </c>
      <c r="B79" s="245" t="s">
        <v>636</v>
      </c>
    </row>
    <row r="80" spans="1:6" x14ac:dyDescent="0.15">
      <c r="A80" s="244" t="s">
        <v>783</v>
      </c>
      <c r="B80" s="245" t="s">
        <v>636</v>
      </c>
    </row>
    <row r="81" spans="1:2" x14ac:dyDescent="0.15">
      <c r="A81" s="244" t="s">
        <v>784</v>
      </c>
      <c r="B81" s="245" t="s">
        <v>636</v>
      </c>
    </row>
    <row r="82" spans="1:2" x14ac:dyDescent="0.15">
      <c r="A82" s="244" t="s">
        <v>785</v>
      </c>
      <c r="B82" s="245" t="s">
        <v>636</v>
      </c>
    </row>
    <row r="83" spans="1:2" x14ac:dyDescent="0.15">
      <c r="A83" s="244" t="s">
        <v>786</v>
      </c>
      <c r="B83" s="245" t="s">
        <v>636</v>
      </c>
    </row>
    <row r="84" spans="1:2" x14ac:dyDescent="0.15">
      <c r="A84" s="244" t="s">
        <v>787</v>
      </c>
      <c r="B84" s="245" t="s">
        <v>636</v>
      </c>
    </row>
    <row r="85" spans="1:2" x14ac:dyDescent="0.15">
      <c r="A85" s="244" t="s">
        <v>788</v>
      </c>
      <c r="B85" s="245" t="s">
        <v>636</v>
      </c>
    </row>
    <row r="86" spans="1:2" x14ac:dyDescent="0.15">
      <c r="A86" s="244" t="s">
        <v>789</v>
      </c>
      <c r="B86" s="245" t="s">
        <v>636</v>
      </c>
    </row>
    <row r="87" spans="1:2" x14ac:dyDescent="0.15">
      <c r="A87" s="244" t="s">
        <v>790</v>
      </c>
      <c r="B87" s="245" t="s">
        <v>636</v>
      </c>
    </row>
    <row r="88" spans="1:2" x14ac:dyDescent="0.15">
      <c r="A88" s="263"/>
      <c r="B88" s="264"/>
    </row>
  </sheetData>
  <autoFilter ref="D1:F1"/>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45"/>
  <sheetViews>
    <sheetView showGridLines="0" zoomScale="85" zoomScaleNormal="85" workbookViewId="0">
      <selection activeCell="H33" sqref="H33"/>
    </sheetView>
  </sheetViews>
  <sheetFormatPr defaultRowHeight="13.5" outlineLevelRow="1" x14ac:dyDescent="0.15"/>
  <cols>
    <col min="1" max="1" width="6.125" bestFit="1" customWidth="1"/>
    <col min="2" max="2" width="15" bestFit="1" customWidth="1"/>
  </cols>
  <sheetData>
    <row r="1" spans="1:19" ht="29.25" thickBot="1" x14ac:dyDescent="0.2">
      <c r="B1" s="7" t="s">
        <v>1831</v>
      </c>
    </row>
    <row r="2" spans="1:19" ht="39" customHeight="1" x14ac:dyDescent="0.15">
      <c r="B2" s="11"/>
      <c r="C2" s="15" t="s">
        <v>2</v>
      </c>
      <c r="D2" s="16"/>
      <c r="E2" s="16"/>
      <c r="F2" s="16"/>
      <c r="G2" s="16"/>
      <c r="H2" s="16"/>
      <c r="I2" s="16"/>
      <c r="J2" s="17"/>
      <c r="K2" s="15" t="s">
        <v>3</v>
      </c>
      <c r="L2" s="18"/>
      <c r="M2" s="18"/>
      <c r="N2" s="18"/>
      <c r="O2" s="18"/>
      <c r="P2" s="18"/>
      <c r="Q2" s="18"/>
      <c r="R2" s="18"/>
      <c r="S2" s="282"/>
    </row>
    <row r="3" spans="1:19" ht="68.25" thickBot="1" x14ac:dyDescent="0.2">
      <c r="A3" s="281" t="s">
        <v>7</v>
      </c>
      <c r="B3" s="23" t="s">
        <v>8</v>
      </c>
      <c r="C3" s="27"/>
      <c r="D3" s="28" t="s">
        <v>19</v>
      </c>
      <c r="E3" s="29" t="s">
        <v>20</v>
      </c>
      <c r="F3" s="30" t="s">
        <v>21</v>
      </c>
      <c r="G3" s="30" t="s">
        <v>22</v>
      </c>
      <c r="H3" s="29" t="s">
        <v>23</v>
      </c>
      <c r="I3" s="31" t="s">
        <v>24</v>
      </c>
      <c r="J3" s="32" t="s">
        <v>25</v>
      </c>
      <c r="K3" s="33"/>
      <c r="L3" s="34" t="s">
        <v>26</v>
      </c>
      <c r="M3" s="34" t="s">
        <v>27</v>
      </c>
      <c r="N3" s="34" t="s">
        <v>28</v>
      </c>
      <c r="O3" s="34" t="s">
        <v>29</v>
      </c>
      <c r="P3" s="34" t="s">
        <v>30</v>
      </c>
      <c r="Q3" s="34" t="s">
        <v>31</v>
      </c>
      <c r="R3" s="34" t="s">
        <v>32</v>
      </c>
      <c r="S3" s="283" t="s">
        <v>33</v>
      </c>
    </row>
    <row r="4" spans="1:19" hidden="1" outlineLevel="1" x14ac:dyDescent="0.15">
      <c r="B4" s="284"/>
      <c r="C4" s="56" t="s">
        <v>51</v>
      </c>
      <c r="D4" s="56" t="s">
        <v>52</v>
      </c>
      <c r="E4" s="56" t="s">
        <v>53</v>
      </c>
      <c r="F4" s="56" t="s">
        <v>54</v>
      </c>
      <c r="G4" s="56" t="s">
        <v>55</v>
      </c>
      <c r="H4" s="56" t="s">
        <v>56</v>
      </c>
      <c r="I4" s="56" t="s">
        <v>57</v>
      </c>
      <c r="J4" s="56" t="s">
        <v>58</v>
      </c>
      <c r="K4" s="56" t="s">
        <v>59</v>
      </c>
      <c r="L4" s="56" t="s">
        <v>60</v>
      </c>
      <c r="M4" s="56" t="s">
        <v>61</v>
      </c>
      <c r="N4" s="56" t="s">
        <v>62</v>
      </c>
      <c r="O4" s="56" t="s">
        <v>63</v>
      </c>
      <c r="P4" s="56" t="s">
        <v>64</v>
      </c>
      <c r="Q4" s="56" t="s">
        <v>65</v>
      </c>
      <c r="R4" s="56" t="s">
        <v>66</v>
      </c>
      <c r="S4" s="285" t="s">
        <v>67</v>
      </c>
    </row>
    <row r="5" spans="1:19" ht="14.25" collapsed="1" x14ac:dyDescent="0.15">
      <c r="A5" t="s">
        <v>498</v>
      </c>
      <c r="B5" s="289" t="s">
        <v>500</v>
      </c>
      <c r="C5" s="147" t="s">
        <v>78</v>
      </c>
      <c r="D5" s="67">
        <f>SUMIFS('提出用（全体）'!P$7:P$645,'提出用（全体）'!$O$7:$O$645,$C5,'提出用（全体）'!$D$7:$D$645,$B5)</f>
        <v>624951732</v>
      </c>
      <c r="E5" s="67">
        <f>SUMIFS('提出用（全体）'!Q$7:Q$645,'提出用（全体）'!$O$7:$O$645,$C5,'提出用（全体）'!$D$7:$D$645,$B5)</f>
        <v>6299450</v>
      </c>
      <c r="F5" s="67">
        <f>SUMIFS('提出用（全体）'!R$7:R$645,'提出用（全体）'!$O$7:$O$645,$C5,'提出用（全体）'!$D$7:$D$645,$B5)</f>
        <v>618652282</v>
      </c>
      <c r="G5" s="67">
        <f>SUMIFS('提出用（全体）'!S$7:S$645,'提出用（全体）'!$O$7:$O$645,$C5,'提出用（全体）'!$D$7:$D$645,$B5)</f>
        <v>0</v>
      </c>
      <c r="H5" s="67">
        <f>SUMIFS('提出用（全体）'!T$7:T$645,'提出用（全体）'!$O$7:$O$645,$C5,'提出用（全体）'!$D$7:$D$645,$B5)</f>
        <v>401704654</v>
      </c>
      <c r="I5" s="67">
        <f>SUMIFS('提出用（全体）'!U$7:U$645,'提出用（全体）'!$O$7:$O$645,$C5,'提出用（全体）'!$D$7:$D$645,$B5)</f>
        <v>179845358</v>
      </c>
      <c r="J5" s="67">
        <f>SUMIFS('提出用（全体）'!V$7:V$645,'提出用（全体）'!$O$7:$O$645,$C5,'提出用（全体）'!$D$7:$D$645,$B5)</f>
        <v>445106374</v>
      </c>
      <c r="K5" s="70" t="s">
        <v>79</v>
      </c>
      <c r="L5" s="69">
        <f>SUMIFS('提出用（全体）'!X$7:X$645,'提出用（全体）'!$W$7:$W$645,$K5,'提出用（全体）'!$D$7:$D$645,$B5)</f>
        <v>83875853</v>
      </c>
      <c r="M5" s="69">
        <f>SUMIFS('提出用（全体）'!Y$7:Y$645,'提出用（全体）'!$W$7:$W$645,$K5,'提出用（全体）'!$D$7:$D$645,$B5)</f>
        <v>0</v>
      </c>
      <c r="N5" s="69">
        <f>SUMIFS('提出用（全体）'!Z$7:Z$645,'提出用（全体）'!$W$7:$W$645,$K5,'提出用（全体）'!$D$7:$D$645,$B5)</f>
        <v>0</v>
      </c>
      <c r="O5" s="69">
        <f>SUMIFS('提出用（全体）'!AA$7:AA$645,'提出用（全体）'!$W$7:$W$645,$K5,'提出用（全体）'!$D$7:$D$645,$B5)</f>
        <v>0</v>
      </c>
      <c r="P5" s="69">
        <f>SUMIFS('提出用（全体）'!AB$7:AB$645,'提出用（全体）'!$W$7:$W$645,$K5,'提出用（全体）'!$D$7:$D$645,$B5)</f>
        <v>0</v>
      </c>
      <c r="Q5" s="69">
        <f>SUMIFS('提出用（全体）'!AC$7:AC$645,'提出用（全体）'!$W$7:$W$645,$K5,'提出用（全体）'!$D$7:$D$645,$B5)</f>
        <v>0</v>
      </c>
      <c r="R5" s="69">
        <f>SUMIFS('提出用（全体）'!AD$7:AD$645,'提出用（全体）'!$W$7:$W$645,$K5,'提出用（全体）'!$D$7:$D$645,$B5)</f>
        <v>0</v>
      </c>
      <c r="S5" s="290">
        <f>SUMIFS('提出用（全体）'!AE$7:AE$645,'提出用（全体）'!$W$7:$W$645,$K5,'提出用（全体）'!$D$7:$D$645,$B5)</f>
        <v>83875853</v>
      </c>
    </row>
    <row r="6" spans="1:19" ht="14.25" x14ac:dyDescent="0.15">
      <c r="A6" t="s">
        <v>498</v>
      </c>
      <c r="B6" s="291" t="s">
        <v>500</v>
      </c>
      <c r="C6" s="147" t="s">
        <v>75</v>
      </c>
      <c r="D6" s="67">
        <f>SUMIFS('提出用（全体）'!P$7:P$645,'提出用（全体）'!$O$7:$O$645,$C6,'提出用（全体）'!$D$7:$D$645,$B6)</f>
        <v>541075879</v>
      </c>
      <c r="E6" s="67">
        <f>SUMIFS('提出用（全体）'!Q$7:Q$645,'提出用（全体）'!$O$7:$O$645,$C6,'提出用（全体）'!$D$7:$D$645,$B6)</f>
        <v>6299450</v>
      </c>
      <c r="F6" s="67">
        <f>SUMIFS('提出用（全体）'!R$7:R$645,'提出用（全体）'!$O$7:$O$645,$C6,'提出用（全体）'!$D$7:$D$645,$B6)</f>
        <v>534776429</v>
      </c>
      <c r="G6" s="67">
        <f>SUMIFS('提出用（全体）'!S$7:S$645,'提出用（全体）'!$O$7:$O$645,$C6,'提出用（全体）'!$D$7:$D$645,$B6)</f>
        <v>0</v>
      </c>
      <c r="H6" s="67">
        <f>SUMIFS('提出用（全体）'!T$7:T$645,'提出用（全体）'!$O$7:$O$645,$C6,'提出用（全体）'!$D$7:$D$645,$B6)</f>
        <v>342876274</v>
      </c>
      <c r="I6" s="67">
        <f>SUMIFS('提出用（全体）'!U$7:U$645,'提出用（全体）'!$O$7:$O$645,$C6,'提出用（全体）'!$D$7:$D$645,$B6)</f>
        <v>168030359</v>
      </c>
      <c r="J6" s="67">
        <f>SUMIFS('提出用（全体）'!V$7:V$645,'提出用（全体）'!$O$7:$O$645,$C6,'提出用（全体）'!$D$7:$D$645,$B6)</f>
        <v>373045520</v>
      </c>
      <c r="K6" s="70" t="s">
        <v>82</v>
      </c>
      <c r="L6" s="69">
        <f>SUMIFS('提出用（全体）'!X$7:X$645,'提出用（全体）'!$W$7:$W$645,$K6,'提出用（全体）'!$D$7:$D$645,$B6)</f>
        <v>83875853</v>
      </c>
      <c r="M6" s="69">
        <f>SUMIFS('提出用（全体）'!Y$7:Y$645,'提出用（全体）'!$W$7:$W$645,$K6,'提出用（全体）'!$D$7:$D$645,$B6)</f>
        <v>0</v>
      </c>
      <c r="N6" s="69">
        <f>SUMIFS('提出用（全体）'!Z$7:Z$645,'提出用（全体）'!$W$7:$W$645,$K6,'提出用（全体）'!$D$7:$D$645,$B6)</f>
        <v>0</v>
      </c>
      <c r="O6" s="69">
        <f>SUMIFS('提出用（全体）'!AA$7:AA$645,'提出用（全体）'!$W$7:$W$645,$K6,'提出用（全体）'!$D$7:$D$645,$B6)</f>
        <v>0</v>
      </c>
      <c r="P6" s="69">
        <f>SUMIFS('提出用（全体）'!AB$7:AB$645,'提出用（全体）'!$W$7:$W$645,$K6,'提出用（全体）'!$D$7:$D$645,$B6)</f>
        <v>0</v>
      </c>
      <c r="Q6" s="69">
        <f>SUMIFS('提出用（全体）'!AC$7:AC$645,'提出用（全体）'!$W$7:$W$645,$K6,'提出用（全体）'!$D$7:$D$645,$B6)</f>
        <v>0</v>
      </c>
      <c r="R6" s="69">
        <f>SUMIFS('提出用（全体）'!AD$7:AD$645,'提出用（全体）'!$W$7:$W$645,$K6,'提出用（全体）'!$D$7:$D$645,$B6)</f>
        <v>0</v>
      </c>
      <c r="S6" s="290">
        <f>SUMIFS('提出用（全体）'!AE$7:AE$645,'提出用（全体）'!$W$7:$W$645,$K6,'提出用（全体）'!$D$7:$D$645,$B6)</f>
        <v>83875853</v>
      </c>
    </row>
    <row r="7" spans="1:19" ht="14.25" x14ac:dyDescent="0.15">
      <c r="A7" t="s">
        <v>498</v>
      </c>
      <c r="B7" s="292" t="s">
        <v>500</v>
      </c>
      <c r="C7" s="278" t="s">
        <v>77</v>
      </c>
      <c r="D7" s="89">
        <f>SUMIFS('提出用（全体）'!P$7:P$645,'提出用（全体）'!$O$7:$O$645,$C7,'提出用（全体）'!$D$7:$D$645,$B7)</f>
        <v>83875853</v>
      </c>
      <c r="E7" s="89">
        <f>SUMIFS('提出用（全体）'!Q$7:Q$645,'提出用（全体）'!$O$7:$O$645,$C7,'提出用（全体）'!$D$7:$D$645,$B7)</f>
        <v>0</v>
      </c>
      <c r="F7" s="89">
        <f>SUMIFS('提出用（全体）'!R$7:R$645,'提出用（全体）'!$O$7:$O$645,$C7,'提出用（全体）'!$D$7:$D$645,$B7)</f>
        <v>83875853</v>
      </c>
      <c r="G7" s="89">
        <f>SUMIFS('提出用（全体）'!S$7:S$645,'提出用（全体）'!$O$7:$O$645,$C7,'提出用（全体）'!$D$7:$D$645,$B7)</f>
        <v>0</v>
      </c>
      <c r="H7" s="89">
        <f>SUMIFS('提出用（全体）'!T$7:T$645,'提出用（全体）'!$O$7:$O$645,$C7,'提出用（全体）'!$D$7:$D$645,$B7)</f>
        <v>58828380</v>
      </c>
      <c r="I7" s="89">
        <f>SUMIFS('提出用（全体）'!U$7:U$645,'提出用（全体）'!$O$7:$O$645,$C7,'提出用（全体）'!$D$7:$D$645,$B7)</f>
        <v>11814999</v>
      </c>
      <c r="J7" s="89">
        <f>SUMIFS('提出用（全体）'!V$7:V$645,'提出用（全体）'!$O$7:$O$645,$C7,'提出用（全体）'!$D$7:$D$645,$B7)</f>
        <v>72060854</v>
      </c>
      <c r="K7" s="88" t="s">
        <v>83</v>
      </c>
      <c r="L7" s="69">
        <f>SUMIFS('提出用（全体）'!X$7:X$645,'提出用（全体）'!$W$7:$W$645,$K7,'提出用（全体）'!$D$7:$D$645,$B7)</f>
        <v>0</v>
      </c>
      <c r="M7" s="69">
        <f>SUMIFS('提出用（全体）'!Y$7:Y$645,'提出用（全体）'!$W$7:$W$645,$K7,'提出用（全体）'!$D$7:$D$645,$B7)</f>
        <v>0</v>
      </c>
      <c r="N7" s="69">
        <f>SUMIFS('提出用（全体）'!Z$7:Z$645,'提出用（全体）'!$W$7:$W$645,$K7,'提出用（全体）'!$D$7:$D$645,$B7)</f>
        <v>0</v>
      </c>
      <c r="O7" s="69">
        <f>SUMIFS('提出用（全体）'!AA$7:AA$645,'提出用（全体）'!$W$7:$W$645,$K7,'提出用（全体）'!$D$7:$D$645,$B7)</f>
        <v>0</v>
      </c>
      <c r="P7" s="69">
        <f>SUMIFS('提出用（全体）'!AB$7:AB$645,'提出用（全体）'!$W$7:$W$645,$K7,'提出用（全体）'!$D$7:$D$645,$B7)</f>
        <v>0</v>
      </c>
      <c r="Q7" s="69">
        <f>SUMIFS('提出用（全体）'!AC$7:AC$645,'提出用（全体）'!$W$7:$W$645,$K7,'提出用（全体）'!$D$7:$D$645,$B7)</f>
        <v>0</v>
      </c>
      <c r="R7" s="69">
        <f>SUMIFS('提出用（全体）'!AD$7:AD$645,'提出用（全体）'!$W$7:$W$645,$K7,'提出用（全体）'!$D$7:$D$645,$B7)</f>
        <v>0</v>
      </c>
      <c r="S7" s="290">
        <f>SUMIFS('提出用（全体）'!AE$7:AE$645,'提出用（全体）'!$W$7:$W$645,$K7,'提出用（全体）'!$D$7:$D$645,$B7)</f>
        <v>0</v>
      </c>
    </row>
    <row r="8" spans="1:19" ht="14.25" x14ac:dyDescent="0.15">
      <c r="A8" t="s">
        <v>503</v>
      </c>
      <c r="B8" s="293" t="s">
        <v>505</v>
      </c>
      <c r="C8" s="133" t="s">
        <v>78</v>
      </c>
      <c r="D8" s="134">
        <f>SUMIFS('提出用（全体）'!P$7:P$645,'提出用（全体）'!$O$7:$O$645,$C8,'提出用（全体）'!$D$7:$D$645,$B8)</f>
        <v>888151298</v>
      </c>
      <c r="E8" s="134">
        <f>SUMIFS('提出用（全体）'!Q$7:Q$645,'提出用（全体）'!$O$7:$O$645,$C8,'提出用（全体）'!$D$7:$D$645,$B8)</f>
        <v>296158598</v>
      </c>
      <c r="F8" s="134">
        <f>SUMIFS('提出用（全体）'!R$7:R$645,'提出用（全体）'!$O$7:$O$645,$C8,'提出用（全体）'!$D$7:$D$645,$B8)</f>
        <v>591992700</v>
      </c>
      <c r="G8" s="134">
        <f>SUMIFS('提出用（全体）'!S$7:S$645,'提出用（全体）'!$O$7:$O$645,$C8,'提出用（全体）'!$D$7:$D$645,$B8)</f>
        <v>0</v>
      </c>
      <c r="H8" s="134">
        <f>SUMIFS('提出用（全体）'!T$7:T$645,'提出用（全体）'!$O$7:$O$645,$C8,'提出用（全体）'!$D$7:$D$645,$B8)</f>
        <v>471414193</v>
      </c>
      <c r="I8" s="134">
        <f>SUMIFS('提出用（全体）'!U$7:U$645,'提出用（全体）'!$O$7:$O$645,$C8,'提出用（全体）'!$D$7:$D$645,$B8)</f>
        <v>535458858</v>
      </c>
      <c r="J8" s="134">
        <f>SUMIFS('提出用（全体）'!V$7:V$645,'提出用（全体）'!$O$7:$O$645,$C8,'提出用（全体）'!$D$7:$D$645,$B8)</f>
        <v>352692440</v>
      </c>
      <c r="K8" s="135" t="s">
        <v>79</v>
      </c>
      <c r="L8" s="136">
        <f>SUMIFS('提出用（全体）'!X$7:X$645,'提出用（全体）'!$W$7:$W$645,$K8,'提出用（全体）'!$D$7:$D$645,$B8)</f>
        <v>34804828</v>
      </c>
      <c r="M8" s="136">
        <f>SUMIFS('提出用（全体）'!Y$7:Y$645,'提出用（全体）'!$W$7:$W$645,$K8,'提出用（全体）'!$D$7:$D$645,$B8)</f>
        <v>0</v>
      </c>
      <c r="N8" s="136">
        <f>SUMIFS('提出用（全体）'!Z$7:Z$645,'提出用（全体）'!$W$7:$W$645,$K8,'提出用（全体）'!$D$7:$D$645,$B8)</f>
        <v>0</v>
      </c>
      <c r="O8" s="136">
        <f>SUMIFS('提出用（全体）'!AA$7:AA$645,'提出用（全体）'!$W$7:$W$645,$K8,'提出用（全体）'!$D$7:$D$645,$B8)</f>
        <v>0</v>
      </c>
      <c r="P8" s="136">
        <f>SUMIFS('提出用（全体）'!AB$7:AB$645,'提出用（全体）'!$W$7:$W$645,$K8,'提出用（全体）'!$D$7:$D$645,$B8)</f>
        <v>0</v>
      </c>
      <c r="Q8" s="136">
        <f>SUMIFS('提出用（全体）'!AC$7:AC$645,'提出用（全体）'!$W$7:$W$645,$K8,'提出用（全体）'!$D$7:$D$645,$B8)</f>
        <v>0</v>
      </c>
      <c r="R8" s="136">
        <f>SUMIFS('提出用（全体）'!AD$7:AD$645,'提出用（全体）'!$W$7:$W$645,$K8,'提出用（全体）'!$D$7:$D$645,$B8)</f>
        <v>0</v>
      </c>
      <c r="S8" s="287">
        <f>SUMIFS('提出用（全体）'!AE$7:AE$645,'提出用（全体）'!$W$7:$W$645,$K8,'提出用（全体）'!$D$7:$D$645,$B8)</f>
        <v>34804828</v>
      </c>
    </row>
    <row r="9" spans="1:19" ht="14.25" x14ac:dyDescent="0.15">
      <c r="A9" t="s">
        <v>503</v>
      </c>
      <c r="B9" s="288" t="s">
        <v>505</v>
      </c>
      <c r="C9" s="133" t="s">
        <v>75</v>
      </c>
      <c r="D9" s="134">
        <f>SUMIFS('提出用（全体）'!P$7:P$645,'提出用（全体）'!$O$7:$O$645,$C9,'提出用（全体）'!$D$7:$D$645,$B9)</f>
        <v>853346470</v>
      </c>
      <c r="E9" s="134">
        <f>SUMIFS('提出用（全体）'!Q$7:Q$645,'提出用（全体）'!$O$7:$O$645,$C9,'提出用（全体）'!$D$7:$D$645,$B9)</f>
        <v>296158598</v>
      </c>
      <c r="F9" s="134">
        <f>SUMIFS('提出用（全体）'!R$7:R$645,'提出用（全体）'!$O$7:$O$645,$C9,'提出用（全体）'!$D$7:$D$645,$B9)</f>
        <v>557187872</v>
      </c>
      <c r="G9" s="134">
        <f>SUMIFS('提出用（全体）'!S$7:S$645,'提出用（全体）'!$O$7:$O$645,$C9,'提出用（全体）'!$D$7:$D$645,$B9)</f>
        <v>0</v>
      </c>
      <c r="H9" s="134">
        <f>SUMIFS('提出用（全体）'!T$7:T$645,'提出用（全体）'!$O$7:$O$645,$C9,'提出用（全体）'!$D$7:$D$645,$B9)</f>
        <v>459338208</v>
      </c>
      <c r="I9" s="134">
        <f>SUMIFS('提出用（全体）'!U$7:U$645,'提出用（全体）'!$O$7:$O$645,$C9,'提出用（全体）'!$D$7:$D$645,$B9)</f>
        <v>520017958</v>
      </c>
      <c r="J9" s="134">
        <f>SUMIFS('提出用（全体）'!V$7:V$645,'提出用（全体）'!$O$7:$O$645,$C9,'提出用（全体）'!$D$7:$D$645,$B9)</f>
        <v>333328512</v>
      </c>
      <c r="K9" s="135" t="s">
        <v>82</v>
      </c>
      <c r="L9" s="136">
        <f>SUMIFS('提出用（全体）'!X$7:X$645,'提出用（全体）'!$W$7:$W$645,$K9,'提出用（全体）'!$D$7:$D$645,$B9)</f>
        <v>34804828</v>
      </c>
      <c r="M9" s="136">
        <f>SUMIFS('提出用（全体）'!Y$7:Y$645,'提出用（全体）'!$W$7:$W$645,$K9,'提出用（全体）'!$D$7:$D$645,$B9)</f>
        <v>0</v>
      </c>
      <c r="N9" s="136">
        <f>SUMIFS('提出用（全体）'!Z$7:Z$645,'提出用（全体）'!$W$7:$W$645,$K9,'提出用（全体）'!$D$7:$D$645,$B9)</f>
        <v>0</v>
      </c>
      <c r="O9" s="136">
        <f>SUMIFS('提出用（全体）'!AA$7:AA$645,'提出用（全体）'!$W$7:$W$645,$K9,'提出用（全体）'!$D$7:$D$645,$B9)</f>
        <v>0</v>
      </c>
      <c r="P9" s="136">
        <f>SUMIFS('提出用（全体）'!AB$7:AB$645,'提出用（全体）'!$W$7:$W$645,$K9,'提出用（全体）'!$D$7:$D$645,$B9)</f>
        <v>0</v>
      </c>
      <c r="Q9" s="136">
        <f>SUMIFS('提出用（全体）'!AC$7:AC$645,'提出用（全体）'!$W$7:$W$645,$K9,'提出用（全体）'!$D$7:$D$645,$B9)</f>
        <v>0</v>
      </c>
      <c r="R9" s="136">
        <f>SUMIFS('提出用（全体）'!AD$7:AD$645,'提出用（全体）'!$W$7:$W$645,$K9,'提出用（全体）'!$D$7:$D$645,$B9)</f>
        <v>0</v>
      </c>
      <c r="S9" s="287">
        <f>SUMIFS('提出用（全体）'!AE$7:AE$645,'提出用（全体）'!$W$7:$W$645,$K9,'提出用（全体）'!$D$7:$D$645,$B9)</f>
        <v>34804828</v>
      </c>
    </row>
    <row r="10" spans="1:19" ht="14.25" x14ac:dyDescent="0.15">
      <c r="A10" t="s">
        <v>503</v>
      </c>
      <c r="B10" s="294" t="s">
        <v>505</v>
      </c>
      <c r="C10" s="270" t="s">
        <v>77</v>
      </c>
      <c r="D10" s="134">
        <f>SUMIFS('提出用（全体）'!P$7:P$645,'提出用（全体）'!$O$7:$O$645,$C10,'提出用（全体）'!$D$7:$D$645,$B10)</f>
        <v>34804828</v>
      </c>
      <c r="E10" s="134">
        <f>SUMIFS('提出用（全体）'!Q$7:Q$645,'提出用（全体）'!$O$7:$O$645,$C10,'提出用（全体）'!$D$7:$D$645,$B10)</f>
        <v>0</v>
      </c>
      <c r="F10" s="134">
        <f>SUMIFS('提出用（全体）'!R$7:R$645,'提出用（全体）'!$O$7:$O$645,$C10,'提出用（全体）'!$D$7:$D$645,$B10)</f>
        <v>34804828</v>
      </c>
      <c r="G10" s="134">
        <f>SUMIFS('提出用（全体）'!S$7:S$645,'提出用（全体）'!$O$7:$O$645,$C10,'提出用（全体）'!$D$7:$D$645,$B10)</f>
        <v>0</v>
      </c>
      <c r="H10" s="134">
        <f>SUMIFS('提出用（全体）'!T$7:T$645,'提出用（全体）'!$O$7:$O$645,$C10,'提出用（全体）'!$D$7:$D$645,$B10)</f>
        <v>12075985</v>
      </c>
      <c r="I10" s="134">
        <f>SUMIFS('提出用（全体）'!U$7:U$645,'提出用（全体）'!$O$7:$O$645,$C10,'提出用（全体）'!$D$7:$D$645,$B10)</f>
        <v>15440900</v>
      </c>
      <c r="J10" s="134">
        <f>SUMIFS('提出用（全体）'!V$7:V$645,'提出用（全体）'!$O$7:$O$645,$C10,'提出用（全体）'!$D$7:$D$645,$B10)</f>
        <v>19363928</v>
      </c>
      <c r="K10" s="142" t="s">
        <v>83</v>
      </c>
      <c r="L10" s="136">
        <f>SUMIFS('提出用（全体）'!X$7:X$645,'提出用（全体）'!$W$7:$W$645,$K10,'提出用（全体）'!$D$7:$D$645,$B10)</f>
        <v>0</v>
      </c>
      <c r="M10" s="136">
        <f>SUMIFS('提出用（全体）'!Y$7:Y$645,'提出用（全体）'!$W$7:$W$645,$K10,'提出用（全体）'!$D$7:$D$645,$B10)</f>
        <v>0</v>
      </c>
      <c r="N10" s="136">
        <f>SUMIFS('提出用（全体）'!Z$7:Z$645,'提出用（全体）'!$W$7:$W$645,$K10,'提出用（全体）'!$D$7:$D$645,$B10)</f>
        <v>0</v>
      </c>
      <c r="O10" s="136">
        <f>SUMIFS('提出用（全体）'!AA$7:AA$645,'提出用（全体）'!$W$7:$W$645,$K10,'提出用（全体）'!$D$7:$D$645,$B10)</f>
        <v>0</v>
      </c>
      <c r="P10" s="136">
        <f>SUMIFS('提出用（全体）'!AB$7:AB$645,'提出用（全体）'!$W$7:$W$645,$K10,'提出用（全体）'!$D$7:$D$645,$B10)</f>
        <v>0</v>
      </c>
      <c r="Q10" s="136">
        <f>SUMIFS('提出用（全体）'!AC$7:AC$645,'提出用（全体）'!$W$7:$W$645,$K10,'提出用（全体）'!$D$7:$D$645,$B10)</f>
        <v>0</v>
      </c>
      <c r="R10" s="136">
        <f>SUMIFS('提出用（全体）'!AD$7:AD$645,'提出用（全体）'!$W$7:$W$645,$K10,'提出用（全体）'!$D$7:$D$645,$B10)</f>
        <v>0</v>
      </c>
      <c r="S10" s="287">
        <f>SUMIFS('提出用（全体）'!AE$7:AE$645,'提出用（全体）'!$W$7:$W$645,$K10,'提出用（全体）'!$D$7:$D$645,$B10)</f>
        <v>0</v>
      </c>
    </row>
    <row r="11" spans="1:19" ht="14.25" x14ac:dyDescent="0.15">
      <c r="A11" t="s">
        <v>508</v>
      </c>
      <c r="B11" s="289" t="s">
        <v>510</v>
      </c>
      <c r="C11" s="147" t="s">
        <v>78</v>
      </c>
      <c r="D11" s="67">
        <f>SUMIFS('提出用（全体）'!P$7:P$645,'提出用（全体）'!$O$7:$O$645,$C11,'提出用（全体）'!$D$7:$D$645,$B11)</f>
        <v>564221389</v>
      </c>
      <c r="E11" s="67">
        <f>SUMIFS('提出用（全体）'!Q$7:Q$645,'提出用（全体）'!$O$7:$O$645,$C11,'提出用（全体）'!$D$7:$D$645,$B11)</f>
        <v>81142996</v>
      </c>
      <c r="F11" s="67">
        <f>SUMIFS('提出用（全体）'!R$7:R$645,'提出用（全体）'!$O$7:$O$645,$C11,'提出用（全体）'!$D$7:$D$645,$B11)</f>
        <v>483078393</v>
      </c>
      <c r="G11" s="67">
        <f>SUMIFS('提出用（全体）'!S$7:S$645,'提出用（全体）'!$O$7:$O$645,$C11,'提出用（全体）'!$D$7:$D$645,$B11)</f>
        <v>0</v>
      </c>
      <c r="H11" s="67">
        <f>SUMIFS('提出用（全体）'!T$7:T$645,'提出用（全体）'!$O$7:$O$645,$C11,'提出用（全体）'!$D$7:$D$645,$B11)</f>
        <v>360045022</v>
      </c>
      <c r="I11" s="67">
        <f>SUMIFS('提出用（全体）'!U$7:U$645,'提出用（全体）'!$O$7:$O$645,$C11,'提出用（全体）'!$D$7:$D$645,$B11)</f>
        <v>93075194</v>
      </c>
      <c r="J11" s="67">
        <f>SUMIFS('提出用（全体）'!V$7:V$645,'提出用（全体）'!$O$7:$O$645,$C11,'提出用（全体）'!$D$7:$D$645,$B11)</f>
        <v>471146195</v>
      </c>
      <c r="K11" s="70" t="s">
        <v>79</v>
      </c>
      <c r="L11" s="69">
        <f>SUMIFS('提出用（全体）'!X$7:X$645,'提出用（全体）'!$W$7:$W$645,$K11,'提出用（全体）'!$D$7:$D$645,$B11)</f>
        <v>43418595</v>
      </c>
      <c r="M11" s="69">
        <f>SUMIFS('提出用（全体）'!Y$7:Y$645,'提出用（全体）'!$W$7:$W$645,$K11,'提出用（全体）'!$D$7:$D$645,$B11)</f>
        <v>0</v>
      </c>
      <c r="N11" s="69">
        <f>SUMIFS('提出用（全体）'!Z$7:Z$645,'提出用（全体）'!$W$7:$W$645,$K11,'提出用（全体）'!$D$7:$D$645,$B11)</f>
        <v>0</v>
      </c>
      <c r="O11" s="69">
        <f>SUMIFS('提出用（全体）'!AA$7:AA$645,'提出用（全体）'!$W$7:$W$645,$K11,'提出用（全体）'!$D$7:$D$645,$B11)</f>
        <v>0</v>
      </c>
      <c r="P11" s="69">
        <f>SUMIFS('提出用（全体）'!AB$7:AB$645,'提出用（全体）'!$W$7:$W$645,$K11,'提出用（全体）'!$D$7:$D$645,$B11)</f>
        <v>0</v>
      </c>
      <c r="Q11" s="69">
        <f>SUMIFS('提出用（全体）'!AC$7:AC$645,'提出用（全体）'!$W$7:$W$645,$K11,'提出用（全体）'!$D$7:$D$645,$B11)</f>
        <v>0</v>
      </c>
      <c r="R11" s="69">
        <f>SUMIFS('提出用（全体）'!AD$7:AD$645,'提出用（全体）'!$W$7:$W$645,$K11,'提出用（全体）'!$D$7:$D$645,$B11)</f>
        <v>0</v>
      </c>
      <c r="S11" s="290">
        <f>SUMIFS('提出用（全体）'!AE$7:AE$645,'提出用（全体）'!$W$7:$W$645,$K11,'提出用（全体）'!$D$7:$D$645,$B11)</f>
        <v>43418595</v>
      </c>
    </row>
    <row r="12" spans="1:19" ht="14.25" x14ac:dyDescent="0.15">
      <c r="A12" t="s">
        <v>508</v>
      </c>
      <c r="B12" s="291" t="s">
        <v>510</v>
      </c>
      <c r="C12" s="147" t="s">
        <v>75</v>
      </c>
      <c r="D12" s="67">
        <f>SUMIFS('提出用（全体）'!P$7:P$645,'提出用（全体）'!$O$7:$O$645,$C12,'提出用（全体）'!$D$7:$D$645,$B12)</f>
        <v>520802794</v>
      </c>
      <c r="E12" s="67">
        <f>SUMIFS('提出用（全体）'!Q$7:Q$645,'提出用（全体）'!$O$7:$O$645,$C12,'提出用（全体）'!$D$7:$D$645,$B12)</f>
        <v>63269690</v>
      </c>
      <c r="F12" s="67">
        <f>SUMIFS('提出用（全体）'!R$7:R$645,'提出用（全体）'!$O$7:$O$645,$C12,'提出用（全体）'!$D$7:$D$645,$B12)</f>
        <v>457533104</v>
      </c>
      <c r="G12" s="67">
        <f>SUMIFS('提出用（全体）'!S$7:S$645,'提出用（全体）'!$O$7:$O$645,$C12,'提出用（全体）'!$D$7:$D$645,$B12)</f>
        <v>0</v>
      </c>
      <c r="H12" s="67">
        <f>SUMIFS('提出用（全体）'!T$7:T$645,'提出用（全体）'!$O$7:$O$645,$C12,'提出用（全体）'!$D$7:$D$645,$B12)</f>
        <v>359712705</v>
      </c>
      <c r="I12" s="67">
        <f>SUMIFS('提出用（全体）'!U$7:U$645,'提出用（全体）'!$O$7:$O$645,$C12,'提出用（全体）'!$D$7:$D$645,$B12)</f>
        <v>93075194</v>
      </c>
      <c r="J12" s="67">
        <f>SUMIFS('提出用（全体）'!V$7:V$645,'提出用（全体）'!$O$7:$O$645,$C12,'提出用（全体）'!$D$7:$D$645,$B12)</f>
        <v>427727600</v>
      </c>
      <c r="K12" s="70" t="s">
        <v>82</v>
      </c>
      <c r="L12" s="69">
        <f>SUMIFS('提出用（全体）'!X$7:X$645,'提出用（全体）'!$W$7:$W$645,$K12,'提出用（全体）'!$D$7:$D$645,$B12)</f>
        <v>43418595</v>
      </c>
      <c r="M12" s="69">
        <f>SUMIFS('提出用（全体）'!Y$7:Y$645,'提出用（全体）'!$W$7:$W$645,$K12,'提出用（全体）'!$D$7:$D$645,$B12)</f>
        <v>0</v>
      </c>
      <c r="N12" s="69">
        <f>SUMIFS('提出用（全体）'!Z$7:Z$645,'提出用（全体）'!$W$7:$W$645,$K12,'提出用（全体）'!$D$7:$D$645,$B12)</f>
        <v>0</v>
      </c>
      <c r="O12" s="69">
        <f>SUMIFS('提出用（全体）'!AA$7:AA$645,'提出用（全体）'!$W$7:$W$645,$K12,'提出用（全体）'!$D$7:$D$645,$B12)</f>
        <v>0</v>
      </c>
      <c r="P12" s="69">
        <f>SUMIFS('提出用（全体）'!AB$7:AB$645,'提出用（全体）'!$W$7:$W$645,$K12,'提出用（全体）'!$D$7:$D$645,$B12)</f>
        <v>0</v>
      </c>
      <c r="Q12" s="69">
        <f>SUMIFS('提出用（全体）'!AC$7:AC$645,'提出用（全体）'!$W$7:$W$645,$K12,'提出用（全体）'!$D$7:$D$645,$B12)</f>
        <v>0</v>
      </c>
      <c r="R12" s="69">
        <f>SUMIFS('提出用（全体）'!AD$7:AD$645,'提出用（全体）'!$W$7:$W$645,$K12,'提出用（全体）'!$D$7:$D$645,$B12)</f>
        <v>0</v>
      </c>
      <c r="S12" s="290">
        <f>SUMIFS('提出用（全体）'!AE$7:AE$645,'提出用（全体）'!$W$7:$W$645,$K12,'提出用（全体）'!$D$7:$D$645,$B12)</f>
        <v>43418595</v>
      </c>
    </row>
    <row r="13" spans="1:19" ht="14.25" x14ac:dyDescent="0.15">
      <c r="A13" t="s">
        <v>508</v>
      </c>
      <c r="B13" s="292" t="s">
        <v>510</v>
      </c>
      <c r="C13" s="278" t="s">
        <v>77</v>
      </c>
      <c r="D13" s="89">
        <f>SUMIFS('提出用（全体）'!P$7:P$645,'提出用（全体）'!$O$7:$O$645,$C13,'提出用（全体）'!$D$7:$D$645,$B13)</f>
        <v>43418595</v>
      </c>
      <c r="E13" s="89">
        <f>SUMIFS('提出用（全体）'!Q$7:Q$645,'提出用（全体）'!$O$7:$O$645,$C13,'提出用（全体）'!$D$7:$D$645,$B13)</f>
        <v>17873306</v>
      </c>
      <c r="F13" s="89">
        <f>SUMIFS('提出用（全体）'!R$7:R$645,'提出用（全体）'!$O$7:$O$645,$C13,'提出用（全体）'!$D$7:$D$645,$B13)</f>
        <v>25545289</v>
      </c>
      <c r="G13" s="89">
        <f>SUMIFS('提出用（全体）'!S$7:S$645,'提出用（全体）'!$O$7:$O$645,$C13,'提出用（全体）'!$D$7:$D$645,$B13)</f>
        <v>0</v>
      </c>
      <c r="H13" s="89">
        <f>SUMIFS('提出用（全体）'!T$7:T$645,'提出用（全体）'!$O$7:$O$645,$C13,'提出用（全体）'!$D$7:$D$645,$B13)</f>
        <v>332317</v>
      </c>
      <c r="I13" s="89">
        <f>SUMIFS('提出用（全体）'!U$7:U$645,'提出用（全体）'!$O$7:$O$645,$C13,'提出用（全体）'!$D$7:$D$645,$B13)</f>
        <v>0</v>
      </c>
      <c r="J13" s="89">
        <f>SUMIFS('提出用（全体）'!V$7:V$645,'提出用（全体）'!$O$7:$O$645,$C13,'提出用（全体）'!$D$7:$D$645,$B13)</f>
        <v>43418595</v>
      </c>
      <c r="K13" s="88" t="s">
        <v>83</v>
      </c>
      <c r="L13" s="69">
        <f>SUMIFS('提出用（全体）'!X$7:X$645,'提出用（全体）'!$W$7:$W$645,$K13,'提出用（全体）'!$D$7:$D$645,$B13)</f>
        <v>0</v>
      </c>
      <c r="M13" s="69">
        <f>SUMIFS('提出用（全体）'!Y$7:Y$645,'提出用（全体）'!$W$7:$W$645,$K13,'提出用（全体）'!$D$7:$D$645,$B13)</f>
        <v>0</v>
      </c>
      <c r="N13" s="69">
        <f>SUMIFS('提出用（全体）'!Z$7:Z$645,'提出用（全体）'!$W$7:$W$645,$K13,'提出用（全体）'!$D$7:$D$645,$B13)</f>
        <v>0</v>
      </c>
      <c r="O13" s="69">
        <f>SUMIFS('提出用（全体）'!AA$7:AA$645,'提出用（全体）'!$W$7:$W$645,$K13,'提出用（全体）'!$D$7:$D$645,$B13)</f>
        <v>0</v>
      </c>
      <c r="P13" s="69">
        <f>SUMIFS('提出用（全体）'!AB$7:AB$645,'提出用（全体）'!$W$7:$W$645,$K13,'提出用（全体）'!$D$7:$D$645,$B13)</f>
        <v>0</v>
      </c>
      <c r="Q13" s="69">
        <f>SUMIFS('提出用（全体）'!AC$7:AC$645,'提出用（全体）'!$W$7:$W$645,$K13,'提出用（全体）'!$D$7:$D$645,$B13)</f>
        <v>0</v>
      </c>
      <c r="R13" s="69">
        <f>SUMIFS('提出用（全体）'!AD$7:AD$645,'提出用（全体）'!$W$7:$W$645,$K13,'提出用（全体）'!$D$7:$D$645,$B13)</f>
        <v>0</v>
      </c>
      <c r="S13" s="290">
        <f>SUMIFS('提出用（全体）'!AE$7:AE$645,'提出用（全体）'!$W$7:$W$645,$K13,'提出用（全体）'!$D$7:$D$645,$B13)</f>
        <v>0</v>
      </c>
    </row>
    <row r="14" spans="1:19" ht="14.25" x14ac:dyDescent="0.15">
      <c r="A14" t="s">
        <v>513</v>
      </c>
      <c r="B14" s="293" t="s">
        <v>515</v>
      </c>
      <c r="C14" s="133" t="s">
        <v>78</v>
      </c>
      <c r="D14" s="134">
        <f>SUMIFS('提出用（全体）'!P$7:P$645,'提出用（全体）'!$O$7:$O$645,$C14,'提出用（全体）'!$D$7:$D$645,$B14)</f>
        <v>189183769</v>
      </c>
      <c r="E14" s="134">
        <f>SUMIFS('提出用（全体）'!Q$7:Q$645,'提出用（全体）'!$O$7:$O$645,$C14,'提出用（全体）'!$D$7:$D$645,$B14)</f>
        <v>0</v>
      </c>
      <c r="F14" s="134">
        <f>SUMIFS('提出用（全体）'!R$7:R$645,'提出用（全体）'!$O$7:$O$645,$C14,'提出用（全体）'!$D$7:$D$645,$B14)</f>
        <v>189183769</v>
      </c>
      <c r="G14" s="134">
        <f>SUMIFS('提出用（全体）'!S$7:S$645,'提出用（全体）'!$O$7:$O$645,$C14,'提出用（全体）'!$D$7:$D$645,$B14)</f>
        <v>0</v>
      </c>
      <c r="H14" s="134">
        <f>SUMIFS('提出用（全体）'!T$7:T$645,'提出用（全体）'!$O$7:$O$645,$C14,'提出用（全体）'!$D$7:$D$645,$B14)</f>
        <v>99618292</v>
      </c>
      <c r="I14" s="134">
        <f>SUMIFS('提出用（全体）'!U$7:U$645,'提出用（全体）'!$O$7:$O$645,$C14,'提出用（全体）'!$D$7:$D$645,$B14)</f>
        <v>20802104</v>
      </c>
      <c r="J14" s="134">
        <f>SUMIFS('提出用（全体）'!V$7:V$645,'提出用（全体）'!$O$7:$O$645,$C14,'提出用（全体）'!$D$7:$D$645,$B14)</f>
        <v>168381665</v>
      </c>
      <c r="K14" s="135" t="s">
        <v>79</v>
      </c>
      <c r="L14" s="136">
        <f>SUMIFS('提出用（全体）'!X$7:X$645,'提出用（全体）'!$W$7:$W$645,$K14,'提出用（全体）'!$D$7:$D$645,$B14)</f>
        <v>44802997</v>
      </c>
      <c r="M14" s="136">
        <f>SUMIFS('提出用（全体）'!Y$7:Y$645,'提出用（全体）'!$W$7:$W$645,$K14,'提出用（全体）'!$D$7:$D$645,$B14)</f>
        <v>0</v>
      </c>
      <c r="N14" s="136">
        <f>SUMIFS('提出用（全体）'!Z$7:Z$645,'提出用（全体）'!$W$7:$W$645,$K14,'提出用（全体）'!$D$7:$D$645,$B14)</f>
        <v>0</v>
      </c>
      <c r="O14" s="136">
        <f>SUMIFS('提出用（全体）'!AA$7:AA$645,'提出用（全体）'!$W$7:$W$645,$K14,'提出用（全体）'!$D$7:$D$645,$B14)</f>
        <v>0</v>
      </c>
      <c r="P14" s="136">
        <f>SUMIFS('提出用（全体）'!AB$7:AB$645,'提出用（全体）'!$W$7:$W$645,$K14,'提出用（全体）'!$D$7:$D$645,$B14)</f>
        <v>0</v>
      </c>
      <c r="Q14" s="136">
        <f>SUMIFS('提出用（全体）'!AC$7:AC$645,'提出用（全体）'!$W$7:$W$645,$K14,'提出用（全体）'!$D$7:$D$645,$B14)</f>
        <v>0</v>
      </c>
      <c r="R14" s="136">
        <f>SUMIFS('提出用（全体）'!AD$7:AD$645,'提出用（全体）'!$W$7:$W$645,$K14,'提出用（全体）'!$D$7:$D$645,$B14)</f>
        <v>0</v>
      </c>
      <c r="S14" s="287">
        <f>SUMIFS('提出用（全体）'!AE$7:AE$645,'提出用（全体）'!$W$7:$W$645,$K14,'提出用（全体）'!$D$7:$D$645,$B14)</f>
        <v>44802997</v>
      </c>
    </row>
    <row r="15" spans="1:19" ht="14.25" x14ac:dyDescent="0.15">
      <c r="A15" t="s">
        <v>513</v>
      </c>
      <c r="B15" s="288" t="s">
        <v>515</v>
      </c>
      <c r="C15" s="133" t="s">
        <v>75</v>
      </c>
      <c r="D15" s="134">
        <f>SUMIFS('提出用（全体）'!P$7:P$645,'提出用（全体）'!$O$7:$O$645,$C15,'提出用（全体）'!$D$7:$D$645,$B15)</f>
        <v>144380772</v>
      </c>
      <c r="E15" s="134">
        <f>SUMIFS('提出用（全体）'!Q$7:Q$645,'提出用（全体）'!$O$7:$O$645,$C15,'提出用（全体）'!$D$7:$D$645,$B15)</f>
        <v>0</v>
      </c>
      <c r="F15" s="134">
        <f>SUMIFS('提出用（全体）'!R$7:R$645,'提出用（全体）'!$O$7:$O$645,$C15,'提出用（全体）'!$D$7:$D$645,$B15)</f>
        <v>144380772</v>
      </c>
      <c r="G15" s="134">
        <f>SUMIFS('提出用（全体）'!S$7:S$645,'提出用（全体）'!$O$7:$O$645,$C15,'提出用（全体）'!$D$7:$D$645,$B15)</f>
        <v>0</v>
      </c>
      <c r="H15" s="134">
        <f>SUMIFS('提出用（全体）'!T$7:T$645,'提出用（全体）'!$O$7:$O$645,$C15,'提出用（全体）'!$D$7:$D$645,$B15)</f>
        <v>95025809</v>
      </c>
      <c r="I15" s="134">
        <f>SUMIFS('提出用（全体）'!U$7:U$645,'提出用（全体）'!$O$7:$O$645,$C15,'提出用（全体）'!$D$7:$D$645,$B15)</f>
        <v>48142192</v>
      </c>
      <c r="J15" s="134">
        <f>SUMIFS('提出用（全体）'!V$7:V$645,'提出用（全体）'!$O$7:$O$645,$C15,'提出用（全体）'!$D$7:$D$645,$B15)</f>
        <v>96238580</v>
      </c>
      <c r="K15" s="135" t="s">
        <v>82</v>
      </c>
      <c r="L15" s="136">
        <f>SUMIFS('提出用（全体）'!X$7:X$645,'提出用（全体）'!$W$7:$W$645,$K15,'提出用（全体）'!$D$7:$D$645,$B15)</f>
        <v>44802997</v>
      </c>
      <c r="M15" s="136">
        <f>SUMIFS('提出用（全体）'!Y$7:Y$645,'提出用（全体）'!$W$7:$W$645,$K15,'提出用（全体）'!$D$7:$D$645,$B15)</f>
        <v>0</v>
      </c>
      <c r="N15" s="136">
        <f>SUMIFS('提出用（全体）'!Z$7:Z$645,'提出用（全体）'!$W$7:$W$645,$K15,'提出用（全体）'!$D$7:$D$645,$B15)</f>
        <v>0</v>
      </c>
      <c r="O15" s="136">
        <f>SUMIFS('提出用（全体）'!AA$7:AA$645,'提出用（全体）'!$W$7:$W$645,$K15,'提出用（全体）'!$D$7:$D$645,$B15)</f>
        <v>0</v>
      </c>
      <c r="P15" s="136">
        <f>SUMIFS('提出用（全体）'!AB$7:AB$645,'提出用（全体）'!$W$7:$W$645,$K15,'提出用（全体）'!$D$7:$D$645,$B15)</f>
        <v>0</v>
      </c>
      <c r="Q15" s="136">
        <f>SUMIFS('提出用（全体）'!AC$7:AC$645,'提出用（全体）'!$W$7:$W$645,$K15,'提出用（全体）'!$D$7:$D$645,$B15)</f>
        <v>0</v>
      </c>
      <c r="R15" s="136">
        <f>SUMIFS('提出用（全体）'!AD$7:AD$645,'提出用（全体）'!$W$7:$W$645,$K15,'提出用（全体）'!$D$7:$D$645,$B15)</f>
        <v>0</v>
      </c>
      <c r="S15" s="287">
        <f>SUMIFS('提出用（全体）'!AE$7:AE$645,'提出用（全体）'!$W$7:$W$645,$K15,'提出用（全体）'!$D$7:$D$645,$B15)</f>
        <v>44802997</v>
      </c>
    </row>
    <row r="16" spans="1:19" ht="14.25" x14ac:dyDescent="0.15">
      <c r="A16" t="s">
        <v>513</v>
      </c>
      <c r="B16" s="294" t="s">
        <v>515</v>
      </c>
      <c r="C16" s="270" t="s">
        <v>77</v>
      </c>
      <c r="D16" s="134">
        <f>SUMIFS('提出用（全体）'!P$7:P$645,'提出用（全体）'!$O$7:$O$645,$C16,'提出用（全体）'!$D$7:$D$645,$B16)</f>
        <v>44802997</v>
      </c>
      <c r="E16" s="134">
        <f>SUMIFS('提出用（全体）'!Q$7:Q$645,'提出用（全体）'!$O$7:$O$645,$C16,'提出用（全体）'!$D$7:$D$645,$B16)</f>
        <v>0</v>
      </c>
      <c r="F16" s="134">
        <f>SUMIFS('提出用（全体）'!R$7:R$645,'提出用（全体）'!$O$7:$O$645,$C16,'提出用（全体）'!$D$7:$D$645,$B16)</f>
        <v>44802997</v>
      </c>
      <c r="G16" s="134">
        <f>SUMIFS('提出用（全体）'!S$7:S$645,'提出用（全体）'!$O$7:$O$645,$C16,'提出用（全体）'!$D$7:$D$645,$B16)</f>
        <v>0</v>
      </c>
      <c r="H16" s="134">
        <f>SUMIFS('提出用（全体）'!T$7:T$645,'提出用（全体）'!$O$7:$O$645,$C16,'提出用（全体）'!$D$7:$D$645,$B16)</f>
        <v>4592483</v>
      </c>
      <c r="I16" s="134">
        <f>SUMIFS('提出用（全体）'!U$7:U$645,'提出用（全体）'!$O$7:$O$645,$C16,'提出用（全体）'!$D$7:$D$645,$B16)</f>
        <v>-27340088</v>
      </c>
      <c r="J16" s="134">
        <f>SUMIFS('提出用（全体）'!V$7:V$645,'提出用（全体）'!$O$7:$O$645,$C16,'提出用（全体）'!$D$7:$D$645,$B16)</f>
        <v>72143085</v>
      </c>
      <c r="K16" s="142" t="s">
        <v>83</v>
      </c>
      <c r="L16" s="136">
        <f>SUMIFS('提出用（全体）'!X$7:X$645,'提出用（全体）'!$W$7:$W$645,$K16,'提出用（全体）'!$D$7:$D$645,$B16)</f>
        <v>0</v>
      </c>
      <c r="M16" s="136">
        <f>SUMIFS('提出用（全体）'!Y$7:Y$645,'提出用（全体）'!$W$7:$W$645,$K16,'提出用（全体）'!$D$7:$D$645,$B16)</f>
        <v>0</v>
      </c>
      <c r="N16" s="136">
        <f>SUMIFS('提出用（全体）'!Z$7:Z$645,'提出用（全体）'!$W$7:$W$645,$K16,'提出用（全体）'!$D$7:$D$645,$B16)</f>
        <v>0</v>
      </c>
      <c r="O16" s="136">
        <f>SUMIFS('提出用（全体）'!AA$7:AA$645,'提出用（全体）'!$W$7:$W$645,$K16,'提出用（全体）'!$D$7:$D$645,$B16)</f>
        <v>0</v>
      </c>
      <c r="P16" s="136">
        <f>SUMIFS('提出用（全体）'!AB$7:AB$645,'提出用（全体）'!$W$7:$W$645,$K16,'提出用（全体）'!$D$7:$D$645,$B16)</f>
        <v>0</v>
      </c>
      <c r="Q16" s="136">
        <f>SUMIFS('提出用（全体）'!AC$7:AC$645,'提出用（全体）'!$W$7:$W$645,$K16,'提出用（全体）'!$D$7:$D$645,$B16)</f>
        <v>0</v>
      </c>
      <c r="R16" s="136">
        <f>SUMIFS('提出用（全体）'!AD$7:AD$645,'提出用（全体）'!$W$7:$W$645,$K16,'提出用（全体）'!$D$7:$D$645,$B16)</f>
        <v>0</v>
      </c>
      <c r="S16" s="287">
        <f>SUMIFS('提出用（全体）'!AE$7:AE$645,'提出用（全体）'!$W$7:$W$645,$K16,'提出用（全体）'!$D$7:$D$645,$B16)</f>
        <v>0</v>
      </c>
    </row>
    <row r="17" spans="1:19" ht="14.25" x14ac:dyDescent="0.15">
      <c r="A17" t="s">
        <v>1002</v>
      </c>
      <c r="B17" s="289" t="s">
        <v>519</v>
      </c>
      <c r="C17" s="147" t="s">
        <v>78</v>
      </c>
      <c r="D17" s="67">
        <f>SUMIFS('提出用（全体）'!P$7:P$645,'提出用（全体）'!$O$7:$O$645,$C17,'提出用（全体）'!$D$7:$D$645,$B17)</f>
        <v>563610</v>
      </c>
      <c r="E17" s="67">
        <f>SUMIFS('提出用（全体）'!Q$7:Q$645,'提出用（全体）'!$O$7:$O$645,$C17,'提出用（全体）'!$D$7:$D$645,$B17)</f>
        <v>563610</v>
      </c>
      <c r="F17" s="67">
        <f>SUMIFS('提出用（全体）'!R$7:R$645,'提出用（全体）'!$O$7:$O$645,$C17,'提出用（全体）'!$D$7:$D$645,$B17)</f>
        <v>0</v>
      </c>
      <c r="G17" s="67">
        <f>SUMIFS('提出用（全体）'!S$7:S$645,'提出用（全体）'!$O$7:$O$645,$C17,'提出用（全体）'!$D$7:$D$645,$B17)</f>
        <v>0</v>
      </c>
      <c r="H17" s="67">
        <f>SUMIFS('提出用（全体）'!T$7:T$645,'提出用（全体）'!$O$7:$O$645,$C17,'提出用（全体）'!$D$7:$D$645,$B17)</f>
        <v>0</v>
      </c>
      <c r="I17" s="67">
        <f>SUMIFS('提出用（全体）'!U$7:U$645,'提出用（全体）'!$O$7:$O$645,$C17,'提出用（全体）'!$D$7:$D$645,$B17)</f>
        <v>0</v>
      </c>
      <c r="J17" s="67">
        <f>SUMIFS('提出用（全体）'!V$7:V$645,'提出用（全体）'!$O$7:$O$645,$C17,'提出用（全体）'!$D$7:$D$645,$B17)</f>
        <v>563610</v>
      </c>
      <c r="K17" s="70" t="s">
        <v>79</v>
      </c>
      <c r="L17" s="69">
        <f>SUMIFS('提出用（全体）'!X$7:X$645,'提出用（全体）'!$W$7:$W$645,$K17,'提出用（全体）'!$D$7:$D$645,$B17)</f>
        <v>563610</v>
      </c>
      <c r="M17" s="69">
        <f>SUMIFS('提出用（全体）'!Y$7:Y$645,'提出用（全体）'!$W$7:$W$645,$K17,'提出用（全体）'!$D$7:$D$645,$B17)</f>
        <v>0</v>
      </c>
      <c r="N17" s="69">
        <f>SUMIFS('提出用（全体）'!Z$7:Z$645,'提出用（全体）'!$W$7:$W$645,$K17,'提出用（全体）'!$D$7:$D$645,$B17)</f>
        <v>0</v>
      </c>
      <c r="O17" s="69">
        <f>SUMIFS('提出用（全体）'!AA$7:AA$645,'提出用（全体）'!$W$7:$W$645,$K17,'提出用（全体）'!$D$7:$D$645,$B17)</f>
        <v>0</v>
      </c>
      <c r="P17" s="69">
        <f>SUMIFS('提出用（全体）'!AB$7:AB$645,'提出用（全体）'!$W$7:$W$645,$K17,'提出用（全体）'!$D$7:$D$645,$B17)</f>
        <v>0</v>
      </c>
      <c r="Q17" s="69">
        <f>SUMIFS('提出用（全体）'!AC$7:AC$645,'提出用（全体）'!$W$7:$W$645,$K17,'提出用（全体）'!$D$7:$D$645,$B17)</f>
        <v>0</v>
      </c>
      <c r="R17" s="69">
        <f>SUMIFS('提出用（全体）'!AD$7:AD$645,'提出用（全体）'!$W$7:$W$645,$K17,'提出用（全体）'!$D$7:$D$645,$B17)</f>
        <v>0</v>
      </c>
      <c r="S17" s="290">
        <f>SUMIFS('提出用（全体）'!AE$7:AE$645,'提出用（全体）'!$W$7:$W$645,$K17,'提出用（全体）'!$D$7:$D$645,$B17)</f>
        <v>563610</v>
      </c>
    </row>
    <row r="18" spans="1:19" ht="14.25" x14ac:dyDescent="0.15">
      <c r="A18" t="s">
        <v>1002</v>
      </c>
      <c r="B18" s="291" t="s">
        <v>519</v>
      </c>
      <c r="C18" s="147" t="s">
        <v>75</v>
      </c>
      <c r="D18" s="67">
        <f>SUMIFS('提出用（全体）'!P$7:P$645,'提出用（全体）'!$O$7:$O$645,$C18,'提出用（全体）'!$D$7:$D$645,$B18)</f>
        <v>0</v>
      </c>
      <c r="E18" s="67">
        <f>SUMIFS('提出用（全体）'!Q$7:Q$645,'提出用（全体）'!$O$7:$O$645,$C18,'提出用（全体）'!$D$7:$D$645,$B18)</f>
        <v>0</v>
      </c>
      <c r="F18" s="67">
        <f>SUMIFS('提出用（全体）'!R$7:R$645,'提出用（全体）'!$O$7:$O$645,$C18,'提出用（全体）'!$D$7:$D$645,$B18)</f>
        <v>0</v>
      </c>
      <c r="G18" s="67">
        <f>SUMIFS('提出用（全体）'!S$7:S$645,'提出用（全体）'!$O$7:$O$645,$C18,'提出用（全体）'!$D$7:$D$645,$B18)</f>
        <v>0</v>
      </c>
      <c r="H18" s="67">
        <f>SUMIFS('提出用（全体）'!T$7:T$645,'提出用（全体）'!$O$7:$O$645,$C18,'提出用（全体）'!$D$7:$D$645,$B18)</f>
        <v>0</v>
      </c>
      <c r="I18" s="67">
        <f>SUMIFS('提出用（全体）'!U$7:U$645,'提出用（全体）'!$O$7:$O$645,$C18,'提出用（全体）'!$D$7:$D$645,$B18)</f>
        <v>0</v>
      </c>
      <c r="J18" s="67">
        <f>SUMIFS('提出用（全体）'!V$7:V$645,'提出用（全体）'!$O$7:$O$645,$C18,'提出用（全体）'!$D$7:$D$645,$B18)</f>
        <v>0</v>
      </c>
      <c r="K18" s="70" t="s">
        <v>82</v>
      </c>
      <c r="L18" s="69">
        <f>SUMIFS('提出用（全体）'!X$7:X$645,'提出用（全体）'!$W$7:$W$645,$K18,'提出用（全体）'!$D$7:$D$645,$B18)</f>
        <v>563610</v>
      </c>
      <c r="M18" s="69">
        <f>SUMIFS('提出用（全体）'!Y$7:Y$645,'提出用（全体）'!$W$7:$W$645,$K18,'提出用（全体）'!$D$7:$D$645,$B18)</f>
        <v>0</v>
      </c>
      <c r="N18" s="69">
        <f>SUMIFS('提出用（全体）'!Z$7:Z$645,'提出用（全体）'!$W$7:$W$645,$K18,'提出用（全体）'!$D$7:$D$645,$B18)</f>
        <v>0</v>
      </c>
      <c r="O18" s="69">
        <f>SUMIFS('提出用（全体）'!AA$7:AA$645,'提出用（全体）'!$W$7:$W$645,$K18,'提出用（全体）'!$D$7:$D$645,$B18)</f>
        <v>0</v>
      </c>
      <c r="P18" s="69">
        <f>SUMIFS('提出用（全体）'!AB$7:AB$645,'提出用（全体）'!$W$7:$W$645,$K18,'提出用（全体）'!$D$7:$D$645,$B18)</f>
        <v>0</v>
      </c>
      <c r="Q18" s="69">
        <f>SUMIFS('提出用（全体）'!AC$7:AC$645,'提出用（全体）'!$W$7:$W$645,$K18,'提出用（全体）'!$D$7:$D$645,$B18)</f>
        <v>0</v>
      </c>
      <c r="R18" s="69">
        <f>SUMIFS('提出用（全体）'!AD$7:AD$645,'提出用（全体）'!$W$7:$W$645,$K18,'提出用（全体）'!$D$7:$D$645,$B18)</f>
        <v>0</v>
      </c>
      <c r="S18" s="290">
        <f>SUMIFS('提出用（全体）'!AE$7:AE$645,'提出用（全体）'!$W$7:$W$645,$K18,'提出用（全体）'!$D$7:$D$645,$B18)</f>
        <v>563610</v>
      </c>
    </row>
    <row r="19" spans="1:19" ht="14.25" x14ac:dyDescent="0.15">
      <c r="A19" t="s">
        <v>1002</v>
      </c>
      <c r="B19" s="292" t="s">
        <v>519</v>
      </c>
      <c r="C19" s="278" t="s">
        <v>77</v>
      </c>
      <c r="D19" s="89">
        <f>SUMIFS('提出用（全体）'!P$7:P$645,'提出用（全体）'!$O$7:$O$645,$C19,'提出用（全体）'!$D$7:$D$645,$B19)</f>
        <v>563610</v>
      </c>
      <c r="E19" s="89">
        <f>SUMIFS('提出用（全体）'!Q$7:Q$645,'提出用（全体）'!$O$7:$O$645,$C19,'提出用（全体）'!$D$7:$D$645,$B19)</f>
        <v>563610</v>
      </c>
      <c r="F19" s="89">
        <f>SUMIFS('提出用（全体）'!R$7:R$645,'提出用（全体）'!$O$7:$O$645,$C19,'提出用（全体）'!$D$7:$D$645,$B19)</f>
        <v>0</v>
      </c>
      <c r="G19" s="89">
        <f>SUMIFS('提出用（全体）'!S$7:S$645,'提出用（全体）'!$O$7:$O$645,$C19,'提出用（全体）'!$D$7:$D$645,$B19)</f>
        <v>0</v>
      </c>
      <c r="H19" s="89">
        <f>SUMIFS('提出用（全体）'!T$7:T$645,'提出用（全体）'!$O$7:$O$645,$C19,'提出用（全体）'!$D$7:$D$645,$B19)</f>
        <v>0</v>
      </c>
      <c r="I19" s="89">
        <f>SUMIFS('提出用（全体）'!U$7:U$645,'提出用（全体）'!$O$7:$O$645,$C19,'提出用（全体）'!$D$7:$D$645,$B19)</f>
        <v>0</v>
      </c>
      <c r="J19" s="89">
        <f>SUMIFS('提出用（全体）'!V$7:V$645,'提出用（全体）'!$O$7:$O$645,$C19,'提出用（全体）'!$D$7:$D$645,$B19)</f>
        <v>563610</v>
      </c>
      <c r="K19" s="88" t="s">
        <v>83</v>
      </c>
      <c r="L19" s="69">
        <f>SUMIFS('提出用（全体）'!X$7:X$645,'提出用（全体）'!$W$7:$W$645,$K19,'提出用（全体）'!$D$7:$D$645,$B19)</f>
        <v>0</v>
      </c>
      <c r="M19" s="69">
        <f>SUMIFS('提出用（全体）'!Y$7:Y$645,'提出用（全体）'!$W$7:$W$645,$K19,'提出用（全体）'!$D$7:$D$645,$B19)</f>
        <v>0</v>
      </c>
      <c r="N19" s="69">
        <f>SUMIFS('提出用（全体）'!Z$7:Z$645,'提出用（全体）'!$W$7:$W$645,$K19,'提出用（全体）'!$D$7:$D$645,$B19)</f>
        <v>0</v>
      </c>
      <c r="O19" s="69">
        <f>SUMIFS('提出用（全体）'!AA$7:AA$645,'提出用（全体）'!$W$7:$W$645,$K19,'提出用（全体）'!$D$7:$D$645,$B19)</f>
        <v>0</v>
      </c>
      <c r="P19" s="69">
        <f>SUMIFS('提出用（全体）'!AB$7:AB$645,'提出用（全体）'!$W$7:$W$645,$K19,'提出用（全体）'!$D$7:$D$645,$B19)</f>
        <v>0</v>
      </c>
      <c r="Q19" s="69">
        <f>SUMIFS('提出用（全体）'!AC$7:AC$645,'提出用（全体）'!$W$7:$W$645,$K19,'提出用（全体）'!$D$7:$D$645,$B19)</f>
        <v>0</v>
      </c>
      <c r="R19" s="69">
        <f>SUMIFS('提出用（全体）'!AD$7:AD$645,'提出用（全体）'!$W$7:$W$645,$K19,'提出用（全体）'!$D$7:$D$645,$B19)</f>
        <v>0</v>
      </c>
      <c r="S19" s="290">
        <f>SUMIFS('提出用（全体）'!AE$7:AE$645,'提出用（全体）'!$W$7:$W$645,$K19,'提出用（全体）'!$D$7:$D$645,$B19)</f>
        <v>0</v>
      </c>
    </row>
    <row r="20" spans="1:19" ht="14.25" x14ac:dyDescent="0.15">
      <c r="A20" t="s">
        <v>522</v>
      </c>
      <c r="B20" s="293" t="s">
        <v>524</v>
      </c>
      <c r="C20" s="133" t="s">
        <v>78</v>
      </c>
      <c r="D20" s="134">
        <f>SUMIFS('提出用（全体）'!P$7:P$645,'提出用（全体）'!$O$7:$O$645,$C20,'提出用（全体）'!$D$7:$D$645,$B20)</f>
        <v>150460827</v>
      </c>
      <c r="E20" s="134">
        <f>SUMIFS('提出用（全体）'!Q$7:Q$645,'提出用（全体）'!$O$7:$O$645,$C20,'提出用（全体）'!$D$7:$D$645,$B20)</f>
        <v>26825104</v>
      </c>
      <c r="F20" s="134">
        <f>SUMIFS('提出用（全体）'!R$7:R$645,'提出用（全体）'!$O$7:$O$645,$C20,'提出用（全体）'!$D$7:$D$645,$B20)</f>
        <v>123635723</v>
      </c>
      <c r="G20" s="134">
        <f>SUMIFS('提出用（全体）'!S$7:S$645,'提出用（全体）'!$O$7:$O$645,$C20,'提出用（全体）'!$D$7:$D$645,$B20)</f>
        <v>0</v>
      </c>
      <c r="H20" s="134">
        <f>SUMIFS('提出用（全体）'!T$7:T$645,'提出用（全体）'!$O$7:$O$645,$C20,'提出用（全体）'!$D$7:$D$645,$B20)</f>
        <v>129093484</v>
      </c>
      <c r="I20" s="134">
        <f>SUMIFS('提出用（全体）'!U$7:U$645,'提出用（全体）'!$O$7:$O$645,$C20,'提出用（全体）'!$D$7:$D$645,$B20)</f>
        <v>78207676</v>
      </c>
      <c r="J20" s="134">
        <f>SUMIFS('提出用（全体）'!V$7:V$645,'提出用（全体）'!$O$7:$O$645,$C20,'提出用（全体）'!$D$7:$D$645,$B20)</f>
        <v>72253151</v>
      </c>
      <c r="K20" s="135" t="s">
        <v>79</v>
      </c>
      <c r="L20" s="136">
        <f>SUMIFS('提出用（全体）'!X$7:X$645,'提出用（全体）'!$W$7:$W$645,$K20,'提出用（全体）'!$D$7:$D$645,$B20)</f>
        <v>0</v>
      </c>
      <c r="M20" s="136">
        <f>SUMIFS('提出用（全体）'!Y$7:Y$645,'提出用（全体）'!$W$7:$W$645,$K20,'提出用（全体）'!$D$7:$D$645,$B20)</f>
        <v>0</v>
      </c>
      <c r="N20" s="136">
        <f>SUMIFS('提出用（全体）'!Z$7:Z$645,'提出用（全体）'!$W$7:$W$645,$K20,'提出用（全体）'!$D$7:$D$645,$B20)</f>
        <v>0</v>
      </c>
      <c r="O20" s="136">
        <f>SUMIFS('提出用（全体）'!AA$7:AA$645,'提出用（全体）'!$W$7:$W$645,$K20,'提出用（全体）'!$D$7:$D$645,$B20)</f>
        <v>0</v>
      </c>
      <c r="P20" s="136">
        <f>SUMIFS('提出用（全体）'!AB$7:AB$645,'提出用（全体）'!$W$7:$W$645,$K20,'提出用（全体）'!$D$7:$D$645,$B20)</f>
        <v>0</v>
      </c>
      <c r="Q20" s="136">
        <f>SUMIFS('提出用（全体）'!AC$7:AC$645,'提出用（全体）'!$W$7:$W$645,$K20,'提出用（全体）'!$D$7:$D$645,$B20)</f>
        <v>0</v>
      </c>
      <c r="R20" s="136">
        <f>SUMIFS('提出用（全体）'!AD$7:AD$645,'提出用（全体）'!$W$7:$W$645,$K20,'提出用（全体）'!$D$7:$D$645,$B20)</f>
        <v>0</v>
      </c>
      <c r="S20" s="287">
        <f>SUMIFS('提出用（全体）'!AE$7:AE$645,'提出用（全体）'!$W$7:$W$645,$K20,'提出用（全体）'!$D$7:$D$645,$B20)</f>
        <v>0</v>
      </c>
    </row>
    <row r="21" spans="1:19" ht="14.25" x14ac:dyDescent="0.15">
      <c r="A21" t="s">
        <v>522</v>
      </c>
      <c r="B21" s="288" t="s">
        <v>524</v>
      </c>
      <c r="C21" s="133" t="s">
        <v>75</v>
      </c>
      <c r="D21" s="134">
        <f>SUMIFS('提出用（全体）'!P$7:P$645,'提出用（全体）'!$O$7:$O$645,$C21,'提出用（全体）'!$D$7:$D$645,$B21)</f>
        <v>150460827</v>
      </c>
      <c r="E21" s="134">
        <f>SUMIFS('提出用（全体）'!Q$7:Q$645,'提出用（全体）'!$O$7:$O$645,$C21,'提出用（全体）'!$D$7:$D$645,$B21)</f>
        <v>26825104</v>
      </c>
      <c r="F21" s="134">
        <f>SUMIFS('提出用（全体）'!R$7:R$645,'提出用（全体）'!$O$7:$O$645,$C21,'提出用（全体）'!$D$7:$D$645,$B21)</f>
        <v>123635723</v>
      </c>
      <c r="G21" s="134">
        <f>SUMIFS('提出用（全体）'!S$7:S$645,'提出用（全体）'!$O$7:$O$645,$C21,'提出用（全体）'!$D$7:$D$645,$B21)</f>
        <v>0</v>
      </c>
      <c r="H21" s="134">
        <f>SUMIFS('提出用（全体）'!T$7:T$645,'提出用（全体）'!$O$7:$O$645,$C21,'提出用（全体）'!$D$7:$D$645,$B21)</f>
        <v>129093484</v>
      </c>
      <c r="I21" s="134">
        <f>SUMIFS('提出用（全体）'!U$7:U$645,'提出用（全体）'!$O$7:$O$645,$C21,'提出用（全体）'!$D$7:$D$645,$B21)</f>
        <v>78207676</v>
      </c>
      <c r="J21" s="134">
        <f>SUMIFS('提出用（全体）'!V$7:V$645,'提出用（全体）'!$O$7:$O$645,$C21,'提出用（全体）'!$D$7:$D$645,$B21)</f>
        <v>72253151</v>
      </c>
      <c r="K21" s="135" t="s">
        <v>82</v>
      </c>
      <c r="L21" s="136">
        <f>SUMIFS('提出用（全体）'!X$7:X$645,'提出用（全体）'!$W$7:$W$645,$K21,'提出用（全体）'!$D$7:$D$645,$B21)</f>
        <v>0</v>
      </c>
      <c r="M21" s="136">
        <f>SUMIFS('提出用（全体）'!Y$7:Y$645,'提出用（全体）'!$W$7:$W$645,$K21,'提出用（全体）'!$D$7:$D$645,$B21)</f>
        <v>0</v>
      </c>
      <c r="N21" s="136">
        <f>SUMIFS('提出用（全体）'!Z$7:Z$645,'提出用（全体）'!$W$7:$W$645,$K21,'提出用（全体）'!$D$7:$D$645,$B21)</f>
        <v>0</v>
      </c>
      <c r="O21" s="136">
        <f>SUMIFS('提出用（全体）'!AA$7:AA$645,'提出用（全体）'!$W$7:$W$645,$K21,'提出用（全体）'!$D$7:$D$645,$B21)</f>
        <v>0</v>
      </c>
      <c r="P21" s="136">
        <f>SUMIFS('提出用（全体）'!AB$7:AB$645,'提出用（全体）'!$W$7:$W$645,$K21,'提出用（全体）'!$D$7:$D$645,$B21)</f>
        <v>0</v>
      </c>
      <c r="Q21" s="136">
        <f>SUMIFS('提出用（全体）'!AC$7:AC$645,'提出用（全体）'!$W$7:$W$645,$K21,'提出用（全体）'!$D$7:$D$645,$B21)</f>
        <v>0</v>
      </c>
      <c r="R21" s="136">
        <f>SUMIFS('提出用（全体）'!AD$7:AD$645,'提出用（全体）'!$W$7:$W$645,$K21,'提出用（全体）'!$D$7:$D$645,$B21)</f>
        <v>0</v>
      </c>
      <c r="S21" s="287">
        <f>SUMIFS('提出用（全体）'!AE$7:AE$645,'提出用（全体）'!$W$7:$W$645,$K21,'提出用（全体）'!$D$7:$D$645,$B21)</f>
        <v>0</v>
      </c>
    </row>
    <row r="22" spans="1:19" ht="14.25" x14ac:dyDescent="0.15">
      <c r="A22" t="s">
        <v>522</v>
      </c>
      <c r="B22" s="294" t="s">
        <v>524</v>
      </c>
      <c r="C22" s="270" t="s">
        <v>77</v>
      </c>
      <c r="D22" s="134">
        <f>SUMIFS('提出用（全体）'!P$7:P$645,'提出用（全体）'!$O$7:$O$645,$C22,'提出用（全体）'!$D$7:$D$645,$B22)</f>
        <v>0</v>
      </c>
      <c r="E22" s="134">
        <f>SUMIFS('提出用（全体）'!Q$7:Q$645,'提出用（全体）'!$O$7:$O$645,$C22,'提出用（全体）'!$D$7:$D$645,$B22)</f>
        <v>0</v>
      </c>
      <c r="F22" s="134">
        <f>SUMIFS('提出用（全体）'!R$7:R$645,'提出用（全体）'!$O$7:$O$645,$C22,'提出用（全体）'!$D$7:$D$645,$B22)</f>
        <v>0</v>
      </c>
      <c r="G22" s="134">
        <f>SUMIFS('提出用（全体）'!S$7:S$645,'提出用（全体）'!$O$7:$O$645,$C22,'提出用（全体）'!$D$7:$D$645,$B22)</f>
        <v>0</v>
      </c>
      <c r="H22" s="134">
        <f>SUMIFS('提出用（全体）'!T$7:T$645,'提出用（全体）'!$O$7:$O$645,$C22,'提出用（全体）'!$D$7:$D$645,$B22)</f>
        <v>0</v>
      </c>
      <c r="I22" s="134">
        <f>SUMIFS('提出用（全体）'!U$7:U$645,'提出用（全体）'!$O$7:$O$645,$C22,'提出用（全体）'!$D$7:$D$645,$B22)</f>
        <v>0</v>
      </c>
      <c r="J22" s="134">
        <f>SUMIFS('提出用（全体）'!V$7:V$645,'提出用（全体）'!$O$7:$O$645,$C22,'提出用（全体）'!$D$7:$D$645,$B22)</f>
        <v>0</v>
      </c>
      <c r="K22" s="142" t="s">
        <v>83</v>
      </c>
      <c r="L22" s="136">
        <f>SUMIFS('提出用（全体）'!X$7:X$645,'提出用（全体）'!$W$7:$W$645,$K22,'提出用（全体）'!$D$7:$D$645,$B22)</f>
        <v>0</v>
      </c>
      <c r="M22" s="136">
        <f>SUMIFS('提出用（全体）'!Y$7:Y$645,'提出用（全体）'!$W$7:$W$645,$K22,'提出用（全体）'!$D$7:$D$645,$B22)</f>
        <v>0</v>
      </c>
      <c r="N22" s="136">
        <f>SUMIFS('提出用（全体）'!Z$7:Z$645,'提出用（全体）'!$W$7:$W$645,$K22,'提出用（全体）'!$D$7:$D$645,$B22)</f>
        <v>0</v>
      </c>
      <c r="O22" s="136">
        <f>SUMIFS('提出用（全体）'!AA$7:AA$645,'提出用（全体）'!$W$7:$W$645,$K22,'提出用（全体）'!$D$7:$D$645,$B22)</f>
        <v>0</v>
      </c>
      <c r="P22" s="136">
        <f>SUMIFS('提出用（全体）'!AB$7:AB$645,'提出用（全体）'!$W$7:$W$645,$K22,'提出用（全体）'!$D$7:$D$645,$B22)</f>
        <v>0</v>
      </c>
      <c r="Q22" s="136">
        <f>SUMIFS('提出用（全体）'!AC$7:AC$645,'提出用（全体）'!$W$7:$W$645,$K22,'提出用（全体）'!$D$7:$D$645,$B22)</f>
        <v>0</v>
      </c>
      <c r="R22" s="136">
        <f>SUMIFS('提出用（全体）'!AD$7:AD$645,'提出用（全体）'!$W$7:$W$645,$K22,'提出用（全体）'!$D$7:$D$645,$B22)</f>
        <v>0</v>
      </c>
      <c r="S22" s="287">
        <f>SUMIFS('提出用（全体）'!AE$7:AE$645,'提出用（全体）'!$W$7:$W$645,$K22,'提出用（全体）'!$D$7:$D$645,$B22)</f>
        <v>0</v>
      </c>
    </row>
    <row r="23" spans="1:19" ht="14.25" x14ac:dyDescent="0.15">
      <c r="A23" t="s">
        <v>527</v>
      </c>
      <c r="B23" s="289" t="s">
        <v>529</v>
      </c>
      <c r="C23" s="147" t="s">
        <v>78</v>
      </c>
      <c r="D23" s="67">
        <f>SUMIFS('提出用（全体）'!P$7:P$645,'提出用（全体）'!$O$7:$O$645,$C23,'提出用（全体）'!$D$7:$D$645,$B23)</f>
        <v>33665765</v>
      </c>
      <c r="E23" s="67">
        <f>SUMIFS('提出用（全体）'!Q$7:Q$645,'提出用（全体）'!$O$7:$O$645,$C23,'提出用（全体）'!$D$7:$D$645,$B23)</f>
        <v>25994252</v>
      </c>
      <c r="F23" s="67">
        <f>SUMIFS('提出用（全体）'!R$7:R$645,'提出用（全体）'!$O$7:$O$645,$C23,'提出用（全体）'!$D$7:$D$645,$B23)</f>
        <v>7671513</v>
      </c>
      <c r="G23" s="67">
        <f>SUMIFS('提出用（全体）'!S$7:S$645,'提出用（全体）'!$O$7:$O$645,$C23,'提出用（全体）'!$D$7:$D$645,$B23)</f>
        <v>0</v>
      </c>
      <c r="H23" s="67">
        <f>SUMIFS('提出用（全体）'!T$7:T$645,'提出用（全体）'!$O$7:$O$645,$C23,'提出用（全体）'!$D$7:$D$645,$B23)</f>
        <v>17728316</v>
      </c>
      <c r="I23" s="67">
        <f>SUMIFS('提出用（全体）'!U$7:U$645,'提出用（全体）'!$O$7:$O$645,$C23,'提出用（全体）'!$D$7:$D$645,$B23)</f>
        <v>5544254</v>
      </c>
      <c r="J23" s="67">
        <f>SUMIFS('提出用（全体）'!V$7:V$645,'提出用（全体）'!$O$7:$O$645,$C23,'提出用（全体）'!$D$7:$D$645,$B23)</f>
        <v>28121511</v>
      </c>
      <c r="K23" s="70" t="s">
        <v>79</v>
      </c>
      <c r="L23" s="69">
        <f>SUMIFS('提出用（全体）'!X$7:X$645,'提出用（全体）'!$W$7:$W$645,$K23,'提出用（全体）'!$D$7:$D$645,$B23)</f>
        <v>7387469</v>
      </c>
      <c r="M23" s="69">
        <f>SUMIFS('提出用（全体）'!Y$7:Y$645,'提出用（全体）'!$W$7:$W$645,$K23,'提出用（全体）'!$D$7:$D$645,$B23)</f>
        <v>0</v>
      </c>
      <c r="N23" s="69">
        <f>SUMIFS('提出用（全体）'!Z$7:Z$645,'提出用（全体）'!$W$7:$W$645,$K23,'提出用（全体）'!$D$7:$D$645,$B23)</f>
        <v>0</v>
      </c>
      <c r="O23" s="69">
        <f>SUMIFS('提出用（全体）'!AA$7:AA$645,'提出用（全体）'!$W$7:$W$645,$K23,'提出用（全体）'!$D$7:$D$645,$B23)</f>
        <v>0</v>
      </c>
      <c r="P23" s="69">
        <f>SUMIFS('提出用（全体）'!AB$7:AB$645,'提出用（全体）'!$W$7:$W$645,$K23,'提出用（全体）'!$D$7:$D$645,$B23)</f>
        <v>0</v>
      </c>
      <c r="Q23" s="69">
        <f>SUMIFS('提出用（全体）'!AC$7:AC$645,'提出用（全体）'!$W$7:$W$645,$K23,'提出用（全体）'!$D$7:$D$645,$B23)</f>
        <v>0</v>
      </c>
      <c r="R23" s="69">
        <f>SUMIFS('提出用（全体）'!AD$7:AD$645,'提出用（全体）'!$W$7:$W$645,$K23,'提出用（全体）'!$D$7:$D$645,$B23)</f>
        <v>0</v>
      </c>
      <c r="S23" s="290">
        <f>SUMIFS('提出用（全体）'!AE$7:AE$645,'提出用（全体）'!$W$7:$W$645,$K23,'提出用（全体）'!$D$7:$D$645,$B23)</f>
        <v>7387469</v>
      </c>
    </row>
    <row r="24" spans="1:19" ht="14.25" x14ac:dyDescent="0.15">
      <c r="A24" t="s">
        <v>527</v>
      </c>
      <c r="B24" s="291" t="s">
        <v>529</v>
      </c>
      <c r="C24" s="147" t="s">
        <v>75</v>
      </c>
      <c r="D24" s="67">
        <f>SUMIFS('提出用（全体）'!P$7:P$645,'提出用（全体）'!$O$7:$O$645,$C24,'提出用（全体）'!$D$7:$D$645,$B24)</f>
        <v>26278296</v>
      </c>
      <c r="E24" s="67">
        <f>SUMIFS('提出用（全体）'!Q$7:Q$645,'提出用（全体）'!$O$7:$O$645,$C24,'提出用（全体）'!$D$7:$D$645,$B24)</f>
        <v>21329170</v>
      </c>
      <c r="F24" s="67">
        <f>SUMIFS('提出用（全体）'!R$7:R$645,'提出用（全体）'!$O$7:$O$645,$C24,'提出用（全体）'!$D$7:$D$645,$B24)</f>
        <v>4949126</v>
      </c>
      <c r="G24" s="67">
        <f>SUMIFS('提出用（全体）'!S$7:S$645,'提出用（全体）'!$O$7:$O$645,$C24,'提出用（全体）'!$D$7:$D$645,$B24)</f>
        <v>0</v>
      </c>
      <c r="H24" s="67">
        <f>SUMIFS('提出用（全体）'!T$7:T$645,'提出用（全体）'!$O$7:$O$645,$C24,'提出用（全体）'!$D$7:$D$645,$B24)</f>
        <v>17728316</v>
      </c>
      <c r="I24" s="67">
        <f>SUMIFS('提出用（全体）'!U$7:U$645,'提出用（全体）'!$O$7:$O$645,$C24,'提出用（全体）'!$D$7:$D$645,$B24)</f>
        <v>879172</v>
      </c>
      <c r="J24" s="67">
        <f>SUMIFS('提出用（全体）'!V$7:V$645,'提出用（全体）'!$O$7:$O$645,$C24,'提出用（全体）'!$D$7:$D$645,$B24)</f>
        <v>25399124</v>
      </c>
      <c r="K24" s="70" t="s">
        <v>82</v>
      </c>
      <c r="L24" s="69">
        <f>SUMIFS('提出用（全体）'!X$7:X$645,'提出用（全体）'!$W$7:$W$645,$K24,'提出用（全体）'!$D$7:$D$645,$B24)</f>
        <v>7387469</v>
      </c>
      <c r="M24" s="69">
        <f>SUMIFS('提出用（全体）'!Y$7:Y$645,'提出用（全体）'!$W$7:$W$645,$K24,'提出用（全体）'!$D$7:$D$645,$B24)</f>
        <v>0</v>
      </c>
      <c r="N24" s="69">
        <f>SUMIFS('提出用（全体）'!Z$7:Z$645,'提出用（全体）'!$W$7:$W$645,$K24,'提出用（全体）'!$D$7:$D$645,$B24)</f>
        <v>0</v>
      </c>
      <c r="O24" s="69">
        <f>SUMIFS('提出用（全体）'!AA$7:AA$645,'提出用（全体）'!$W$7:$W$645,$K24,'提出用（全体）'!$D$7:$D$645,$B24)</f>
        <v>0</v>
      </c>
      <c r="P24" s="69">
        <f>SUMIFS('提出用（全体）'!AB$7:AB$645,'提出用（全体）'!$W$7:$W$645,$K24,'提出用（全体）'!$D$7:$D$645,$B24)</f>
        <v>0</v>
      </c>
      <c r="Q24" s="69">
        <f>SUMIFS('提出用（全体）'!AC$7:AC$645,'提出用（全体）'!$W$7:$W$645,$K24,'提出用（全体）'!$D$7:$D$645,$B24)</f>
        <v>0</v>
      </c>
      <c r="R24" s="69">
        <f>SUMIFS('提出用（全体）'!AD$7:AD$645,'提出用（全体）'!$W$7:$W$645,$K24,'提出用（全体）'!$D$7:$D$645,$B24)</f>
        <v>0</v>
      </c>
      <c r="S24" s="290">
        <f>SUMIFS('提出用（全体）'!AE$7:AE$645,'提出用（全体）'!$W$7:$W$645,$K24,'提出用（全体）'!$D$7:$D$645,$B24)</f>
        <v>7387469</v>
      </c>
    </row>
    <row r="25" spans="1:19" ht="14.25" x14ac:dyDescent="0.15">
      <c r="A25" t="s">
        <v>527</v>
      </c>
      <c r="B25" s="292" t="s">
        <v>529</v>
      </c>
      <c r="C25" s="278" t="s">
        <v>77</v>
      </c>
      <c r="D25" s="89">
        <f>SUMIFS('提出用（全体）'!P$7:P$645,'提出用（全体）'!$O$7:$O$645,$C25,'提出用（全体）'!$D$7:$D$645,$B25)</f>
        <v>7387469</v>
      </c>
      <c r="E25" s="89">
        <f>SUMIFS('提出用（全体）'!Q$7:Q$645,'提出用（全体）'!$O$7:$O$645,$C25,'提出用（全体）'!$D$7:$D$645,$B25)</f>
        <v>4665082</v>
      </c>
      <c r="F25" s="89">
        <f>SUMIFS('提出用（全体）'!R$7:R$645,'提出用（全体）'!$O$7:$O$645,$C25,'提出用（全体）'!$D$7:$D$645,$B25)</f>
        <v>2722387</v>
      </c>
      <c r="G25" s="89">
        <f>SUMIFS('提出用（全体）'!S$7:S$645,'提出用（全体）'!$O$7:$O$645,$C25,'提出用（全体）'!$D$7:$D$645,$B25)</f>
        <v>0</v>
      </c>
      <c r="H25" s="89">
        <f>SUMIFS('提出用（全体）'!T$7:T$645,'提出用（全体）'!$O$7:$O$645,$C25,'提出用（全体）'!$D$7:$D$645,$B25)</f>
        <v>0</v>
      </c>
      <c r="I25" s="89">
        <f>SUMIFS('提出用（全体）'!U$7:U$645,'提出用（全体）'!$O$7:$O$645,$C25,'提出用（全体）'!$D$7:$D$645,$B25)</f>
        <v>4665082</v>
      </c>
      <c r="J25" s="89">
        <f>SUMIFS('提出用（全体）'!V$7:V$645,'提出用（全体）'!$O$7:$O$645,$C25,'提出用（全体）'!$D$7:$D$645,$B25)</f>
        <v>2722387</v>
      </c>
      <c r="K25" s="88" t="s">
        <v>83</v>
      </c>
      <c r="L25" s="69">
        <f>SUMIFS('提出用（全体）'!X$7:X$645,'提出用（全体）'!$W$7:$W$645,$K25,'提出用（全体）'!$D$7:$D$645,$B25)</f>
        <v>0</v>
      </c>
      <c r="M25" s="69">
        <f>SUMIFS('提出用（全体）'!Y$7:Y$645,'提出用（全体）'!$W$7:$W$645,$K25,'提出用（全体）'!$D$7:$D$645,$B25)</f>
        <v>0</v>
      </c>
      <c r="N25" s="69">
        <f>SUMIFS('提出用（全体）'!Z$7:Z$645,'提出用（全体）'!$W$7:$W$645,$K25,'提出用（全体）'!$D$7:$D$645,$B25)</f>
        <v>0</v>
      </c>
      <c r="O25" s="69">
        <f>SUMIFS('提出用（全体）'!AA$7:AA$645,'提出用（全体）'!$W$7:$W$645,$K25,'提出用（全体）'!$D$7:$D$645,$B25)</f>
        <v>0</v>
      </c>
      <c r="P25" s="69">
        <f>SUMIFS('提出用（全体）'!AB$7:AB$645,'提出用（全体）'!$W$7:$W$645,$K25,'提出用（全体）'!$D$7:$D$645,$B25)</f>
        <v>0</v>
      </c>
      <c r="Q25" s="69">
        <f>SUMIFS('提出用（全体）'!AC$7:AC$645,'提出用（全体）'!$W$7:$W$645,$K25,'提出用（全体）'!$D$7:$D$645,$B25)</f>
        <v>0</v>
      </c>
      <c r="R25" s="69">
        <f>SUMIFS('提出用（全体）'!AD$7:AD$645,'提出用（全体）'!$W$7:$W$645,$K25,'提出用（全体）'!$D$7:$D$645,$B25)</f>
        <v>0</v>
      </c>
      <c r="S25" s="290">
        <f>SUMIFS('提出用（全体）'!AE$7:AE$645,'提出用（全体）'!$W$7:$W$645,$K25,'提出用（全体）'!$D$7:$D$645,$B25)</f>
        <v>0</v>
      </c>
    </row>
    <row r="26" spans="1:19" ht="14.25" x14ac:dyDescent="0.15">
      <c r="A26" t="s">
        <v>531</v>
      </c>
      <c r="B26" s="286" t="s">
        <v>533</v>
      </c>
      <c r="C26" s="133" t="s">
        <v>78</v>
      </c>
      <c r="D26" s="134">
        <f>SUMIFS('提出用（全体）'!P$7:P$645,'提出用（全体）'!$O$7:$O$645,$C26,'提出用（全体）'!$D$7:$D$645,$B26)</f>
        <v>778128776</v>
      </c>
      <c r="E26" s="134">
        <f>SUMIFS('提出用（全体）'!Q$7:Q$645,'提出用（全体）'!$O$7:$O$645,$C26,'提出用（全体）'!$D$7:$D$645,$B26)</f>
        <v>89826096</v>
      </c>
      <c r="F26" s="134">
        <f>SUMIFS('提出用（全体）'!R$7:R$645,'提出用（全体）'!$O$7:$O$645,$C26,'提出用（全体）'!$D$7:$D$645,$B26)</f>
        <v>688302680</v>
      </c>
      <c r="G26" s="134">
        <f>SUMIFS('提出用（全体）'!S$7:S$645,'提出用（全体）'!$O$7:$O$645,$C26,'提出用（全体）'!$D$7:$D$645,$B26)</f>
        <v>0</v>
      </c>
      <c r="H26" s="134">
        <f>SUMIFS('提出用（全体）'!T$7:T$645,'提出用（全体）'!$O$7:$O$645,$C26,'提出用（全体）'!$D$7:$D$645,$B26)</f>
        <v>396042988</v>
      </c>
      <c r="I26" s="134">
        <f>SUMIFS('提出用（全体）'!U$7:U$645,'提出用（全体）'!$O$7:$O$645,$C26,'提出用（全体）'!$D$7:$D$645,$B26)</f>
        <v>226968436</v>
      </c>
      <c r="J26" s="134">
        <f>SUMIFS('提出用（全体）'!V$7:V$645,'提出用（全体）'!$O$7:$O$645,$C26,'提出用（全体）'!$D$7:$D$645,$B26)</f>
        <v>551160340</v>
      </c>
      <c r="K26" s="135" t="s">
        <v>79</v>
      </c>
      <c r="L26" s="136">
        <f>SUMIFS('提出用（全体）'!X$7:X$645,'提出用（全体）'!$W$7:$W$645,$K26,'提出用（全体）'!$D$7:$D$645,$B26)</f>
        <v>47723815</v>
      </c>
      <c r="M26" s="136">
        <f>SUMIFS('提出用（全体）'!Y$7:Y$645,'提出用（全体）'!$W$7:$W$645,$K26,'提出用（全体）'!$D$7:$D$645,$B26)</f>
        <v>0</v>
      </c>
      <c r="N26" s="136">
        <f>SUMIFS('提出用（全体）'!Z$7:Z$645,'提出用（全体）'!$W$7:$W$645,$K26,'提出用（全体）'!$D$7:$D$645,$B26)</f>
        <v>0</v>
      </c>
      <c r="O26" s="136">
        <f>SUMIFS('提出用（全体）'!AA$7:AA$645,'提出用（全体）'!$W$7:$W$645,$K26,'提出用（全体）'!$D$7:$D$645,$B26)</f>
        <v>0</v>
      </c>
      <c r="P26" s="136">
        <f>SUMIFS('提出用（全体）'!AB$7:AB$645,'提出用（全体）'!$W$7:$W$645,$K26,'提出用（全体）'!$D$7:$D$645,$B26)</f>
        <v>0</v>
      </c>
      <c r="Q26" s="136">
        <f>SUMIFS('提出用（全体）'!AC$7:AC$645,'提出用（全体）'!$W$7:$W$645,$K26,'提出用（全体）'!$D$7:$D$645,$B26)</f>
        <v>0</v>
      </c>
      <c r="R26" s="136">
        <f>SUMIFS('提出用（全体）'!AD$7:AD$645,'提出用（全体）'!$W$7:$W$645,$K26,'提出用（全体）'!$D$7:$D$645,$B26)</f>
        <v>0</v>
      </c>
      <c r="S26" s="287">
        <f>SUMIFS('提出用（全体）'!AE$7:AE$645,'提出用（全体）'!$W$7:$W$645,$K26,'提出用（全体）'!$D$7:$D$645,$B26)</f>
        <v>47723815</v>
      </c>
    </row>
    <row r="27" spans="1:19" ht="14.25" x14ac:dyDescent="0.15">
      <c r="A27" t="s">
        <v>531</v>
      </c>
      <c r="B27" s="288" t="s">
        <v>533</v>
      </c>
      <c r="C27" s="133" t="s">
        <v>75</v>
      </c>
      <c r="D27" s="134">
        <f>SUMIFS('提出用（全体）'!P$7:P$645,'提出用（全体）'!$O$7:$O$645,$C27,'提出用（全体）'!$D$7:$D$645,$B27)</f>
        <v>730404961</v>
      </c>
      <c r="E27" s="134">
        <f>SUMIFS('提出用（全体）'!Q$7:Q$645,'提出用（全体）'!$O$7:$O$645,$C27,'提出用（全体）'!$D$7:$D$645,$B27)</f>
        <v>89826096</v>
      </c>
      <c r="F27" s="134">
        <f>SUMIFS('提出用（全体）'!R$7:R$645,'提出用（全体）'!$O$7:$O$645,$C27,'提出用（全体）'!$D$7:$D$645,$B27)</f>
        <v>640578865</v>
      </c>
      <c r="G27" s="134">
        <f>SUMIFS('提出用（全体）'!S$7:S$645,'提出用（全体）'!$O$7:$O$645,$C27,'提出用（全体）'!$D$7:$D$645,$B27)</f>
        <v>0</v>
      </c>
      <c r="H27" s="134">
        <f>SUMIFS('提出用（全体）'!T$7:T$645,'提出用（全体）'!$O$7:$O$645,$C27,'提出用（全体）'!$D$7:$D$645,$B27)</f>
        <v>386513370</v>
      </c>
      <c r="I27" s="134">
        <f>SUMIFS('提出用（全体）'!U$7:U$645,'提出用（全体）'!$O$7:$O$645,$C27,'提出用（全体）'!$D$7:$D$645,$B27)</f>
        <v>218335036</v>
      </c>
      <c r="J27" s="134">
        <f>SUMIFS('提出用（全体）'!V$7:V$645,'提出用（全体）'!$O$7:$O$645,$C27,'提出用（全体）'!$D$7:$D$645,$B27)</f>
        <v>512069925</v>
      </c>
      <c r="K27" s="135" t="s">
        <v>82</v>
      </c>
      <c r="L27" s="136">
        <f>SUMIFS('提出用（全体）'!X$7:X$645,'提出用（全体）'!$W$7:$W$645,$K27,'提出用（全体）'!$D$7:$D$645,$B27)</f>
        <v>47723815</v>
      </c>
      <c r="M27" s="136">
        <f>SUMIFS('提出用（全体）'!Y$7:Y$645,'提出用（全体）'!$W$7:$W$645,$K27,'提出用（全体）'!$D$7:$D$645,$B27)</f>
        <v>0</v>
      </c>
      <c r="N27" s="136">
        <f>SUMIFS('提出用（全体）'!Z$7:Z$645,'提出用（全体）'!$W$7:$W$645,$K27,'提出用（全体）'!$D$7:$D$645,$B27)</f>
        <v>0</v>
      </c>
      <c r="O27" s="136">
        <f>SUMIFS('提出用（全体）'!AA$7:AA$645,'提出用（全体）'!$W$7:$W$645,$K27,'提出用（全体）'!$D$7:$D$645,$B27)</f>
        <v>0</v>
      </c>
      <c r="P27" s="136">
        <f>SUMIFS('提出用（全体）'!AB$7:AB$645,'提出用（全体）'!$W$7:$W$645,$K27,'提出用（全体）'!$D$7:$D$645,$B27)</f>
        <v>0</v>
      </c>
      <c r="Q27" s="136">
        <f>SUMIFS('提出用（全体）'!AC$7:AC$645,'提出用（全体）'!$W$7:$W$645,$K27,'提出用（全体）'!$D$7:$D$645,$B27)</f>
        <v>0</v>
      </c>
      <c r="R27" s="136">
        <f>SUMIFS('提出用（全体）'!AD$7:AD$645,'提出用（全体）'!$W$7:$W$645,$K27,'提出用（全体）'!$D$7:$D$645,$B27)</f>
        <v>0</v>
      </c>
      <c r="S27" s="287">
        <f>SUMIFS('提出用（全体）'!AE$7:AE$645,'提出用（全体）'!$W$7:$W$645,$K27,'提出用（全体）'!$D$7:$D$645,$B27)</f>
        <v>47723815</v>
      </c>
    </row>
    <row r="28" spans="1:19" ht="14.25" x14ac:dyDescent="0.15">
      <c r="A28" t="s">
        <v>531</v>
      </c>
      <c r="B28" s="294" t="s">
        <v>533</v>
      </c>
      <c r="C28" s="270" t="s">
        <v>77</v>
      </c>
      <c r="D28" s="134">
        <f>SUMIFS('提出用（全体）'!P$7:P$645,'提出用（全体）'!$O$7:$O$645,$C28,'提出用（全体）'!$D$7:$D$645,$B28)</f>
        <v>47723815</v>
      </c>
      <c r="E28" s="134">
        <f>SUMIFS('提出用（全体）'!Q$7:Q$645,'提出用（全体）'!$O$7:$O$645,$C28,'提出用（全体）'!$D$7:$D$645,$B28)</f>
        <v>0</v>
      </c>
      <c r="F28" s="134">
        <f>SUMIFS('提出用（全体）'!R$7:R$645,'提出用（全体）'!$O$7:$O$645,$C28,'提出用（全体）'!$D$7:$D$645,$B28)</f>
        <v>47723815</v>
      </c>
      <c r="G28" s="134">
        <f>SUMIFS('提出用（全体）'!S$7:S$645,'提出用（全体）'!$O$7:$O$645,$C28,'提出用（全体）'!$D$7:$D$645,$B28)</f>
        <v>0</v>
      </c>
      <c r="H28" s="134">
        <f>SUMIFS('提出用（全体）'!T$7:T$645,'提出用（全体）'!$O$7:$O$645,$C28,'提出用（全体）'!$D$7:$D$645,$B28)</f>
        <v>9529618</v>
      </c>
      <c r="I28" s="134">
        <f>SUMIFS('提出用（全体）'!U$7:U$645,'提出用（全体）'!$O$7:$O$645,$C28,'提出用（全体）'!$D$7:$D$645,$B28)</f>
        <v>8633400</v>
      </c>
      <c r="J28" s="134">
        <f>SUMIFS('提出用（全体）'!V$7:V$645,'提出用（全体）'!$O$7:$O$645,$C28,'提出用（全体）'!$D$7:$D$645,$B28)</f>
        <v>39090415</v>
      </c>
      <c r="K28" s="142" t="s">
        <v>83</v>
      </c>
      <c r="L28" s="136">
        <f>SUMIFS('提出用（全体）'!X$7:X$645,'提出用（全体）'!$W$7:$W$645,$K28,'提出用（全体）'!$D$7:$D$645,$B28)</f>
        <v>0</v>
      </c>
      <c r="M28" s="136">
        <f>SUMIFS('提出用（全体）'!Y$7:Y$645,'提出用（全体）'!$W$7:$W$645,$K28,'提出用（全体）'!$D$7:$D$645,$B28)</f>
        <v>0</v>
      </c>
      <c r="N28" s="136">
        <f>SUMIFS('提出用（全体）'!Z$7:Z$645,'提出用（全体）'!$W$7:$W$645,$K28,'提出用（全体）'!$D$7:$D$645,$B28)</f>
        <v>0</v>
      </c>
      <c r="O28" s="136">
        <f>SUMIFS('提出用（全体）'!AA$7:AA$645,'提出用（全体）'!$W$7:$W$645,$K28,'提出用（全体）'!$D$7:$D$645,$B28)</f>
        <v>0</v>
      </c>
      <c r="P28" s="136">
        <f>SUMIFS('提出用（全体）'!AB$7:AB$645,'提出用（全体）'!$W$7:$W$645,$K28,'提出用（全体）'!$D$7:$D$645,$B28)</f>
        <v>0</v>
      </c>
      <c r="Q28" s="136">
        <f>SUMIFS('提出用（全体）'!AC$7:AC$645,'提出用（全体）'!$W$7:$W$645,$K28,'提出用（全体）'!$D$7:$D$645,$B28)</f>
        <v>0</v>
      </c>
      <c r="R28" s="136">
        <f>SUMIFS('提出用（全体）'!AD$7:AD$645,'提出用（全体）'!$W$7:$W$645,$K28,'提出用（全体）'!$D$7:$D$645,$B28)</f>
        <v>0</v>
      </c>
      <c r="S28" s="287">
        <f>SUMIFS('提出用（全体）'!AE$7:AE$645,'提出用（全体）'!$W$7:$W$645,$K28,'提出用（全体）'!$D$7:$D$645,$B28)</f>
        <v>0</v>
      </c>
    </row>
    <row r="29" spans="1:19" ht="14.25" x14ac:dyDescent="0.15">
      <c r="A29" t="s">
        <v>536</v>
      </c>
      <c r="B29" s="289" t="s">
        <v>538</v>
      </c>
      <c r="C29" s="147" t="s">
        <v>78</v>
      </c>
      <c r="D29" s="67">
        <f>SUMIFS('提出用（全体）'!P$7:P$645,'提出用（全体）'!$O$7:$O$645,$C29,'提出用（全体）'!$D$7:$D$645,$B29)</f>
        <v>604243309</v>
      </c>
      <c r="E29" s="67">
        <f>SUMIFS('提出用（全体）'!Q$7:Q$645,'提出用（全体）'!$O$7:$O$645,$C29,'提出用（全体）'!$D$7:$D$645,$B29)</f>
        <v>604243309</v>
      </c>
      <c r="F29" s="67">
        <f>SUMIFS('提出用（全体）'!R$7:R$645,'提出用（全体）'!$O$7:$O$645,$C29,'提出用（全体）'!$D$7:$D$645,$B29)</f>
        <v>0</v>
      </c>
      <c r="G29" s="67">
        <f>SUMIFS('提出用（全体）'!S$7:S$645,'提出用（全体）'!$O$7:$O$645,$C29,'提出用（全体）'!$D$7:$D$645,$B29)</f>
        <v>0</v>
      </c>
      <c r="H29" s="67">
        <f>SUMIFS('提出用（全体）'!T$7:T$645,'提出用（全体）'!$O$7:$O$645,$C29,'提出用（全体）'!$D$7:$D$645,$B29)</f>
        <v>427578843</v>
      </c>
      <c r="I29" s="67">
        <f>SUMIFS('提出用（全体）'!U$7:U$645,'提出用（全体）'!$O$7:$O$645,$C29,'提出用（全体）'!$D$7:$D$645,$B29)</f>
        <v>0</v>
      </c>
      <c r="J29" s="67">
        <f>SUMIFS('提出用（全体）'!V$7:V$645,'提出用（全体）'!$O$7:$O$645,$C29,'提出用（全体）'!$D$7:$D$645,$B29)</f>
        <v>604243309</v>
      </c>
      <c r="K29" s="70" t="s">
        <v>79</v>
      </c>
      <c r="L29" s="69">
        <f>SUMIFS('提出用（全体）'!X$7:X$645,'提出用（全体）'!$W$7:$W$645,$K29,'提出用（全体）'!$D$7:$D$645,$B29)</f>
        <v>0</v>
      </c>
      <c r="M29" s="69">
        <f>SUMIFS('提出用（全体）'!Y$7:Y$645,'提出用（全体）'!$W$7:$W$645,$K29,'提出用（全体）'!$D$7:$D$645,$B29)</f>
        <v>0</v>
      </c>
      <c r="N29" s="69">
        <f>SUMIFS('提出用（全体）'!Z$7:Z$645,'提出用（全体）'!$W$7:$W$645,$K29,'提出用（全体）'!$D$7:$D$645,$B29)</f>
        <v>0</v>
      </c>
      <c r="O29" s="69">
        <f>SUMIFS('提出用（全体）'!AA$7:AA$645,'提出用（全体）'!$W$7:$W$645,$K29,'提出用（全体）'!$D$7:$D$645,$B29)</f>
        <v>0</v>
      </c>
      <c r="P29" s="69">
        <f>SUMIFS('提出用（全体）'!AB$7:AB$645,'提出用（全体）'!$W$7:$W$645,$K29,'提出用（全体）'!$D$7:$D$645,$B29)</f>
        <v>0</v>
      </c>
      <c r="Q29" s="69">
        <f>SUMIFS('提出用（全体）'!AC$7:AC$645,'提出用（全体）'!$W$7:$W$645,$K29,'提出用（全体）'!$D$7:$D$645,$B29)</f>
        <v>0</v>
      </c>
      <c r="R29" s="69">
        <f>SUMIFS('提出用（全体）'!AD$7:AD$645,'提出用（全体）'!$W$7:$W$645,$K29,'提出用（全体）'!$D$7:$D$645,$B29)</f>
        <v>0</v>
      </c>
      <c r="S29" s="290">
        <f>SUMIFS('提出用（全体）'!AE$7:AE$645,'提出用（全体）'!$W$7:$W$645,$K29,'提出用（全体）'!$D$7:$D$645,$B29)</f>
        <v>0</v>
      </c>
    </row>
    <row r="30" spans="1:19" ht="14.25" x14ac:dyDescent="0.15">
      <c r="A30" t="s">
        <v>536</v>
      </c>
      <c r="B30" s="291" t="s">
        <v>538</v>
      </c>
      <c r="C30" s="147" t="s">
        <v>75</v>
      </c>
      <c r="D30" s="67">
        <f>SUMIFS('提出用（全体）'!P$7:P$645,'提出用（全体）'!$O$7:$O$645,$C30,'提出用（全体）'!$D$7:$D$645,$B30)</f>
        <v>604243309</v>
      </c>
      <c r="E30" s="67">
        <f>SUMIFS('提出用（全体）'!Q$7:Q$645,'提出用（全体）'!$O$7:$O$645,$C30,'提出用（全体）'!$D$7:$D$645,$B30)</f>
        <v>604243309</v>
      </c>
      <c r="F30" s="67">
        <f>SUMIFS('提出用（全体）'!R$7:R$645,'提出用（全体）'!$O$7:$O$645,$C30,'提出用（全体）'!$D$7:$D$645,$B30)</f>
        <v>0</v>
      </c>
      <c r="G30" s="67">
        <f>SUMIFS('提出用（全体）'!S$7:S$645,'提出用（全体）'!$O$7:$O$645,$C30,'提出用（全体）'!$D$7:$D$645,$B30)</f>
        <v>0</v>
      </c>
      <c r="H30" s="67">
        <f>SUMIFS('提出用（全体）'!T$7:T$645,'提出用（全体）'!$O$7:$O$645,$C30,'提出用（全体）'!$D$7:$D$645,$B30)</f>
        <v>427578843</v>
      </c>
      <c r="I30" s="67">
        <f>SUMIFS('提出用（全体）'!U$7:U$645,'提出用（全体）'!$O$7:$O$645,$C30,'提出用（全体）'!$D$7:$D$645,$B30)</f>
        <v>0</v>
      </c>
      <c r="J30" s="67">
        <f>SUMIFS('提出用（全体）'!V$7:V$645,'提出用（全体）'!$O$7:$O$645,$C30,'提出用（全体）'!$D$7:$D$645,$B30)</f>
        <v>604243309</v>
      </c>
      <c r="K30" s="70" t="s">
        <v>82</v>
      </c>
      <c r="L30" s="69">
        <f>SUMIFS('提出用（全体）'!X$7:X$645,'提出用（全体）'!$W$7:$W$645,$K30,'提出用（全体）'!$D$7:$D$645,$B30)</f>
        <v>0</v>
      </c>
      <c r="M30" s="69">
        <f>SUMIFS('提出用（全体）'!Y$7:Y$645,'提出用（全体）'!$W$7:$W$645,$K30,'提出用（全体）'!$D$7:$D$645,$B30)</f>
        <v>0</v>
      </c>
      <c r="N30" s="69">
        <f>SUMIFS('提出用（全体）'!Z$7:Z$645,'提出用（全体）'!$W$7:$W$645,$K30,'提出用（全体）'!$D$7:$D$645,$B30)</f>
        <v>0</v>
      </c>
      <c r="O30" s="69">
        <f>SUMIFS('提出用（全体）'!AA$7:AA$645,'提出用（全体）'!$W$7:$W$645,$K30,'提出用（全体）'!$D$7:$D$645,$B30)</f>
        <v>0</v>
      </c>
      <c r="P30" s="69">
        <f>SUMIFS('提出用（全体）'!AB$7:AB$645,'提出用（全体）'!$W$7:$W$645,$K30,'提出用（全体）'!$D$7:$D$645,$B30)</f>
        <v>0</v>
      </c>
      <c r="Q30" s="69">
        <f>SUMIFS('提出用（全体）'!AC$7:AC$645,'提出用（全体）'!$W$7:$W$645,$K30,'提出用（全体）'!$D$7:$D$645,$B30)</f>
        <v>0</v>
      </c>
      <c r="R30" s="69">
        <f>SUMIFS('提出用（全体）'!AD$7:AD$645,'提出用（全体）'!$W$7:$W$645,$K30,'提出用（全体）'!$D$7:$D$645,$B30)</f>
        <v>0</v>
      </c>
      <c r="S30" s="290">
        <f>SUMIFS('提出用（全体）'!AE$7:AE$645,'提出用（全体）'!$W$7:$W$645,$K30,'提出用（全体）'!$D$7:$D$645,$B30)</f>
        <v>0</v>
      </c>
    </row>
    <row r="31" spans="1:19" ht="14.25" x14ac:dyDescent="0.15">
      <c r="A31" t="s">
        <v>536</v>
      </c>
      <c r="B31" s="292" t="s">
        <v>538</v>
      </c>
      <c r="C31" s="278" t="s">
        <v>77</v>
      </c>
      <c r="D31" s="89">
        <f>SUMIFS('提出用（全体）'!P$7:P$645,'提出用（全体）'!$O$7:$O$645,$C31,'提出用（全体）'!$D$7:$D$645,$B31)</f>
        <v>0</v>
      </c>
      <c r="E31" s="89">
        <f>SUMIFS('提出用（全体）'!Q$7:Q$645,'提出用（全体）'!$O$7:$O$645,$C31,'提出用（全体）'!$D$7:$D$645,$B31)</f>
        <v>0</v>
      </c>
      <c r="F31" s="89">
        <f>SUMIFS('提出用（全体）'!R$7:R$645,'提出用（全体）'!$O$7:$O$645,$C31,'提出用（全体）'!$D$7:$D$645,$B31)</f>
        <v>0</v>
      </c>
      <c r="G31" s="89">
        <f>SUMIFS('提出用（全体）'!S$7:S$645,'提出用（全体）'!$O$7:$O$645,$C31,'提出用（全体）'!$D$7:$D$645,$B31)</f>
        <v>0</v>
      </c>
      <c r="H31" s="89">
        <f>SUMIFS('提出用（全体）'!T$7:T$645,'提出用（全体）'!$O$7:$O$645,$C31,'提出用（全体）'!$D$7:$D$645,$B31)</f>
        <v>0</v>
      </c>
      <c r="I31" s="89">
        <f>SUMIFS('提出用（全体）'!U$7:U$645,'提出用（全体）'!$O$7:$O$645,$C31,'提出用（全体）'!$D$7:$D$645,$B31)</f>
        <v>0</v>
      </c>
      <c r="J31" s="89">
        <f>SUMIFS('提出用（全体）'!V$7:V$645,'提出用（全体）'!$O$7:$O$645,$C31,'提出用（全体）'!$D$7:$D$645,$B31)</f>
        <v>0</v>
      </c>
      <c r="K31" s="88" t="s">
        <v>83</v>
      </c>
      <c r="L31" s="69">
        <f>SUMIFS('提出用（全体）'!X$7:X$645,'提出用（全体）'!$W$7:$W$645,$K31,'提出用（全体）'!$D$7:$D$645,$B31)</f>
        <v>0</v>
      </c>
      <c r="M31" s="69">
        <f>SUMIFS('提出用（全体）'!Y$7:Y$645,'提出用（全体）'!$W$7:$W$645,$K31,'提出用（全体）'!$D$7:$D$645,$B31)</f>
        <v>0</v>
      </c>
      <c r="N31" s="69">
        <f>SUMIFS('提出用（全体）'!Z$7:Z$645,'提出用（全体）'!$W$7:$W$645,$K31,'提出用（全体）'!$D$7:$D$645,$B31)</f>
        <v>0</v>
      </c>
      <c r="O31" s="69">
        <f>SUMIFS('提出用（全体）'!AA$7:AA$645,'提出用（全体）'!$W$7:$W$645,$K31,'提出用（全体）'!$D$7:$D$645,$B31)</f>
        <v>0</v>
      </c>
      <c r="P31" s="69">
        <f>SUMIFS('提出用（全体）'!AB$7:AB$645,'提出用（全体）'!$W$7:$W$645,$K31,'提出用（全体）'!$D$7:$D$645,$B31)</f>
        <v>0</v>
      </c>
      <c r="Q31" s="69">
        <f>SUMIFS('提出用（全体）'!AC$7:AC$645,'提出用（全体）'!$W$7:$W$645,$K31,'提出用（全体）'!$D$7:$D$645,$B31)</f>
        <v>0</v>
      </c>
      <c r="R31" s="69">
        <f>SUMIFS('提出用（全体）'!AD$7:AD$645,'提出用（全体）'!$W$7:$W$645,$K31,'提出用（全体）'!$D$7:$D$645,$B31)</f>
        <v>0</v>
      </c>
      <c r="S31" s="290">
        <f>SUMIFS('提出用（全体）'!AE$7:AE$645,'提出用（全体）'!$W$7:$W$645,$K31,'提出用（全体）'!$D$7:$D$645,$B31)</f>
        <v>0</v>
      </c>
    </row>
    <row r="32" spans="1:19" ht="14.25" x14ac:dyDescent="0.15">
      <c r="A32" t="s">
        <v>1162</v>
      </c>
      <c r="B32" s="286" t="s">
        <v>1811</v>
      </c>
      <c r="C32" s="133" t="s">
        <v>78</v>
      </c>
      <c r="D32" s="134">
        <f>SUMIFS('提出用（全体）'!P$7:P$645,'提出用（全体）'!$O$7:$O$645,$C32,'提出用（全体）'!$D$7:$D$645,$B32)</f>
        <v>2144587</v>
      </c>
      <c r="E32" s="134">
        <f>SUMIFS('提出用（全体）'!Q$7:Q$645,'提出用（全体）'!$O$7:$O$645,$C32,'提出用（全体）'!$D$7:$D$645,$B32)</f>
        <v>0</v>
      </c>
      <c r="F32" s="134">
        <f>SUMIFS('提出用（全体）'!R$7:R$645,'提出用（全体）'!$O$7:$O$645,$C32,'提出用（全体）'!$D$7:$D$645,$B32)</f>
        <v>2144587</v>
      </c>
      <c r="G32" s="134">
        <f>SUMIFS('提出用（全体）'!S$7:S$645,'提出用（全体）'!$O$7:$O$645,$C32,'提出用（全体）'!$D$7:$D$645,$B32)</f>
        <v>0</v>
      </c>
      <c r="H32" s="134">
        <f>SUMIFS('提出用（全体）'!T$7:T$645,'提出用（全体）'!$O$7:$O$645,$C32,'提出用（全体）'!$D$7:$D$645,$B32)</f>
        <v>2144587</v>
      </c>
      <c r="I32" s="134">
        <f>SUMIFS('提出用（全体）'!U$7:U$645,'提出用（全体）'!$O$7:$O$645,$C32,'提出用（全体）'!$D$7:$D$645,$B32)</f>
        <v>0</v>
      </c>
      <c r="J32" s="134">
        <f>SUMIFS('提出用（全体）'!V$7:V$645,'提出用（全体）'!$O$7:$O$645,$C32,'提出用（全体）'!$D$7:$D$645,$B32)</f>
        <v>2144587</v>
      </c>
      <c r="K32" s="135" t="s">
        <v>79</v>
      </c>
      <c r="L32" s="136">
        <f>SUMIFS('提出用（全体）'!X$7:X$645,'提出用（全体）'!$W$7:$W$645,$K32,'提出用（全体）'!$D$7:$D$645,$B32)</f>
        <v>0</v>
      </c>
      <c r="M32" s="136">
        <f>SUMIFS('提出用（全体）'!Y$7:Y$645,'提出用（全体）'!$W$7:$W$645,$K32,'提出用（全体）'!$D$7:$D$645,$B32)</f>
        <v>0</v>
      </c>
      <c r="N32" s="136">
        <f>SUMIFS('提出用（全体）'!Z$7:Z$645,'提出用（全体）'!$W$7:$W$645,$K32,'提出用（全体）'!$D$7:$D$645,$B32)</f>
        <v>0</v>
      </c>
      <c r="O32" s="136">
        <f>SUMIFS('提出用（全体）'!AA$7:AA$645,'提出用（全体）'!$W$7:$W$645,$K32,'提出用（全体）'!$D$7:$D$645,$B32)</f>
        <v>0</v>
      </c>
      <c r="P32" s="136">
        <f>SUMIFS('提出用（全体）'!AB$7:AB$645,'提出用（全体）'!$W$7:$W$645,$K32,'提出用（全体）'!$D$7:$D$645,$B32)</f>
        <v>0</v>
      </c>
      <c r="Q32" s="136">
        <f>SUMIFS('提出用（全体）'!AC$7:AC$645,'提出用（全体）'!$W$7:$W$645,$K32,'提出用（全体）'!$D$7:$D$645,$B32)</f>
        <v>0</v>
      </c>
      <c r="R32" s="136">
        <f>SUMIFS('提出用（全体）'!AD$7:AD$645,'提出用（全体）'!$W$7:$W$645,$K32,'提出用（全体）'!$D$7:$D$645,$B32)</f>
        <v>0</v>
      </c>
      <c r="S32" s="287">
        <f>SUMIFS('提出用（全体）'!AE$7:AE$645,'提出用（全体）'!$W$7:$W$645,$K32,'提出用（全体）'!$D$7:$D$645,$B32)</f>
        <v>0</v>
      </c>
    </row>
    <row r="33" spans="1:19" ht="14.25" x14ac:dyDescent="0.15">
      <c r="A33" t="s">
        <v>1162</v>
      </c>
      <c r="B33" s="288" t="s">
        <v>1811</v>
      </c>
      <c r="C33" s="133" t="s">
        <v>75</v>
      </c>
      <c r="D33" s="134">
        <f>SUMIFS('提出用（全体）'!P$7:P$645,'提出用（全体）'!$O$7:$O$645,$C33,'提出用（全体）'!$D$7:$D$645,$B33)</f>
        <v>2144587</v>
      </c>
      <c r="E33" s="134">
        <f>SUMIFS('提出用（全体）'!Q$7:Q$645,'提出用（全体）'!$O$7:$O$645,$C33,'提出用（全体）'!$D$7:$D$645,$B33)</f>
        <v>0</v>
      </c>
      <c r="F33" s="134">
        <f>SUMIFS('提出用（全体）'!R$7:R$645,'提出用（全体）'!$O$7:$O$645,$C33,'提出用（全体）'!$D$7:$D$645,$B33)</f>
        <v>2144587</v>
      </c>
      <c r="G33" s="134">
        <f>SUMIFS('提出用（全体）'!S$7:S$645,'提出用（全体）'!$O$7:$O$645,$C33,'提出用（全体）'!$D$7:$D$645,$B33)</f>
        <v>0</v>
      </c>
      <c r="H33" s="134">
        <f>SUMIFS('提出用（全体）'!T$7:T$645,'提出用（全体）'!$O$7:$O$645,$C33,'提出用（全体）'!$D$7:$D$645,$B33)</f>
        <v>2144587</v>
      </c>
      <c r="I33" s="134">
        <f>SUMIFS('提出用（全体）'!U$7:U$645,'提出用（全体）'!$O$7:$O$645,$C33,'提出用（全体）'!$D$7:$D$645,$B33)</f>
        <v>0</v>
      </c>
      <c r="J33" s="134">
        <f>SUMIFS('提出用（全体）'!V$7:V$645,'提出用（全体）'!$O$7:$O$645,$C33,'提出用（全体）'!$D$7:$D$645,$B33)</f>
        <v>2144587</v>
      </c>
      <c r="K33" s="135" t="s">
        <v>82</v>
      </c>
      <c r="L33" s="136">
        <f>SUMIFS('提出用（全体）'!X$7:X$645,'提出用（全体）'!$W$7:$W$645,$K33,'提出用（全体）'!$D$7:$D$645,$B33)</f>
        <v>0</v>
      </c>
      <c r="M33" s="136">
        <f>SUMIFS('提出用（全体）'!Y$7:Y$645,'提出用（全体）'!$W$7:$W$645,$K33,'提出用（全体）'!$D$7:$D$645,$B33)</f>
        <v>0</v>
      </c>
      <c r="N33" s="136">
        <f>SUMIFS('提出用（全体）'!Z$7:Z$645,'提出用（全体）'!$W$7:$W$645,$K33,'提出用（全体）'!$D$7:$D$645,$B33)</f>
        <v>0</v>
      </c>
      <c r="O33" s="136">
        <f>SUMIFS('提出用（全体）'!AA$7:AA$645,'提出用（全体）'!$W$7:$W$645,$K33,'提出用（全体）'!$D$7:$D$645,$B33)</f>
        <v>0</v>
      </c>
      <c r="P33" s="136">
        <f>SUMIFS('提出用（全体）'!AB$7:AB$645,'提出用（全体）'!$W$7:$W$645,$K33,'提出用（全体）'!$D$7:$D$645,$B33)</f>
        <v>0</v>
      </c>
      <c r="Q33" s="136">
        <f>SUMIFS('提出用（全体）'!AC$7:AC$645,'提出用（全体）'!$W$7:$W$645,$K33,'提出用（全体）'!$D$7:$D$645,$B33)</f>
        <v>0</v>
      </c>
      <c r="R33" s="136">
        <f>SUMIFS('提出用（全体）'!AD$7:AD$645,'提出用（全体）'!$W$7:$W$645,$K33,'提出用（全体）'!$D$7:$D$645,$B33)</f>
        <v>0</v>
      </c>
      <c r="S33" s="287">
        <f>SUMIFS('提出用（全体）'!AE$7:AE$645,'提出用（全体）'!$W$7:$W$645,$K33,'提出用（全体）'!$D$7:$D$645,$B33)</f>
        <v>0</v>
      </c>
    </row>
    <row r="34" spans="1:19" ht="14.25" x14ac:dyDescent="0.15">
      <c r="A34" t="s">
        <v>1162</v>
      </c>
      <c r="B34" s="294" t="s">
        <v>1811</v>
      </c>
      <c r="C34" s="270" t="s">
        <v>77</v>
      </c>
      <c r="D34" s="134">
        <f>SUMIFS('提出用（全体）'!P$7:P$645,'提出用（全体）'!$O$7:$O$645,$C34,'提出用（全体）'!$D$7:$D$645,$B34)</f>
        <v>0</v>
      </c>
      <c r="E34" s="134">
        <f>SUMIFS('提出用（全体）'!Q$7:Q$645,'提出用（全体）'!$O$7:$O$645,$C34,'提出用（全体）'!$D$7:$D$645,$B34)</f>
        <v>0</v>
      </c>
      <c r="F34" s="134">
        <f>SUMIFS('提出用（全体）'!R$7:R$645,'提出用（全体）'!$O$7:$O$645,$C34,'提出用（全体）'!$D$7:$D$645,$B34)</f>
        <v>0</v>
      </c>
      <c r="G34" s="134">
        <f>SUMIFS('提出用（全体）'!S$7:S$645,'提出用（全体）'!$O$7:$O$645,$C34,'提出用（全体）'!$D$7:$D$645,$B34)</f>
        <v>0</v>
      </c>
      <c r="H34" s="134">
        <f>SUMIFS('提出用（全体）'!T$7:T$645,'提出用（全体）'!$O$7:$O$645,$C34,'提出用（全体）'!$D$7:$D$645,$B34)</f>
        <v>0</v>
      </c>
      <c r="I34" s="134">
        <f>SUMIFS('提出用（全体）'!U$7:U$645,'提出用（全体）'!$O$7:$O$645,$C34,'提出用（全体）'!$D$7:$D$645,$B34)</f>
        <v>0</v>
      </c>
      <c r="J34" s="134">
        <f>SUMIFS('提出用（全体）'!V$7:V$645,'提出用（全体）'!$O$7:$O$645,$C34,'提出用（全体）'!$D$7:$D$645,$B34)</f>
        <v>0</v>
      </c>
      <c r="K34" s="142" t="s">
        <v>83</v>
      </c>
      <c r="L34" s="136">
        <f>SUMIFS('提出用（全体）'!X$7:X$645,'提出用（全体）'!$W$7:$W$645,$K34,'提出用（全体）'!$D$7:$D$645,$B34)</f>
        <v>0</v>
      </c>
      <c r="M34" s="136">
        <f>SUMIFS('提出用（全体）'!Y$7:Y$645,'提出用（全体）'!$W$7:$W$645,$K34,'提出用（全体）'!$D$7:$D$645,$B34)</f>
        <v>0</v>
      </c>
      <c r="N34" s="136">
        <f>SUMIFS('提出用（全体）'!Z$7:Z$645,'提出用（全体）'!$W$7:$W$645,$K34,'提出用（全体）'!$D$7:$D$645,$B34)</f>
        <v>0</v>
      </c>
      <c r="O34" s="136">
        <f>SUMIFS('提出用（全体）'!AA$7:AA$645,'提出用（全体）'!$W$7:$W$645,$K34,'提出用（全体）'!$D$7:$D$645,$B34)</f>
        <v>0</v>
      </c>
      <c r="P34" s="136">
        <f>SUMIFS('提出用（全体）'!AB$7:AB$645,'提出用（全体）'!$W$7:$W$645,$K34,'提出用（全体）'!$D$7:$D$645,$B34)</f>
        <v>0</v>
      </c>
      <c r="Q34" s="136">
        <f>SUMIFS('提出用（全体）'!AC$7:AC$645,'提出用（全体）'!$W$7:$W$645,$K34,'提出用（全体）'!$D$7:$D$645,$B34)</f>
        <v>0</v>
      </c>
      <c r="R34" s="136">
        <f>SUMIFS('提出用（全体）'!AD$7:AD$645,'提出用（全体）'!$W$7:$W$645,$K34,'提出用（全体）'!$D$7:$D$645,$B34)</f>
        <v>0</v>
      </c>
      <c r="S34" s="287">
        <f>SUMIFS('提出用（全体）'!AE$7:AE$645,'提出用（全体）'!$W$7:$W$645,$K34,'提出用（全体）'!$D$7:$D$645,$B34)</f>
        <v>0</v>
      </c>
    </row>
    <row r="35" spans="1:19" ht="14.25" x14ac:dyDescent="0.15">
      <c r="A35" t="s">
        <v>1247</v>
      </c>
      <c r="B35" s="289" t="s">
        <v>1812</v>
      </c>
      <c r="C35" s="147" t="s">
        <v>78</v>
      </c>
      <c r="D35" s="67">
        <f>SUMIFS('提出用（全体）'!P$7:P$645,'提出用（全体）'!$O$7:$O$645,$C35,'提出用（全体）'!$D$7:$D$645,$B35)</f>
        <v>93716337</v>
      </c>
      <c r="E35" s="67">
        <f>SUMIFS('提出用（全体）'!Q$7:Q$645,'提出用（全体）'!$O$7:$O$645,$C35,'提出用（全体）'!$D$7:$D$645,$B35)</f>
        <v>6924232</v>
      </c>
      <c r="F35" s="67">
        <f>SUMIFS('提出用（全体）'!R$7:R$645,'提出用（全体）'!$O$7:$O$645,$C35,'提出用（全体）'!$D$7:$D$645,$B35)</f>
        <v>86792105</v>
      </c>
      <c r="G35" s="67">
        <f>SUMIFS('提出用（全体）'!S$7:S$645,'提出用（全体）'!$O$7:$O$645,$C35,'提出用（全体）'!$D$7:$D$645,$B35)</f>
        <v>0</v>
      </c>
      <c r="H35" s="67">
        <f>SUMIFS('提出用（全体）'!T$7:T$645,'提出用（全体）'!$O$7:$O$645,$C35,'提出用（全体）'!$D$7:$D$645,$B35)</f>
        <v>0</v>
      </c>
      <c r="I35" s="67">
        <f>SUMIFS('提出用（全体）'!U$7:U$645,'提出用（全体）'!$O$7:$O$645,$C35,'提出用（全体）'!$D$7:$D$645,$B35)</f>
        <v>0</v>
      </c>
      <c r="J35" s="67">
        <f>SUMIFS('提出用（全体）'!V$7:V$645,'提出用（全体）'!$O$7:$O$645,$C35,'提出用（全体）'!$D$7:$D$645,$B35)</f>
        <v>93716337</v>
      </c>
      <c r="K35" s="70" t="s">
        <v>79</v>
      </c>
      <c r="L35" s="69">
        <f>SUMIFS('提出用（全体）'!X$7:X$645,'提出用（全体）'!$W$7:$W$645,$K35,'提出用（全体）'!$D$7:$D$645,$B35)</f>
        <v>46305105</v>
      </c>
      <c r="M35" s="69">
        <f>SUMIFS('提出用（全体）'!Y$7:Y$645,'提出用（全体）'!$W$7:$W$645,$K35,'提出用（全体）'!$D$7:$D$645,$B35)</f>
        <v>0</v>
      </c>
      <c r="N35" s="69">
        <f>SUMIFS('提出用（全体）'!Z$7:Z$645,'提出用（全体）'!$W$7:$W$645,$K35,'提出用（全体）'!$D$7:$D$645,$B35)</f>
        <v>0</v>
      </c>
      <c r="O35" s="69">
        <f>SUMIFS('提出用（全体）'!AA$7:AA$645,'提出用（全体）'!$W$7:$W$645,$K35,'提出用（全体）'!$D$7:$D$645,$B35)</f>
        <v>0</v>
      </c>
      <c r="P35" s="69">
        <f>SUMIFS('提出用（全体）'!AB$7:AB$645,'提出用（全体）'!$W$7:$W$645,$K35,'提出用（全体）'!$D$7:$D$645,$B35)</f>
        <v>0</v>
      </c>
      <c r="Q35" s="69">
        <f>SUMIFS('提出用（全体）'!AC$7:AC$645,'提出用（全体）'!$W$7:$W$645,$K35,'提出用（全体）'!$D$7:$D$645,$B35)</f>
        <v>0</v>
      </c>
      <c r="R35" s="69">
        <f>SUMIFS('提出用（全体）'!AD$7:AD$645,'提出用（全体）'!$W$7:$W$645,$K35,'提出用（全体）'!$D$7:$D$645,$B35)</f>
        <v>0</v>
      </c>
      <c r="S35" s="290">
        <f>SUMIFS('提出用（全体）'!AE$7:AE$645,'提出用（全体）'!$W$7:$W$645,$K35,'提出用（全体）'!$D$7:$D$645,$B35)</f>
        <v>46305105</v>
      </c>
    </row>
    <row r="36" spans="1:19" ht="14.25" x14ac:dyDescent="0.15">
      <c r="A36" t="s">
        <v>1247</v>
      </c>
      <c r="B36" s="291" t="s">
        <v>1812</v>
      </c>
      <c r="C36" s="147" t="s">
        <v>75</v>
      </c>
      <c r="D36" s="67">
        <f>SUMIFS('提出用（全体）'!P$7:P$645,'提出用（全体）'!$O$7:$O$645,$C36,'提出用（全体）'!$D$7:$D$645,$B36)</f>
        <v>47411232</v>
      </c>
      <c r="E36" s="67">
        <f>SUMIFS('提出用（全体）'!Q$7:Q$645,'提出用（全体）'!$O$7:$O$645,$C36,'提出用（全体）'!$D$7:$D$645,$B36)</f>
        <v>6924232</v>
      </c>
      <c r="F36" s="67">
        <f>SUMIFS('提出用（全体）'!R$7:R$645,'提出用（全体）'!$O$7:$O$645,$C36,'提出用（全体）'!$D$7:$D$645,$B36)</f>
        <v>40487000</v>
      </c>
      <c r="G36" s="67">
        <f>SUMIFS('提出用（全体）'!S$7:S$645,'提出用（全体）'!$O$7:$O$645,$C36,'提出用（全体）'!$D$7:$D$645,$B36)</f>
        <v>0</v>
      </c>
      <c r="H36" s="67">
        <f>SUMIFS('提出用（全体）'!T$7:T$645,'提出用（全体）'!$O$7:$O$645,$C36,'提出用（全体）'!$D$7:$D$645,$B36)</f>
        <v>0</v>
      </c>
      <c r="I36" s="67">
        <f>SUMIFS('提出用（全体）'!U$7:U$645,'提出用（全体）'!$O$7:$O$645,$C36,'提出用（全体）'!$D$7:$D$645,$B36)</f>
        <v>0</v>
      </c>
      <c r="J36" s="67">
        <f>SUMIFS('提出用（全体）'!V$7:V$645,'提出用（全体）'!$O$7:$O$645,$C36,'提出用（全体）'!$D$7:$D$645,$B36)</f>
        <v>47411232</v>
      </c>
      <c r="K36" s="70" t="s">
        <v>82</v>
      </c>
      <c r="L36" s="69">
        <f>SUMIFS('提出用（全体）'!X$7:X$645,'提出用（全体）'!$W$7:$W$645,$K36,'提出用（全体）'!$D$7:$D$645,$B36)</f>
        <v>46305105</v>
      </c>
      <c r="M36" s="69">
        <f>SUMIFS('提出用（全体）'!Y$7:Y$645,'提出用（全体）'!$W$7:$W$645,$K36,'提出用（全体）'!$D$7:$D$645,$B36)</f>
        <v>0</v>
      </c>
      <c r="N36" s="69">
        <f>SUMIFS('提出用（全体）'!Z$7:Z$645,'提出用（全体）'!$W$7:$W$645,$K36,'提出用（全体）'!$D$7:$D$645,$B36)</f>
        <v>0</v>
      </c>
      <c r="O36" s="69">
        <f>SUMIFS('提出用（全体）'!AA$7:AA$645,'提出用（全体）'!$W$7:$W$645,$K36,'提出用（全体）'!$D$7:$D$645,$B36)</f>
        <v>0</v>
      </c>
      <c r="P36" s="69">
        <f>SUMIFS('提出用（全体）'!AB$7:AB$645,'提出用（全体）'!$W$7:$W$645,$K36,'提出用（全体）'!$D$7:$D$645,$B36)</f>
        <v>0</v>
      </c>
      <c r="Q36" s="69">
        <f>SUMIFS('提出用（全体）'!AC$7:AC$645,'提出用（全体）'!$W$7:$W$645,$K36,'提出用（全体）'!$D$7:$D$645,$B36)</f>
        <v>0</v>
      </c>
      <c r="R36" s="69">
        <f>SUMIFS('提出用（全体）'!AD$7:AD$645,'提出用（全体）'!$W$7:$W$645,$K36,'提出用（全体）'!$D$7:$D$645,$B36)</f>
        <v>0</v>
      </c>
      <c r="S36" s="290">
        <f>SUMIFS('提出用（全体）'!AE$7:AE$645,'提出用（全体）'!$W$7:$W$645,$K36,'提出用（全体）'!$D$7:$D$645,$B36)</f>
        <v>46305105</v>
      </c>
    </row>
    <row r="37" spans="1:19" ht="14.25" x14ac:dyDescent="0.15">
      <c r="A37" t="s">
        <v>1247</v>
      </c>
      <c r="B37" s="292" t="s">
        <v>1812</v>
      </c>
      <c r="C37" s="278" t="s">
        <v>77</v>
      </c>
      <c r="D37" s="89">
        <f>SUMIFS('提出用（全体）'!P$7:P$645,'提出用（全体）'!$O$7:$O$645,$C37,'提出用（全体）'!$D$7:$D$645,$B37)</f>
        <v>46305105</v>
      </c>
      <c r="E37" s="89">
        <f>SUMIFS('提出用（全体）'!Q$7:Q$645,'提出用（全体）'!$O$7:$O$645,$C37,'提出用（全体）'!$D$7:$D$645,$B37)</f>
        <v>0</v>
      </c>
      <c r="F37" s="89">
        <f>SUMIFS('提出用（全体）'!R$7:R$645,'提出用（全体）'!$O$7:$O$645,$C37,'提出用（全体）'!$D$7:$D$645,$B37)</f>
        <v>46305105</v>
      </c>
      <c r="G37" s="89">
        <f>SUMIFS('提出用（全体）'!S$7:S$645,'提出用（全体）'!$O$7:$O$645,$C37,'提出用（全体）'!$D$7:$D$645,$B37)</f>
        <v>0</v>
      </c>
      <c r="H37" s="89">
        <f>SUMIFS('提出用（全体）'!T$7:T$645,'提出用（全体）'!$O$7:$O$645,$C37,'提出用（全体）'!$D$7:$D$645,$B37)</f>
        <v>0</v>
      </c>
      <c r="I37" s="89">
        <f>SUMIFS('提出用（全体）'!U$7:U$645,'提出用（全体）'!$O$7:$O$645,$C37,'提出用（全体）'!$D$7:$D$645,$B37)</f>
        <v>0</v>
      </c>
      <c r="J37" s="89">
        <f>SUMIFS('提出用（全体）'!V$7:V$645,'提出用（全体）'!$O$7:$O$645,$C37,'提出用（全体）'!$D$7:$D$645,$B37)</f>
        <v>46305105</v>
      </c>
      <c r="K37" s="88" t="s">
        <v>83</v>
      </c>
      <c r="L37" s="69">
        <f>SUMIFS('提出用（全体）'!X$7:X$645,'提出用（全体）'!$W$7:$W$645,$K37,'提出用（全体）'!$D$7:$D$645,$B37)</f>
        <v>0</v>
      </c>
      <c r="M37" s="69">
        <f>SUMIFS('提出用（全体）'!Y$7:Y$645,'提出用（全体）'!$W$7:$W$645,$K37,'提出用（全体）'!$D$7:$D$645,$B37)</f>
        <v>0</v>
      </c>
      <c r="N37" s="69">
        <f>SUMIFS('提出用（全体）'!Z$7:Z$645,'提出用（全体）'!$W$7:$W$645,$K37,'提出用（全体）'!$D$7:$D$645,$B37)</f>
        <v>0</v>
      </c>
      <c r="O37" s="69">
        <f>SUMIFS('提出用（全体）'!AA$7:AA$645,'提出用（全体）'!$W$7:$W$645,$K37,'提出用（全体）'!$D$7:$D$645,$B37)</f>
        <v>0</v>
      </c>
      <c r="P37" s="69">
        <f>SUMIFS('提出用（全体）'!AB$7:AB$645,'提出用（全体）'!$W$7:$W$645,$K37,'提出用（全体）'!$D$7:$D$645,$B37)</f>
        <v>0</v>
      </c>
      <c r="Q37" s="69">
        <f>SUMIFS('提出用（全体）'!AC$7:AC$645,'提出用（全体）'!$W$7:$W$645,$K37,'提出用（全体）'!$D$7:$D$645,$B37)</f>
        <v>0</v>
      </c>
      <c r="R37" s="69">
        <f>SUMIFS('提出用（全体）'!AD$7:AD$645,'提出用（全体）'!$W$7:$W$645,$K37,'提出用（全体）'!$D$7:$D$645,$B37)</f>
        <v>0</v>
      </c>
      <c r="S37" s="290">
        <f>SUMIFS('提出用（全体）'!AE$7:AE$645,'提出用（全体）'!$W$7:$W$645,$K37,'提出用（全体）'!$D$7:$D$645,$B37)</f>
        <v>0</v>
      </c>
    </row>
    <row r="38" spans="1:19" ht="14.25" x14ac:dyDescent="0.15">
      <c r="A38" t="s">
        <v>549</v>
      </c>
      <c r="B38" s="286" t="s">
        <v>551</v>
      </c>
      <c r="C38" s="133" t="s">
        <v>78</v>
      </c>
      <c r="D38" s="134">
        <f>SUMIFS('提出用（全体）'!P$7:P$645,'提出用（全体）'!$O$7:$O$645,$C38,'提出用（全体）'!$D$7:$D$645,$B38)</f>
        <v>92770530</v>
      </c>
      <c r="E38" s="134">
        <f>SUMIFS('提出用（全体）'!Q$7:Q$645,'提出用（全体）'!$O$7:$O$645,$C38,'提出用（全体）'!$D$7:$D$645,$B38)</f>
        <v>22552170</v>
      </c>
      <c r="F38" s="134">
        <f>SUMIFS('提出用（全体）'!R$7:R$645,'提出用（全体）'!$O$7:$O$645,$C38,'提出用（全体）'!$D$7:$D$645,$B38)</f>
        <v>70218360</v>
      </c>
      <c r="G38" s="134">
        <f>SUMIFS('提出用（全体）'!S$7:S$645,'提出用（全体）'!$O$7:$O$645,$C38,'提出用（全体）'!$D$7:$D$645,$B38)</f>
        <v>0</v>
      </c>
      <c r="H38" s="134">
        <f>SUMIFS('提出用（全体）'!T$7:T$645,'提出用（全体）'!$O$7:$O$645,$C38,'提出用（全体）'!$D$7:$D$645,$B38)</f>
        <v>0</v>
      </c>
      <c r="I38" s="134">
        <f>SUMIFS('提出用（全体）'!U$7:U$645,'提出用（全体）'!$O$7:$O$645,$C38,'提出用（全体）'!$D$7:$D$645,$B38)</f>
        <v>116194000</v>
      </c>
      <c r="J38" s="134">
        <f>SUMIFS('提出用（全体）'!V$7:V$645,'提出用（全体）'!$O$7:$O$645,$C38,'提出用（全体）'!$D$7:$D$645,$B38)</f>
        <v>-23423470</v>
      </c>
      <c r="K38" s="135" t="s">
        <v>79</v>
      </c>
      <c r="L38" s="136">
        <f>SUMIFS('提出用（全体）'!X$7:X$645,'提出用（全体）'!$W$7:$W$645,$K38,'提出用（全体）'!$D$7:$D$645,$B38)</f>
        <v>63196524</v>
      </c>
      <c r="M38" s="136">
        <f>SUMIFS('提出用（全体）'!Y$7:Y$645,'提出用（全体）'!$W$7:$W$645,$K38,'提出用（全体）'!$D$7:$D$645,$B38)</f>
        <v>0</v>
      </c>
      <c r="N38" s="136">
        <f>SUMIFS('提出用（全体）'!Z$7:Z$645,'提出用（全体）'!$W$7:$W$645,$K38,'提出用（全体）'!$D$7:$D$645,$B38)</f>
        <v>0</v>
      </c>
      <c r="O38" s="136">
        <f>SUMIFS('提出用（全体）'!AA$7:AA$645,'提出用（全体）'!$W$7:$W$645,$K38,'提出用（全体）'!$D$7:$D$645,$B38)</f>
        <v>0</v>
      </c>
      <c r="P38" s="136">
        <f>SUMIFS('提出用（全体）'!AB$7:AB$645,'提出用（全体）'!$W$7:$W$645,$K38,'提出用（全体）'!$D$7:$D$645,$B38)</f>
        <v>0</v>
      </c>
      <c r="Q38" s="136">
        <f>SUMIFS('提出用（全体）'!AC$7:AC$645,'提出用（全体）'!$W$7:$W$645,$K38,'提出用（全体）'!$D$7:$D$645,$B38)</f>
        <v>0</v>
      </c>
      <c r="R38" s="136">
        <f>SUMIFS('提出用（全体）'!AD$7:AD$645,'提出用（全体）'!$W$7:$W$645,$K38,'提出用（全体）'!$D$7:$D$645,$B38)</f>
        <v>0</v>
      </c>
      <c r="S38" s="287">
        <f>SUMIFS('提出用（全体）'!AE$7:AE$645,'提出用（全体）'!$W$7:$W$645,$K38,'提出用（全体）'!$D$7:$D$645,$B38)</f>
        <v>63196524</v>
      </c>
    </row>
    <row r="39" spans="1:19" ht="14.25" x14ac:dyDescent="0.15">
      <c r="A39" t="s">
        <v>549</v>
      </c>
      <c r="B39" s="288" t="s">
        <v>551</v>
      </c>
      <c r="C39" s="133" t="s">
        <v>75</v>
      </c>
      <c r="D39" s="134">
        <f>SUMIFS('提出用（全体）'!P$7:P$645,'提出用（全体）'!$O$7:$O$645,$C39,'提出用（全体）'!$D$7:$D$645,$B39)</f>
        <v>29574006</v>
      </c>
      <c r="E39" s="134">
        <f>SUMIFS('提出用（全体）'!Q$7:Q$645,'提出用（全体）'!$O$7:$O$645,$C39,'提出用（全体）'!$D$7:$D$645,$B39)</f>
        <v>22552170</v>
      </c>
      <c r="F39" s="134">
        <f>SUMIFS('提出用（全体）'!R$7:R$645,'提出用（全体）'!$O$7:$O$645,$C39,'提出用（全体）'!$D$7:$D$645,$B39)</f>
        <v>7021836</v>
      </c>
      <c r="G39" s="134">
        <f>SUMIFS('提出用（全体）'!S$7:S$645,'提出用（全体）'!$O$7:$O$645,$C39,'提出用（全体）'!$D$7:$D$645,$B39)</f>
        <v>0</v>
      </c>
      <c r="H39" s="134">
        <f>SUMIFS('提出用（全体）'!T$7:T$645,'提出用（全体）'!$O$7:$O$645,$C39,'提出用（全体）'!$D$7:$D$645,$B39)</f>
        <v>0</v>
      </c>
      <c r="I39" s="134">
        <f>SUMIFS('提出用（全体）'!U$7:U$645,'提出用（全体）'!$O$7:$O$645,$C39,'提出用（全体）'!$D$7:$D$645,$B39)</f>
        <v>88105700</v>
      </c>
      <c r="J39" s="134">
        <f>SUMIFS('提出用（全体）'!V$7:V$645,'提出用（全体）'!$O$7:$O$645,$C39,'提出用（全体）'!$D$7:$D$645,$B39)</f>
        <v>-58531694</v>
      </c>
      <c r="K39" s="135" t="s">
        <v>82</v>
      </c>
      <c r="L39" s="136">
        <f>SUMIFS('提出用（全体）'!X$7:X$645,'提出用（全体）'!$W$7:$W$645,$K39,'提出用（全体）'!$D$7:$D$645,$B39)</f>
        <v>63196524</v>
      </c>
      <c r="M39" s="136">
        <f>SUMIFS('提出用（全体）'!Y$7:Y$645,'提出用（全体）'!$W$7:$W$645,$K39,'提出用（全体）'!$D$7:$D$645,$B39)</f>
        <v>0</v>
      </c>
      <c r="N39" s="136">
        <f>SUMIFS('提出用（全体）'!Z$7:Z$645,'提出用（全体）'!$W$7:$W$645,$K39,'提出用（全体）'!$D$7:$D$645,$B39)</f>
        <v>0</v>
      </c>
      <c r="O39" s="136">
        <f>SUMIFS('提出用（全体）'!AA$7:AA$645,'提出用（全体）'!$W$7:$W$645,$K39,'提出用（全体）'!$D$7:$D$645,$B39)</f>
        <v>0</v>
      </c>
      <c r="P39" s="136">
        <f>SUMIFS('提出用（全体）'!AB$7:AB$645,'提出用（全体）'!$W$7:$W$645,$K39,'提出用（全体）'!$D$7:$D$645,$B39)</f>
        <v>0</v>
      </c>
      <c r="Q39" s="136">
        <f>SUMIFS('提出用（全体）'!AC$7:AC$645,'提出用（全体）'!$W$7:$W$645,$K39,'提出用（全体）'!$D$7:$D$645,$B39)</f>
        <v>0</v>
      </c>
      <c r="R39" s="136">
        <f>SUMIFS('提出用（全体）'!AD$7:AD$645,'提出用（全体）'!$W$7:$W$645,$K39,'提出用（全体）'!$D$7:$D$645,$B39)</f>
        <v>0</v>
      </c>
      <c r="S39" s="287">
        <f>SUMIFS('提出用（全体）'!AE$7:AE$645,'提出用（全体）'!$W$7:$W$645,$K39,'提出用（全体）'!$D$7:$D$645,$B39)</f>
        <v>63196524</v>
      </c>
    </row>
    <row r="40" spans="1:19" ht="14.25" x14ac:dyDescent="0.15">
      <c r="A40" t="s">
        <v>549</v>
      </c>
      <c r="B40" s="294" t="s">
        <v>551</v>
      </c>
      <c r="C40" s="270" t="s">
        <v>77</v>
      </c>
      <c r="D40" s="134">
        <f>SUMIFS('提出用（全体）'!P$7:P$645,'提出用（全体）'!$O$7:$O$645,$C40,'提出用（全体）'!$D$7:$D$645,$B40)</f>
        <v>63196524</v>
      </c>
      <c r="E40" s="134">
        <f>SUMIFS('提出用（全体）'!Q$7:Q$645,'提出用（全体）'!$O$7:$O$645,$C40,'提出用（全体）'!$D$7:$D$645,$B40)</f>
        <v>0</v>
      </c>
      <c r="F40" s="134">
        <f>SUMIFS('提出用（全体）'!R$7:R$645,'提出用（全体）'!$O$7:$O$645,$C40,'提出用（全体）'!$D$7:$D$645,$B40)</f>
        <v>63196524</v>
      </c>
      <c r="G40" s="134">
        <f>SUMIFS('提出用（全体）'!S$7:S$645,'提出用（全体）'!$O$7:$O$645,$C40,'提出用（全体）'!$D$7:$D$645,$B40)</f>
        <v>0</v>
      </c>
      <c r="H40" s="134">
        <f>SUMIFS('提出用（全体）'!T$7:T$645,'提出用（全体）'!$O$7:$O$645,$C40,'提出用（全体）'!$D$7:$D$645,$B40)</f>
        <v>0</v>
      </c>
      <c r="I40" s="134">
        <f>SUMIFS('提出用（全体）'!U$7:U$645,'提出用（全体）'!$O$7:$O$645,$C40,'提出用（全体）'!$D$7:$D$645,$B40)</f>
        <v>28088300</v>
      </c>
      <c r="J40" s="134">
        <f>SUMIFS('提出用（全体）'!V$7:V$645,'提出用（全体）'!$O$7:$O$645,$C40,'提出用（全体）'!$D$7:$D$645,$B40)</f>
        <v>35108224</v>
      </c>
      <c r="K40" s="142" t="s">
        <v>83</v>
      </c>
      <c r="L40" s="136">
        <f>SUMIFS('提出用（全体）'!X$7:X$645,'提出用（全体）'!$W$7:$W$645,$K40,'提出用（全体）'!$D$7:$D$645,$B40)</f>
        <v>0</v>
      </c>
      <c r="M40" s="136">
        <f>SUMIFS('提出用（全体）'!Y$7:Y$645,'提出用（全体）'!$W$7:$W$645,$K40,'提出用（全体）'!$D$7:$D$645,$B40)</f>
        <v>0</v>
      </c>
      <c r="N40" s="136">
        <f>SUMIFS('提出用（全体）'!Z$7:Z$645,'提出用（全体）'!$W$7:$W$645,$K40,'提出用（全体）'!$D$7:$D$645,$B40)</f>
        <v>0</v>
      </c>
      <c r="O40" s="136">
        <f>SUMIFS('提出用（全体）'!AA$7:AA$645,'提出用（全体）'!$W$7:$W$645,$K40,'提出用（全体）'!$D$7:$D$645,$B40)</f>
        <v>0</v>
      </c>
      <c r="P40" s="136">
        <f>SUMIFS('提出用（全体）'!AB$7:AB$645,'提出用（全体）'!$W$7:$W$645,$K40,'提出用（全体）'!$D$7:$D$645,$B40)</f>
        <v>0</v>
      </c>
      <c r="Q40" s="136">
        <f>SUMIFS('提出用（全体）'!AC$7:AC$645,'提出用（全体）'!$W$7:$W$645,$K40,'提出用（全体）'!$D$7:$D$645,$B40)</f>
        <v>0</v>
      </c>
      <c r="R40" s="136">
        <f>SUMIFS('提出用（全体）'!AD$7:AD$645,'提出用（全体）'!$W$7:$W$645,$K40,'提出用（全体）'!$D$7:$D$645,$B40)</f>
        <v>0</v>
      </c>
      <c r="S40" s="287">
        <f>SUMIFS('提出用（全体）'!AE$7:AE$645,'提出用（全体）'!$W$7:$W$645,$K40,'提出用（全体）'!$D$7:$D$645,$B40)</f>
        <v>0</v>
      </c>
    </row>
    <row r="41" spans="1:19" ht="14.25" x14ac:dyDescent="0.15">
      <c r="A41" t="s">
        <v>554</v>
      </c>
      <c r="B41" s="289" t="s">
        <v>556</v>
      </c>
      <c r="C41" s="147" t="s">
        <v>78</v>
      </c>
      <c r="D41" s="67">
        <f>SUMIFS('提出用（全体）'!P$7:P$645,'提出用（全体）'!$O$7:$O$645,$C41,'提出用（全体）'!$D$7:$D$645,$B41)</f>
        <v>57492593</v>
      </c>
      <c r="E41" s="67">
        <f>SUMIFS('提出用（全体）'!Q$7:Q$645,'提出用（全体）'!$O$7:$O$645,$C41,'提出用（全体）'!$D$7:$D$645,$B41)</f>
        <v>13382372</v>
      </c>
      <c r="F41" s="67">
        <f>SUMIFS('提出用（全体）'!R$7:R$645,'提出用（全体）'!$O$7:$O$645,$C41,'提出用（全体）'!$D$7:$D$645,$B41)</f>
        <v>44110221</v>
      </c>
      <c r="G41" s="67">
        <f>SUMIFS('提出用（全体）'!S$7:S$645,'提出用（全体）'!$O$7:$O$645,$C41,'提出用（全体）'!$D$7:$D$645,$B41)</f>
        <v>0</v>
      </c>
      <c r="H41" s="67">
        <f>SUMIFS('提出用（全体）'!T$7:T$645,'提出用（全体）'!$O$7:$O$645,$C41,'提出用（全体）'!$D$7:$D$645,$B41)</f>
        <v>51173307</v>
      </c>
      <c r="I41" s="67">
        <f>SUMIFS('提出用（全体）'!U$7:U$645,'提出用（全体）'!$O$7:$O$645,$C41,'提出用（全体）'!$D$7:$D$645,$B41)</f>
        <v>13325854</v>
      </c>
      <c r="J41" s="67">
        <f>SUMIFS('提出用（全体）'!V$7:V$645,'提出用（全体）'!$O$7:$O$645,$C41,'提出用（全体）'!$D$7:$D$645,$B41)</f>
        <v>44166739</v>
      </c>
      <c r="K41" s="70" t="s">
        <v>79</v>
      </c>
      <c r="L41" s="69">
        <f>SUMIFS('提出用（全体）'!X$7:X$645,'提出用（全体）'!$W$7:$W$645,$K41,'提出用（全体）'!$D$7:$D$645,$B41)</f>
        <v>14780741</v>
      </c>
      <c r="M41" s="69">
        <f>SUMIFS('提出用（全体）'!Y$7:Y$645,'提出用（全体）'!$W$7:$W$645,$K41,'提出用（全体）'!$D$7:$D$645,$B41)</f>
        <v>0</v>
      </c>
      <c r="N41" s="69">
        <f>SUMIFS('提出用（全体）'!Z$7:Z$645,'提出用（全体）'!$W$7:$W$645,$K41,'提出用（全体）'!$D$7:$D$645,$B41)</f>
        <v>0</v>
      </c>
      <c r="O41" s="69">
        <f>SUMIFS('提出用（全体）'!AA$7:AA$645,'提出用（全体）'!$W$7:$W$645,$K41,'提出用（全体）'!$D$7:$D$645,$B41)</f>
        <v>0</v>
      </c>
      <c r="P41" s="69">
        <f>SUMIFS('提出用（全体）'!AB$7:AB$645,'提出用（全体）'!$W$7:$W$645,$K41,'提出用（全体）'!$D$7:$D$645,$B41)</f>
        <v>0</v>
      </c>
      <c r="Q41" s="69">
        <f>SUMIFS('提出用（全体）'!AC$7:AC$645,'提出用（全体）'!$W$7:$W$645,$K41,'提出用（全体）'!$D$7:$D$645,$B41)</f>
        <v>0</v>
      </c>
      <c r="R41" s="69">
        <f>SUMIFS('提出用（全体）'!AD$7:AD$645,'提出用（全体）'!$W$7:$W$645,$K41,'提出用（全体）'!$D$7:$D$645,$B41)</f>
        <v>0</v>
      </c>
      <c r="S41" s="290">
        <f>SUMIFS('提出用（全体）'!AE$7:AE$645,'提出用（全体）'!$W$7:$W$645,$K41,'提出用（全体）'!$D$7:$D$645,$B41)</f>
        <v>14780741</v>
      </c>
    </row>
    <row r="42" spans="1:19" ht="14.25" x14ac:dyDescent="0.15">
      <c r="A42" t="s">
        <v>554</v>
      </c>
      <c r="B42" s="291" t="s">
        <v>556</v>
      </c>
      <c r="C42" s="147" t="s">
        <v>75</v>
      </c>
      <c r="D42" s="67">
        <f>SUMIFS('提出用（全体）'!P$7:P$645,'提出用（全体）'!$O$7:$O$645,$C42,'提出用（全体）'!$D$7:$D$645,$B42)</f>
        <v>42711852</v>
      </c>
      <c r="E42" s="67">
        <f>SUMIFS('提出用（全体）'!Q$7:Q$645,'提出用（全体）'!$O$7:$O$645,$C42,'提出用（全体）'!$D$7:$D$645,$B42)</f>
        <v>13382372</v>
      </c>
      <c r="F42" s="67">
        <f>SUMIFS('提出用（全体）'!R$7:R$645,'提出用（全体）'!$O$7:$O$645,$C42,'提出用（全体）'!$D$7:$D$645,$B42)</f>
        <v>29329480</v>
      </c>
      <c r="G42" s="67">
        <f>SUMIFS('提出用（全体）'!S$7:S$645,'提出用（全体）'!$O$7:$O$645,$C42,'提出用（全体）'!$D$7:$D$645,$B42)</f>
        <v>0</v>
      </c>
      <c r="H42" s="67">
        <f>SUMIFS('提出用（全体）'!T$7:T$645,'提出用（全体）'!$O$7:$O$645,$C42,'提出用（全体）'!$D$7:$D$645,$B42)</f>
        <v>40912566</v>
      </c>
      <c r="I42" s="67">
        <f>SUMIFS('提出用（全体）'!U$7:U$645,'提出用（全体）'!$O$7:$O$645,$C42,'提出用（全体）'!$D$7:$D$645,$B42)</f>
        <v>11693782</v>
      </c>
      <c r="J42" s="67">
        <f>SUMIFS('提出用（全体）'!V$7:V$645,'提出用（全体）'!$O$7:$O$645,$C42,'提出用（全体）'!$D$7:$D$645,$B42)</f>
        <v>31018070</v>
      </c>
      <c r="K42" s="70" t="s">
        <v>82</v>
      </c>
      <c r="L42" s="69">
        <f>SUMIFS('提出用（全体）'!X$7:X$645,'提出用（全体）'!$W$7:$W$645,$K42,'提出用（全体）'!$D$7:$D$645,$B42)</f>
        <v>14780741</v>
      </c>
      <c r="M42" s="69">
        <f>SUMIFS('提出用（全体）'!Y$7:Y$645,'提出用（全体）'!$W$7:$W$645,$K42,'提出用（全体）'!$D$7:$D$645,$B42)</f>
        <v>0</v>
      </c>
      <c r="N42" s="69">
        <f>SUMIFS('提出用（全体）'!Z$7:Z$645,'提出用（全体）'!$W$7:$W$645,$K42,'提出用（全体）'!$D$7:$D$645,$B42)</f>
        <v>0</v>
      </c>
      <c r="O42" s="69">
        <f>SUMIFS('提出用（全体）'!AA$7:AA$645,'提出用（全体）'!$W$7:$W$645,$K42,'提出用（全体）'!$D$7:$D$645,$B42)</f>
        <v>0</v>
      </c>
      <c r="P42" s="69">
        <f>SUMIFS('提出用（全体）'!AB$7:AB$645,'提出用（全体）'!$W$7:$W$645,$K42,'提出用（全体）'!$D$7:$D$645,$B42)</f>
        <v>0</v>
      </c>
      <c r="Q42" s="69">
        <f>SUMIFS('提出用（全体）'!AC$7:AC$645,'提出用（全体）'!$W$7:$W$645,$K42,'提出用（全体）'!$D$7:$D$645,$B42)</f>
        <v>0</v>
      </c>
      <c r="R42" s="69">
        <f>SUMIFS('提出用（全体）'!AD$7:AD$645,'提出用（全体）'!$W$7:$W$645,$K42,'提出用（全体）'!$D$7:$D$645,$B42)</f>
        <v>0</v>
      </c>
      <c r="S42" s="290">
        <f>SUMIFS('提出用（全体）'!AE$7:AE$645,'提出用（全体）'!$W$7:$W$645,$K42,'提出用（全体）'!$D$7:$D$645,$B42)</f>
        <v>14780741</v>
      </c>
    </row>
    <row r="43" spans="1:19" ht="14.25" x14ac:dyDescent="0.15">
      <c r="A43" t="s">
        <v>554</v>
      </c>
      <c r="B43" s="292" t="s">
        <v>556</v>
      </c>
      <c r="C43" s="278" t="s">
        <v>77</v>
      </c>
      <c r="D43" s="89">
        <f>SUMIFS('提出用（全体）'!P$7:P$645,'提出用（全体）'!$O$7:$O$645,$C43,'提出用（全体）'!$D$7:$D$645,$B43)</f>
        <v>14780741</v>
      </c>
      <c r="E43" s="89">
        <f>SUMIFS('提出用（全体）'!Q$7:Q$645,'提出用（全体）'!$O$7:$O$645,$C43,'提出用（全体）'!$D$7:$D$645,$B43)</f>
        <v>0</v>
      </c>
      <c r="F43" s="89">
        <f>SUMIFS('提出用（全体）'!R$7:R$645,'提出用（全体）'!$O$7:$O$645,$C43,'提出用（全体）'!$D$7:$D$645,$B43)</f>
        <v>14780741</v>
      </c>
      <c r="G43" s="89">
        <f>SUMIFS('提出用（全体）'!S$7:S$645,'提出用（全体）'!$O$7:$O$645,$C43,'提出用（全体）'!$D$7:$D$645,$B43)</f>
        <v>0</v>
      </c>
      <c r="H43" s="89">
        <f>SUMIFS('提出用（全体）'!T$7:T$645,'提出用（全体）'!$O$7:$O$645,$C43,'提出用（全体）'!$D$7:$D$645,$B43)</f>
        <v>10260741</v>
      </c>
      <c r="I43" s="89">
        <f>SUMIFS('提出用（全体）'!U$7:U$645,'提出用（全体）'!$O$7:$O$645,$C43,'提出用（全体）'!$D$7:$D$645,$B43)</f>
        <v>1632072</v>
      </c>
      <c r="J43" s="89">
        <f>SUMIFS('提出用（全体）'!V$7:V$645,'提出用（全体）'!$O$7:$O$645,$C43,'提出用（全体）'!$D$7:$D$645,$B43)</f>
        <v>13148669</v>
      </c>
      <c r="K43" s="88" t="s">
        <v>83</v>
      </c>
      <c r="L43" s="69">
        <f>SUMIFS('提出用（全体）'!X$7:X$645,'提出用（全体）'!$W$7:$W$645,$K43,'提出用（全体）'!$D$7:$D$645,$B43)</f>
        <v>0</v>
      </c>
      <c r="M43" s="69">
        <f>SUMIFS('提出用（全体）'!Y$7:Y$645,'提出用（全体）'!$W$7:$W$645,$K43,'提出用（全体）'!$D$7:$D$645,$B43)</f>
        <v>0</v>
      </c>
      <c r="N43" s="69">
        <f>SUMIFS('提出用（全体）'!Z$7:Z$645,'提出用（全体）'!$W$7:$W$645,$K43,'提出用（全体）'!$D$7:$D$645,$B43)</f>
        <v>0</v>
      </c>
      <c r="O43" s="69">
        <f>SUMIFS('提出用（全体）'!AA$7:AA$645,'提出用（全体）'!$W$7:$W$645,$K43,'提出用（全体）'!$D$7:$D$645,$B43)</f>
        <v>0</v>
      </c>
      <c r="P43" s="69">
        <f>SUMIFS('提出用（全体）'!AB$7:AB$645,'提出用（全体）'!$W$7:$W$645,$K43,'提出用（全体）'!$D$7:$D$645,$B43)</f>
        <v>0</v>
      </c>
      <c r="Q43" s="69">
        <f>SUMIFS('提出用（全体）'!AC$7:AC$645,'提出用（全体）'!$W$7:$W$645,$K43,'提出用（全体）'!$D$7:$D$645,$B43)</f>
        <v>0</v>
      </c>
      <c r="R43" s="69">
        <f>SUMIFS('提出用（全体）'!AD$7:AD$645,'提出用（全体）'!$W$7:$W$645,$K43,'提出用（全体）'!$D$7:$D$645,$B43)</f>
        <v>0</v>
      </c>
      <c r="S43" s="290">
        <f>SUMIFS('提出用（全体）'!AE$7:AE$645,'提出用（全体）'!$W$7:$W$645,$K43,'提出用（全体）'!$D$7:$D$645,$B43)</f>
        <v>0</v>
      </c>
    </row>
    <row r="44" spans="1:19" ht="14.25" x14ac:dyDescent="0.15">
      <c r="A44" t="s">
        <v>558</v>
      </c>
      <c r="B44" s="286" t="s">
        <v>560</v>
      </c>
      <c r="C44" s="133" t="s">
        <v>78</v>
      </c>
      <c r="D44" s="134">
        <f>SUMIFS('提出用（全体）'!P$7:P$645,'提出用（全体）'!$O$7:$O$645,$C44,'提出用（全体）'!$D$7:$D$645,$B44)</f>
        <v>218801448</v>
      </c>
      <c r="E44" s="134">
        <f>SUMIFS('提出用（全体）'!Q$7:Q$645,'提出用（全体）'!$O$7:$O$645,$C44,'提出用（全体）'!$D$7:$D$645,$B44)</f>
        <v>37321482</v>
      </c>
      <c r="F44" s="134">
        <f>SUMIFS('提出用（全体）'!R$7:R$645,'提出用（全体）'!$O$7:$O$645,$C44,'提出用（全体）'!$D$7:$D$645,$B44)</f>
        <v>181479966</v>
      </c>
      <c r="G44" s="134">
        <f>SUMIFS('提出用（全体）'!S$7:S$645,'提出用（全体）'!$O$7:$O$645,$C44,'提出用（全体）'!$D$7:$D$645,$B44)</f>
        <v>0</v>
      </c>
      <c r="H44" s="134">
        <f>SUMIFS('提出用（全体）'!T$7:T$645,'提出用（全体）'!$O$7:$O$645,$C44,'提出用（全体）'!$D$7:$D$645,$B44)</f>
        <v>149390988</v>
      </c>
      <c r="I44" s="134">
        <f>SUMIFS('提出用（全体）'!U$7:U$645,'提出用（全体）'!$O$7:$O$645,$C44,'提出用（全体）'!$D$7:$D$645,$B44)</f>
        <v>119957467</v>
      </c>
      <c r="J44" s="134">
        <f>SUMIFS('提出用（全体）'!V$7:V$645,'提出用（全体）'!$O$7:$O$645,$C44,'提出用（全体）'!$D$7:$D$645,$B44)</f>
        <v>98843981</v>
      </c>
      <c r="K44" s="135" t="s">
        <v>79</v>
      </c>
      <c r="L44" s="136">
        <f>SUMIFS('提出用（全体）'!X$7:X$645,'提出用（全体）'!$W$7:$W$645,$K44,'提出用（全体）'!$D$7:$D$645,$B44)</f>
        <v>10076400</v>
      </c>
      <c r="M44" s="136">
        <f>SUMIFS('提出用（全体）'!Y$7:Y$645,'提出用（全体）'!$W$7:$W$645,$K44,'提出用（全体）'!$D$7:$D$645,$B44)</f>
        <v>0</v>
      </c>
      <c r="N44" s="136">
        <f>SUMIFS('提出用（全体）'!Z$7:Z$645,'提出用（全体）'!$W$7:$W$645,$K44,'提出用（全体）'!$D$7:$D$645,$B44)</f>
        <v>0</v>
      </c>
      <c r="O44" s="136">
        <f>SUMIFS('提出用（全体）'!AA$7:AA$645,'提出用（全体）'!$W$7:$W$645,$K44,'提出用（全体）'!$D$7:$D$645,$B44)</f>
        <v>0</v>
      </c>
      <c r="P44" s="136">
        <f>SUMIFS('提出用（全体）'!AB$7:AB$645,'提出用（全体）'!$W$7:$W$645,$K44,'提出用（全体）'!$D$7:$D$645,$B44)</f>
        <v>0</v>
      </c>
      <c r="Q44" s="136">
        <f>SUMIFS('提出用（全体）'!AC$7:AC$645,'提出用（全体）'!$W$7:$W$645,$K44,'提出用（全体）'!$D$7:$D$645,$B44)</f>
        <v>0</v>
      </c>
      <c r="R44" s="136">
        <f>SUMIFS('提出用（全体）'!AD$7:AD$645,'提出用（全体）'!$W$7:$W$645,$K44,'提出用（全体）'!$D$7:$D$645,$B44)</f>
        <v>0</v>
      </c>
      <c r="S44" s="287">
        <f>SUMIFS('提出用（全体）'!AE$7:AE$645,'提出用（全体）'!$W$7:$W$645,$K44,'提出用（全体）'!$D$7:$D$645,$B44)</f>
        <v>10076400</v>
      </c>
    </row>
    <row r="45" spans="1:19" ht="14.25" x14ac:dyDescent="0.15">
      <c r="A45" t="s">
        <v>558</v>
      </c>
      <c r="B45" s="288" t="s">
        <v>560</v>
      </c>
      <c r="C45" s="133" t="s">
        <v>75</v>
      </c>
      <c r="D45" s="134">
        <f>SUMIFS('提出用（全体）'!P$7:P$645,'提出用（全体）'!$O$7:$O$645,$C45,'提出用（全体）'!$D$7:$D$645,$B45)</f>
        <v>208725048</v>
      </c>
      <c r="E45" s="134">
        <f>SUMIFS('提出用（全体）'!Q$7:Q$645,'提出用（全体）'!$O$7:$O$645,$C45,'提出用（全体）'!$D$7:$D$645,$B45)</f>
        <v>37321482</v>
      </c>
      <c r="F45" s="134">
        <f>SUMIFS('提出用（全体）'!R$7:R$645,'提出用（全体）'!$O$7:$O$645,$C45,'提出用（全体）'!$D$7:$D$645,$B45)</f>
        <v>171403566</v>
      </c>
      <c r="G45" s="134">
        <f>SUMIFS('提出用（全体）'!S$7:S$645,'提出用（全体）'!$O$7:$O$645,$C45,'提出用（全体）'!$D$7:$D$645,$B45)</f>
        <v>0</v>
      </c>
      <c r="H45" s="134">
        <f>SUMIFS('提出用（全体）'!T$7:T$645,'提出用（全体）'!$O$7:$O$645,$C45,'提出用（全体）'!$D$7:$D$645,$B45)</f>
        <v>149390988</v>
      </c>
      <c r="I45" s="134">
        <f>SUMIFS('提出用（全体）'!U$7:U$645,'提出用（全体）'!$O$7:$O$645,$C45,'提出用（全体）'!$D$7:$D$645,$B45)</f>
        <v>119957467</v>
      </c>
      <c r="J45" s="134">
        <f>SUMIFS('提出用（全体）'!V$7:V$645,'提出用（全体）'!$O$7:$O$645,$C45,'提出用（全体）'!$D$7:$D$645,$B45)</f>
        <v>88767581</v>
      </c>
      <c r="K45" s="135" t="s">
        <v>82</v>
      </c>
      <c r="L45" s="136">
        <f>SUMIFS('提出用（全体）'!X$7:X$645,'提出用（全体）'!$W$7:$W$645,$K45,'提出用（全体）'!$D$7:$D$645,$B45)</f>
        <v>10076400</v>
      </c>
      <c r="M45" s="136">
        <f>SUMIFS('提出用（全体）'!Y$7:Y$645,'提出用（全体）'!$W$7:$W$645,$K45,'提出用（全体）'!$D$7:$D$645,$B45)</f>
        <v>0</v>
      </c>
      <c r="N45" s="136">
        <f>SUMIFS('提出用（全体）'!Z$7:Z$645,'提出用（全体）'!$W$7:$W$645,$K45,'提出用（全体）'!$D$7:$D$645,$B45)</f>
        <v>0</v>
      </c>
      <c r="O45" s="136">
        <f>SUMIFS('提出用（全体）'!AA$7:AA$645,'提出用（全体）'!$W$7:$W$645,$K45,'提出用（全体）'!$D$7:$D$645,$B45)</f>
        <v>0</v>
      </c>
      <c r="P45" s="136">
        <f>SUMIFS('提出用（全体）'!AB$7:AB$645,'提出用（全体）'!$W$7:$W$645,$K45,'提出用（全体）'!$D$7:$D$645,$B45)</f>
        <v>0</v>
      </c>
      <c r="Q45" s="136">
        <f>SUMIFS('提出用（全体）'!AC$7:AC$645,'提出用（全体）'!$W$7:$W$645,$K45,'提出用（全体）'!$D$7:$D$645,$B45)</f>
        <v>0</v>
      </c>
      <c r="R45" s="136">
        <f>SUMIFS('提出用（全体）'!AD$7:AD$645,'提出用（全体）'!$W$7:$W$645,$K45,'提出用（全体）'!$D$7:$D$645,$B45)</f>
        <v>0</v>
      </c>
      <c r="S45" s="287">
        <f>SUMIFS('提出用（全体）'!AE$7:AE$645,'提出用（全体）'!$W$7:$W$645,$K45,'提出用（全体）'!$D$7:$D$645,$B45)</f>
        <v>10076400</v>
      </c>
    </row>
    <row r="46" spans="1:19" ht="14.25" x14ac:dyDescent="0.15">
      <c r="A46" t="s">
        <v>558</v>
      </c>
      <c r="B46" s="294" t="s">
        <v>560</v>
      </c>
      <c r="C46" s="270" t="s">
        <v>77</v>
      </c>
      <c r="D46" s="134">
        <f>SUMIFS('提出用（全体）'!P$7:P$645,'提出用（全体）'!$O$7:$O$645,$C46,'提出用（全体）'!$D$7:$D$645,$B46)</f>
        <v>10076400</v>
      </c>
      <c r="E46" s="134">
        <f>SUMIFS('提出用（全体）'!Q$7:Q$645,'提出用（全体）'!$O$7:$O$645,$C46,'提出用（全体）'!$D$7:$D$645,$B46)</f>
        <v>0</v>
      </c>
      <c r="F46" s="134">
        <f>SUMIFS('提出用（全体）'!R$7:R$645,'提出用（全体）'!$O$7:$O$645,$C46,'提出用（全体）'!$D$7:$D$645,$B46)</f>
        <v>10076400</v>
      </c>
      <c r="G46" s="134">
        <f>SUMIFS('提出用（全体）'!S$7:S$645,'提出用（全体）'!$O$7:$O$645,$C46,'提出用（全体）'!$D$7:$D$645,$B46)</f>
        <v>0</v>
      </c>
      <c r="H46" s="134">
        <f>SUMIFS('提出用（全体）'!T$7:T$645,'提出用（全体）'!$O$7:$O$645,$C46,'提出用（全体）'!$D$7:$D$645,$B46)</f>
        <v>0</v>
      </c>
      <c r="I46" s="134">
        <f>SUMIFS('提出用（全体）'!U$7:U$645,'提出用（全体）'!$O$7:$O$645,$C46,'提出用（全体）'!$D$7:$D$645,$B46)</f>
        <v>0</v>
      </c>
      <c r="J46" s="134">
        <f>SUMIFS('提出用（全体）'!V$7:V$645,'提出用（全体）'!$O$7:$O$645,$C46,'提出用（全体）'!$D$7:$D$645,$B46)</f>
        <v>10076400</v>
      </c>
      <c r="K46" s="142" t="s">
        <v>83</v>
      </c>
      <c r="L46" s="136">
        <f>SUMIFS('提出用（全体）'!X$7:X$645,'提出用（全体）'!$W$7:$W$645,$K46,'提出用（全体）'!$D$7:$D$645,$B46)</f>
        <v>0</v>
      </c>
      <c r="M46" s="136">
        <f>SUMIFS('提出用（全体）'!Y$7:Y$645,'提出用（全体）'!$W$7:$W$645,$K46,'提出用（全体）'!$D$7:$D$645,$B46)</f>
        <v>0</v>
      </c>
      <c r="N46" s="136">
        <f>SUMIFS('提出用（全体）'!Z$7:Z$645,'提出用（全体）'!$W$7:$W$645,$K46,'提出用（全体）'!$D$7:$D$645,$B46)</f>
        <v>0</v>
      </c>
      <c r="O46" s="136">
        <f>SUMIFS('提出用（全体）'!AA$7:AA$645,'提出用（全体）'!$W$7:$W$645,$K46,'提出用（全体）'!$D$7:$D$645,$B46)</f>
        <v>0</v>
      </c>
      <c r="P46" s="136">
        <f>SUMIFS('提出用（全体）'!AB$7:AB$645,'提出用（全体）'!$W$7:$W$645,$K46,'提出用（全体）'!$D$7:$D$645,$B46)</f>
        <v>0</v>
      </c>
      <c r="Q46" s="136">
        <f>SUMIFS('提出用（全体）'!AC$7:AC$645,'提出用（全体）'!$W$7:$W$645,$K46,'提出用（全体）'!$D$7:$D$645,$B46)</f>
        <v>0</v>
      </c>
      <c r="R46" s="136">
        <f>SUMIFS('提出用（全体）'!AD$7:AD$645,'提出用（全体）'!$W$7:$W$645,$K46,'提出用（全体）'!$D$7:$D$645,$B46)</f>
        <v>0</v>
      </c>
      <c r="S46" s="287">
        <f>SUMIFS('提出用（全体）'!AE$7:AE$645,'提出用（全体）'!$W$7:$W$645,$K46,'提出用（全体）'!$D$7:$D$645,$B46)</f>
        <v>0</v>
      </c>
    </row>
    <row r="47" spans="1:19" ht="14.25" x14ac:dyDescent="0.15">
      <c r="A47" t="s">
        <v>563</v>
      </c>
      <c r="B47" s="289" t="s">
        <v>565</v>
      </c>
      <c r="C47" s="147" t="s">
        <v>78</v>
      </c>
      <c r="D47" s="67">
        <f>SUMIFS('提出用（全体）'!P$7:P$645,'提出用（全体）'!$O$7:$O$645,$C47,'提出用（全体）'!$D$7:$D$645,$B47)</f>
        <v>20698312</v>
      </c>
      <c r="E47" s="67">
        <f>SUMIFS('提出用（全体）'!Q$7:Q$645,'提出用（全体）'!$O$7:$O$645,$C47,'提出用（全体）'!$D$7:$D$645,$B47)</f>
        <v>0</v>
      </c>
      <c r="F47" s="67">
        <f>SUMIFS('提出用（全体）'!R$7:R$645,'提出用（全体）'!$O$7:$O$645,$C47,'提出用（全体）'!$D$7:$D$645,$B47)</f>
        <v>20698312</v>
      </c>
      <c r="G47" s="67">
        <f>SUMIFS('提出用（全体）'!S$7:S$645,'提出用（全体）'!$O$7:$O$645,$C47,'提出用（全体）'!$D$7:$D$645,$B47)</f>
        <v>0</v>
      </c>
      <c r="H47" s="67">
        <f>SUMIFS('提出用（全体）'!T$7:T$645,'提出用（全体）'!$O$7:$O$645,$C47,'提出用（全体）'!$D$7:$D$645,$B47)</f>
        <v>6233085</v>
      </c>
      <c r="I47" s="67">
        <f>SUMIFS('提出用（全体）'!U$7:U$645,'提出用（全体）'!$O$7:$O$645,$C47,'提出用（全体）'!$D$7:$D$645,$B47)</f>
        <v>124779637</v>
      </c>
      <c r="J47" s="67">
        <f>SUMIFS('提出用（全体）'!V$7:V$645,'提出用（全体）'!$O$7:$O$645,$C47,'提出用（全体）'!$D$7:$D$645,$B47)</f>
        <v>-104081325</v>
      </c>
      <c r="K47" s="70" t="s">
        <v>79</v>
      </c>
      <c r="L47" s="69">
        <f>SUMIFS('提出用（全体）'!X$7:X$645,'提出用（全体）'!$W$7:$W$645,$K47,'提出用（全体）'!$D$7:$D$645,$B47)</f>
        <v>8017094</v>
      </c>
      <c r="M47" s="69">
        <f>SUMIFS('提出用（全体）'!Y$7:Y$645,'提出用（全体）'!$W$7:$W$645,$K47,'提出用（全体）'!$D$7:$D$645,$B47)</f>
        <v>0</v>
      </c>
      <c r="N47" s="69">
        <f>SUMIFS('提出用（全体）'!Z$7:Z$645,'提出用（全体）'!$W$7:$W$645,$K47,'提出用（全体）'!$D$7:$D$645,$B47)</f>
        <v>0</v>
      </c>
      <c r="O47" s="69">
        <f>SUMIFS('提出用（全体）'!AA$7:AA$645,'提出用（全体）'!$W$7:$W$645,$K47,'提出用（全体）'!$D$7:$D$645,$B47)</f>
        <v>0</v>
      </c>
      <c r="P47" s="69">
        <f>SUMIFS('提出用（全体）'!AB$7:AB$645,'提出用（全体）'!$W$7:$W$645,$K47,'提出用（全体）'!$D$7:$D$645,$B47)</f>
        <v>0</v>
      </c>
      <c r="Q47" s="69">
        <f>SUMIFS('提出用（全体）'!AC$7:AC$645,'提出用（全体）'!$W$7:$W$645,$K47,'提出用（全体）'!$D$7:$D$645,$B47)</f>
        <v>0</v>
      </c>
      <c r="R47" s="69">
        <f>SUMIFS('提出用（全体）'!AD$7:AD$645,'提出用（全体）'!$W$7:$W$645,$K47,'提出用（全体）'!$D$7:$D$645,$B47)</f>
        <v>0</v>
      </c>
      <c r="S47" s="290">
        <f>SUMIFS('提出用（全体）'!AE$7:AE$645,'提出用（全体）'!$W$7:$W$645,$K47,'提出用（全体）'!$D$7:$D$645,$B47)</f>
        <v>8017094</v>
      </c>
    </row>
    <row r="48" spans="1:19" ht="14.25" x14ac:dyDescent="0.15">
      <c r="A48" t="s">
        <v>563</v>
      </c>
      <c r="B48" s="291" t="s">
        <v>565</v>
      </c>
      <c r="C48" s="147" t="s">
        <v>75</v>
      </c>
      <c r="D48" s="67">
        <f>SUMIFS('提出用（全体）'!P$7:P$645,'提出用（全体）'!$O$7:$O$645,$C48,'提出用（全体）'!$D$7:$D$645,$B48)</f>
        <v>12681218</v>
      </c>
      <c r="E48" s="67">
        <f>SUMIFS('提出用（全体）'!Q$7:Q$645,'提出用（全体）'!$O$7:$O$645,$C48,'提出用（全体）'!$D$7:$D$645,$B48)</f>
        <v>0</v>
      </c>
      <c r="F48" s="67">
        <f>SUMIFS('提出用（全体）'!R$7:R$645,'提出用（全体）'!$O$7:$O$645,$C48,'提出用（全体）'!$D$7:$D$645,$B48)</f>
        <v>12681218</v>
      </c>
      <c r="G48" s="67">
        <f>SUMIFS('提出用（全体）'!S$7:S$645,'提出用（全体）'!$O$7:$O$645,$C48,'提出用（全体）'!$D$7:$D$645,$B48)</f>
        <v>0</v>
      </c>
      <c r="H48" s="67">
        <f>SUMIFS('提出用（全体）'!T$7:T$645,'提出用（全体）'!$O$7:$O$645,$C48,'提出用（全体）'!$D$7:$D$645,$B48)</f>
        <v>0</v>
      </c>
      <c r="I48" s="67">
        <f>SUMIFS('提出用（全体）'!U$7:U$645,'提出用（全体）'!$O$7:$O$645,$C48,'提出用（全体）'!$D$7:$D$645,$B48)</f>
        <v>129826117</v>
      </c>
      <c r="J48" s="67">
        <f>SUMIFS('提出用（全体）'!V$7:V$645,'提出用（全体）'!$O$7:$O$645,$C48,'提出用（全体）'!$D$7:$D$645,$B48)</f>
        <v>-117144899</v>
      </c>
      <c r="K48" s="70" t="s">
        <v>82</v>
      </c>
      <c r="L48" s="69">
        <f>SUMIFS('提出用（全体）'!X$7:X$645,'提出用（全体）'!$W$7:$W$645,$K48,'提出用（全体）'!$D$7:$D$645,$B48)</f>
        <v>8017094</v>
      </c>
      <c r="M48" s="69">
        <f>SUMIFS('提出用（全体）'!Y$7:Y$645,'提出用（全体）'!$W$7:$W$645,$K48,'提出用（全体）'!$D$7:$D$645,$B48)</f>
        <v>0</v>
      </c>
      <c r="N48" s="69">
        <f>SUMIFS('提出用（全体）'!Z$7:Z$645,'提出用（全体）'!$W$7:$W$645,$K48,'提出用（全体）'!$D$7:$D$645,$B48)</f>
        <v>0</v>
      </c>
      <c r="O48" s="69">
        <f>SUMIFS('提出用（全体）'!AA$7:AA$645,'提出用（全体）'!$W$7:$W$645,$K48,'提出用（全体）'!$D$7:$D$645,$B48)</f>
        <v>0</v>
      </c>
      <c r="P48" s="69">
        <f>SUMIFS('提出用（全体）'!AB$7:AB$645,'提出用（全体）'!$W$7:$W$645,$K48,'提出用（全体）'!$D$7:$D$645,$B48)</f>
        <v>0</v>
      </c>
      <c r="Q48" s="69">
        <f>SUMIFS('提出用（全体）'!AC$7:AC$645,'提出用（全体）'!$W$7:$W$645,$K48,'提出用（全体）'!$D$7:$D$645,$B48)</f>
        <v>0</v>
      </c>
      <c r="R48" s="69">
        <f>SUMIFS('提出用（全体）'!AD$7:AD$645,'提出用（全体）'!$W$7:$W$645,$K48,'提出用（全体）'!$D$7:$D$645,$B48)</f>
        <v>0</v>
      </c>
      <c r="S48" s="290">
        <f>SUMIFS('提出用（全体）'!AE$7:AE$645,'提出用（全体）'!$W$7:$W$645,$K48,'提出用（全体）'!$D$7:$D$645,$B48)</f>
        <v>8017094</v>
      </c>
    </row>
    <row r="49" spans="1:19" ht="14.25" x14ac:dyDescent="0.15">
      <c r="A49" t="s">
        <v>563</v>
      </c>
      <c r="B49" s="292" t="s">
        <v>565</v>
      </c>
      <c r="C49" s="278" t="s">
        <v>77</v>
      </c>
      <c r="D49" s="89">
        <f>SUMIFS('提出用（全体）'!P$7:P$645,'提出用（全体）'!$O$7:$O$645,$C49,'提出用（全体）'!$D$7:$D$645,$B49)</f>
        <v>8017094</v>
      </c>
      <c r="E49" s="89">
        <f>SUMIFS('提出用（全体）'!Q$7:Q$645,'提出用（全体）'!$O$7:$O$645,$C49,'提出用（全体）'!$D$7:$D$645,$B49)</f>
        <v>0</v>
      </c>
      <c r="F49" s="89">
        <f>SUMIFS('提出用（全体）'!R$7:R$645,'提出用（全体）'!$O$7:$O$645,$C49,'提出用（全体）'!$D$7:$D$645,$B49)</f>
        <v>8017094</v>
      </c>
      <c r="G49" s="89">
        <f>SUMIFS('提出用（全体）'!S$7:S$645,'提出用（全体）'!$O$7:$O$645,$C49,'提出用（全体）'!$D$7:$D$645,$B49)</f>
        <v>0</v>
      </c>
      <c r="H49" s="89">
        <f>SUMIFS('提出用（全体）'!T$7:T$645,'提出用（全体）'!$O$7:$O$645,$C49,'提出用（全体）'!$D$7:$D$645,$B49)</f>
        <v>6233085</v>
      </c>
      <c r="I49" s="89">
        <f>SUMIFS('提出用（全体）'!U$7:U$645,'提出用（全体）'!$O$7:$O$645,$C49,'提出用（全体）'!$D$7:$D$645,$B49)</f>
        <v>-5046480</v>
      </c>
      <c r="J49" s="89">
        <f>SUMIFS('提出用（全体）'!V$7:V$645,'提出用（全体）'!$O$7:$O$645,$C49,'提出用（全体）'!$D$7:$D$645,$B49)</f>
        <v>13063574</v>
      </c>
      <c r="K49" s="88" t="s">
        <v>83</v>
      </c>
      <c r="L49" s="69">
        <f>SUMIFS('提出用（全体）'!X$7:X$645,'提出用（全体）'!$W$7:$W$645,$K49,'提出用（全体）'!$D$7:$D$645,$B49)</f>
        <v>0</v>
      </c>
      <c r="M49" s="69">
        <f>SUMIFS('提出用（全体）'!Y$7:Y$645,'提出用（全体）'!$W$7:$W$645,$K49,'提出用（全体）'!$D$7:$D$645,$B49)</f>
        <v>0</v>
      </c>
      <c r="N49" s="69">
        <f>SUMIFS('提出用（全体）'!Z$7:Z$645,'提出用（全体）'!$W$7:$W$645,$K49,'提出用（全体）'!$D$7:$D$645,$B49)</f>
        <v>0</v>
      </c>
      <c r="O49" s="69">
        <f>SUMIFS('提出用（全体）'!AA$7:AA$645,'提出用（全体）'!$W$7:$W$645,$K49,'提出用（全体）'!$D$7:$D$645,$B49)</f>
        <v>0</v>
      </c>
      <c r="P49" s="69">
        <f>SUMIFS('提出用（全体）'!AB$7:AB$645,'提出用（全体）'!$W$7:$W$645,$K49,'提出用（全体）'!$D$7:$D$645,$B49)</f>
        <v>0</v>
      </c>
      <c r="Q49" s="69">
        <f>SUMIFS('提出用（全体）'!AC$7:AC$645,'提出用（全体）'!$W$7:$W$645,$K49,'提出用（全体）'!$D$7:$D$645,$B49)</f>
        <v>0</v>
      </c>
      <c r="R49" s="69">
        <f>SUMIFS('提出用（全体）'!AD$7:AD$645,'提出用（全体）'!$W$7:$W$645,$K49,'提出用（全体）'!$D$7:$D$645,$B49)</f>
        <v>0</v>
      </c>
      <c r="S49" s="290">
        <f>SUMIFS('提出用（全体）'!AE$7:AE$645,'提出用（全体）'!$W$7:$W$645,$K49,'提出用（全体）'!$D$7:$D$645,$B49)</f>
        <v>0</v>
      </c>
    </row>
    <row r="50" spans="1:19" ht="14.25" x14ac:dyDescent="0.15">
      <c r="A50" t="s">
        <v>568</v>
      </c>
      <c r="B50" s="286" t="s">
        <v>570</v>
      </c>
      <c r="C50" s="133" t="s">
        <v>78</v>
      </c>
      <c r="D50" s="134">
        <f>SUMIFS('提出用（全体）'!P$7:P$645,'提出用（全体）'!$O$7:$O$645,$C50,'提出用（全体）'!$D$7:$D$645,$B50)</f>
        <v>127279700</v>
      </c>
      <c r="E50" s="134">
        <f>SUMIFS('提出用（全体）'!Q$7:Q$645,'提出用（全体）'!$O$7:$O$645,$C50,'提出用（全体）'!$D$7:$D$645,$B50)</f>
        <v>16690688</v>
      </c>
      <c r="F50" s="134">
        <f>SUMIFS('提出用（全体）'!R$7:R$645,'提出用（全体）'!$O$7:$O$645,$C50,'提出用（全体）'!$D$7:$D$645,$B50)</f>
        <v>110589012</v>
      </c>
      <c r="G50" s="134">
        <f>SUMIFS('提出用（全体）'!S$7:S$645,'提出用（全体）'!$O$7:$O$645,$C50,'提出用（全体）'!$D$7:$D$645,$B50)</f>
        <v>0</v>
      </c>
      <c r="H50" s="134">
        <f>SUMIFS('提出用（全体）'!T$7:T$645,'提出用（全体）'!$O$7:$O$645,$C50,'提出用（全体）'!$D$7:$D$645,$B50)</f>
        <v>0</v>
      </c>
      <c r="I50" s="134">
        <f>SUMIFS('提出用（全体）'!U$7:U$645,'提出用（全体）'!$O$7:$O$645,$C50,'提出用（全体）'!$D$7:$D$645,$B50)</f>
        <v>50642300</v>
      </c>
      <c r="J50" s="134">
        <f>SUMIFS('提出用（全体）'!V$7:V$645,'提出用（全体）'!$O$7:$O$645,$C50,'提出用（全体）'!$D$7:$D$645,$B50)</f>
        <v>76637400</v>
      </c>
      <c r="K50" s="135" t="s">
        <v>79</v>
      </c>
      <c r="L50" s="136">
        <f>SUMIFS('提出用（全体）'!X$7:X$645,'提出用（全体）'!$W$7:$W$645,$K50,'提出用（全体）'!$D$7:$D$645,$B50)</f>
        <v>111318624</v>
      </c>
      <c r="M50" s="136">
        <f>SUMIFS('提出用（全体）'!Y$7:Y$645,'提出用（全体）'!$W$7:$W$645,$K50,'提出用（全体）'!$D$7:$D$645,$B50)</f>
        <v>0</v>
      </c>
      <c r="N50" s="136">
        <f>SUMIFS('提出用（全体）'!Z$7:Z$645,'提出用（全体）'!$W$7:$W$645,$K50,'提出用（全体）'!$D$7:$D$645,$B50)</f>
        <v>0</v>
      </c>
      <c r="O50" s="136">
        <f>SUMIFS('提出用（全体）'!AA$7:AA$645,'提出用（全体）'!$W$7:$W$645,$K50,'提出用（全体）'!$D$7:$D$645,$B50)</f>
        <v>0</v>
      </c>
      <c r="P50" s="136">
        <f>SUMIFS('提出用（全体）'!AB$7:AB$645,'提出用（全体）'!$W$7:$W$645,$K50,'提出用（全体）'!$D$7:$D$645,$B50)</f>
        <v>0</v>
      </c>
      <c r="Q50" s="136">
        <f>SUMIFS('提出用（全体）'!AC$7:AC$645,'提出用（全体）'!$W$7:$W$645,$K50,'提出用（全体）'!$D$7:$D$645,$B50)</f>
        <v>0</v>
      </c>
      <c r="R50" s="136">
        <f>SUMIFS('提出用（全体）'!AD$7:AD$645,'提出用（全体）'!$W$7:$W$645,$K50,'提出用（全体）'!$D$7:$D$645,$B50)</f>
        <v>0</v>
      </c>
      <c r="S50" s="287">
        <f>SUMIFS('提出用（全体）'!AE$7:AE$645,'提出用（全体）'!$W$7:$W$645,$K50,'提出用（全体）'!$D$7:$D$645,$B50)</f>
        <v>111318624</v>
      </c>
    </row>
    <row r="51" spans="1:19" ht="14.25" x14ac:dyDescent="0.15">
      <c r="A51" t="s">
        <v>568</v>
      </c>
      <c r="B51" s="288" t="s">
        <v>570</v>
      </c>
      <c r="C51" s="133" t="s">
        <v>75</v>
      </c>
      <c r="D51" s="134">
        <f>SUMIFS('提出用（全体）'!P$7:P$645,'提出用（全体）'!$O$7:$O$645,$C51,'提出用（全体）'!$D$7:$D$645,$B51)</f>
        <v>15961076</v>
      </c>
      <c r="E51" s="134">
        <f>SUMIFS('提出用（全体）'!Q$7:Q$645,'提出用（全体）'!$O$7:$O$645,$C51,'提出用（全体）'!$D$7:$D$645,$B51)</f>
        <v>12422744</v>
      </c>
      <c r="F51" s="134">
        <f>SUMIFS('提出用（全体）'!R$7:R$645,'提出用（全体）'!$O$7:$O$645,$C51,'提出用（全体）'!$D$7:$D$645,$B51)</f>
        <v>3538332</v>
      </c>
      <c r="G51" s="134">
        <f>SUMIFS('提出用（全体）'!S$7:S$645,'提出用（全体）'!$O$7:$O$645,$C51,'提出用（全体）'!$D$7:$D$645,$B51)</f>
        <v>0</v>
      </c>
      <c r="H51" s="134">
        <f>SUMIFS('提出用（全体）'!T$7:T$645,'提出用（全体）'!$O$7:$O$645,$C51,'提出用（全体）'!$D$7:$D$645,$B51)</f>
        <v>0</v>
      </c>
      <c r="I51" s="134">
        <f>SUMIFS('提出用（全体）'!U$7:U$645,'提出用（全体）'!$O$7:$O$645,$C51,'提出用（全体）'!$D$7:$D$645,$B51)</f>
        <v>12065500</v>
      </c>
      <c r="J51" s="134">
        <f>SUMIFS('提出用（全体）'!V$7:V$645,'提出用（全体）'!$O$7:$O$645,$C51,'提出用（全体）'!$D$7:$D$645,$B51)</f>
        <v>3895576</v>
      </c>
      <c r="K51" s="135" t="s">
        <v>82</v>
      </c>
      <c r="L51" s="136">
        <f>SUMIFS('提出用（全体）'!X$7:X$645,'提出用（全体）'!$W$7:$W$645,$K51,'提出用（全体）'!$D$7:$D$645,$B51)</f>
        <v>111318624</v>
      </c>
      <c r="M51" s="136">
        <f>SUMIFS('提出用（全体）'!Y$7:Y$645,'提出用（全体）'!$W$7:$W$645,$K51,'提出用（全体）'!$D$7:$D$645,$B51)</f>
        <v>0</v>
      </c>
      <c r="N51" s="136">
        <f>SUMIFS('提出用（全体）'!Z$7:Z$645,'提出用（全体）'!$W$7:$W$645,$K51,'提出用（全体）'!$D$7:$D$645,$B51)</f>
        <v>0</v>
      </c>
      <c r="O51" s="136">
        <f>SUMIFS('提出用（全体）'!AA$7:AA$645,'提出用（全体）'!$W$7:$W$645,$K51,'提出用（全体）'!$D$7:$D$645,$B51)</f>
        <v>0</v>
      </c>
      <c r="P51" s="136">
        <f>SUMIFS('提出用（全体）'!AB$7:AB$645,'提出用（全体）'!$W$7:$W$645,$K51,'提出用（全体）'!$D$7:$D$645,$B51)</f>
        <v>0</v>
      </c>
      <c r="Q51" s="136">
        <f>SUMIFS('提出用（全体）'!AC$7:AC$645,'提出用（全体）'!$W$7:$W$645,$K51,'提出用（全体）'!$D$7:$D$645,$B51)</f>
        <v>0</v>
      </c>
      <c r="R51" s="136">
        <f>SUMIFS('提出用（全体）'!AD$7:AD$645,'提出用（全体）'!$W$7:$W$645,$K51,'提出用（全体）'!$D$7:$D$645,$B51)</f>
        <v>0</v>
      </c>
      <c r="S51" s="287">
        <f>SUMIFS('提出用（全体）'!AE$7:AE$645,'提出用（全体）'!$W$7:$W$645,$K51,'提出用（全体）'!$D$7:$D$645,$B51)</f>
        <v>111318624</v>
      </c>
    </row>
    <row r="52" spans="1:19" ht="14.25" x14ac:dyDescent="0.15">
      <c r="A52" t="s">
        <v>568</v>
      </c>
      <c r="B52" s="294" t="s">
        <v>570</v>
      </c>
      <c r="C52" s="270" t="s">
        <v>77</v>
      </c>
      <c r="D52" s="134">
        <f>SUMIFS('提出用（全体）'!P$7:P$645,'提出用（全体）'!$O$7:$O$645,$C52,'提出用（全体）'!$D$7:$D$645,$B52)</f>
        <v>111318624</v>
      </c>
      <c r="E52" s="134">
        <f>SUMIFS('提出用（全体）'!Q$7:Q$645,'提出用（全体）'!$O$7:$O$645,$C52,'提出用（全体）'!$D$7:$D$645,$B52)</f>
        <v>4267944</v>
      </c>
      <c r="F52" s="134">
        <f>SUMIFS('提出用（全体）'!R$7:R$645,'提出用（全体）'!$O$7:$O$645,$C52,'提出用（全体）'!$D$7:$D$645,$B52)</f>
        <v>107050680</v>
      </c>
      <c r="G52" s="134">
        <f>SUMIFS('提出用（全体）'!S$7:S$645,'提出用（全体）'!$O$7:$O$645,$C52,'提出用（全体）'!$D$7:$D$645,$B52)</f>
        <v>0</v>
      </c>
      <c r="H52" s="134">
        <f>SUMIFS('提出用（全体）'!T$7:T$645,'提出用（全体）'!$O$7:$O$645,$C52,'提出用（全体）'!$D$7:$D$645,$B52)</f>
        <v>0</v>
      </c>
      <c r="I52" s="134">
        <f>SUMIFS('提出用（全体）'!U$7:U$645,'提出用（全体）'!$O$7:$O$645,$C52,'提出用（全体）'!$D$7:$D$645,$B52)</f>
        <v>38576800</v>
      </c>
      <c r="J52" s="134">
        <f>SUMIFS('提出用（全体）'!V$7:V$645,'提出用（全体）'!$O$7:$O$645,$C52,'提出用（全体）'!$D$7:$D$645,$B52)</f>
        <v>72741824</v>
      </c>
      <c r="K52" s="142" t="s">
        <v>83</v>
      </c>
      <c r="L52" s="136">
        <f>SUMIFS('提出用（全体）'!X$7:X$645,'提出用（全体）'!$W$7:$W$645,$K52,'提出用（全体）'!$D$7:$D$645,$B52)</f>
        <v>0</v>
      </c>
      <c r="M52" s="136">
        <f>SUMIFS('提出用（全体）'!Y$7:Y$645,'提出用（全体）'!$W$7:$W$645,$K52,'提出用（全体）'!$D$7:$D$645,$B52)</f>
        <v>0</v>
      </c>
      <c r="N52" s="136">
        <f>SUMIFS('提出用（全体）'!Z$7:Z$645,'提出用（全体）'!$W$7:$W$645,$K52,'提出用（全体）'!$D$7:$D$645,$B52)</f>
        <v>0</v>
      </c>
      <c r="O52" s="136">
        <f>SUMIFS('提出用（全体）'!AA$7:AA$645,'提出用（全体）'!$W$7:$W$645,$K52,'提出用（全体）'!$D$7:$D$645,$B52)</f>
        <v>0</v>
      </c>
      <c r="P52" s="136">
        <f>SUMIFS('提出用（全体）'!AB$7:AB$645,'提出用（全体）'!$W$7:$W$645,$K52,'提出用（全体）'!$D$7:$D$645,$B52)</f>
        <v>0</v>
      </c>
      <c r="Q52" s="136">
        <f>SUMIFS('提出用（全体）'!AC$7:AC$645,'提出用（全体）'!$W$7:$W$645,$K52,'提出用（全体）'!$D$7:$D$645,$B52)</f>
        <v>0</v>
      </c>
      <c r="R52" s="136">
        <f>SUMIFS('提出用（全体）'!AD$7:AD$645,'提出用（全体）'!$W$7:$W$645,$K52,'提出用（全体）'!$D$7:$D$645,$B52)</f>
        <v>0</v>
      </c>
      <c r="S52" s="287">
        <f>SUMIFS('提出用（全体）'!AE$7:AE$645,'提出用（全体）'!$W$7:$W$645,$K52,'提出用（全体）'!$D$7:$D$645,$B52)</f>
        <v>0</v>
      </c>
    </row>
    <row r="53" spans="1:19" ht="14.25" x14ac:dyDescent="0.15">
      <c r="A53" t="s">
        <v>572</v>
      </c>
      <c r="B53" s="289" t="s">
        <v>574</v>
      </c>
      <c r="C53" s="147" t="s">
        <v>78</v>
      </c>
      <c r="D53" s="67">
        <f>SUMIFS('提出用（全体）'!P$7:P$645,'提出用（全体）'!$O$7:$O$645,$C53,'提出用（全体）'!$D$7:$D$645,$B53)</f>
        <v>10746756</v>
      </c>
      <c r="E53" s="67">
        <f>SUMIFS('提出用（全体）'!Q$7:Q$645,'提出用（全体）'!$O$7:$O$645,$C53,'提出用（全体）'!$D$7:$D$645,$B53)</f>
        <v>5543640</v>
      </c>
      <c r="F53" s="67">
        <f>SUMIFS('提出用（全体）'!R$7:R$645,'提出用（全体）'!$O$7:$O$645,$C53,'提出用（全体）'!$D$7:$D$645,$B53)</f>
        <v>5203116</v>
      </c>
      <c r="G53" s="67">
        <f>SUMIFS('提出用（全体）'!S$7:S$645,'提出用（全体）'!$O$7:$O$645,$C53,'提出用（全体）'!$D$7:$D$645,$B53)</f>
        <v>0</v>
      </c>
      <c r="H53" s="67">
        <f>SUMIFS('提出用（全体）'!T$7:T$645,'提出用（全体）'!$O$7:$O$645,$C53,'提出用（全体）'!$D$7:$D$645,$B53)</f>
        <v>0</v>
      </c>
      <c r="I53" s="67">
        <f>SUMIFS('提出用（全体）'!U$7:U$645,'提出用（全体）'!$O$7:$O$645,$C53,'提出用（全体）'!$D$7:$D$645,$B53)</f>
        <v>10284700</v>
      </c>
      <c r="J53" s="67">
        <f>SUMIFS('提出用（全体）'!V$7:V$645,'提出用（全体）'!$O$7:$O$645,$C53,'提出用（全体）'!$D$7:$D$645,$B53)</f>
        <v>462056</v>
      </c>
      <c r="K53" s="70" t="s">
        <v>79</v>
      </c>
      <c r="L53" s="69">
        <f>SUMIFS('提出用（全体）'!X$7:X$645,'提出用（全体）'!$W$7:$W$645,$K53,'提出用（全体）'!$D$7:$D$645,$B53)</f>
        <v>0</v>
      </c>
      <c r="M53" s="69">
        <f>SUMIFS('提出用（全体）'!Y$7:Y$645,'提出用（全体）'!$W$7:$W$645,$K53,'提出用（全体）'!$D$7:$D$645,$B53)</f>
        <v>0</v>
      </c>
      <c r="N53" s="69">
        <f>SUMIFS('提出用（全体）'!Z$7:Z$645,'提出用（全体）'!$W$7:$W$645,$K53,'提出用（全体）'!$D$7:$D$645,$B53)</f>
        <v>0</v>
      </c>
      <c r="O53" s="69">
        <f>SUMIFS('提出用（全体）'!AA$7:AA$645,'提出用（全体）'!$W$7:$W$645,$K53,'提出用（全体）'!$D$7:$D$645,$B53)</f>
        <v>0</v>
      </c>
      <c r="P53" s="69">
        <f>SUMIFS('提出用（全体）'!AB$7:AB$645,'提出用（全体）'!$W$7:$W$645,$K53,'提出用（全体）'!$D$7:$D$645,$B53)</f>
        <v>0</v>
      </c>
      <c r="Q53" s="69">
        <f>SUMIFS('提出用（全体）'!AC$7:AC$645,'提出用（全体）'!$W$7:$W$645,$K53,'提出用（全体）'!$D$7:$D$645,$B53)</f>
        <v>0</v>
      </c>
      <c r="R53" s="69">
        <f>SUMIFS('提出用（全体）'!AD$7:AD$645,'提出用（全体）'!$W$7:$W$645,$K53,'提出用（全体）'!$D$7:$D$645,$B53)</f>
        <v>0</v>
      </c>
      <c r="S53" s="290">
        <f>SUMIFS('提出用（全体）'!AE$7:AE$645,'提出用（全体）'!$W$7:$W$645,$K53,'提出用（全体）'!$D$7:$D$645,$B53)</f>
        <v>0</v>
      </c>
    </row>
    <row r="54" spans="1:19" ht="14.25" x14ac:dyDescent="0.15">
      <c r="A54" t="s">
        <v>572</v>
      </c>
      <c r="B54" s="291" t="s">
        <v>574</v>
      </c>
      <c r="C54" s="147" t="s">
        <v>75</v>
      </c>
      <c r="D54" s="67">
        <f>SUMIFS('提出用（全体）'!P$7:P$645,'提出用（全体）'!$O$7:$O$645,$C54,'提出用（全体）'!$D$7:$D$645,$B54)</f>
        <v>10746756</v>
      </c>
      <c r="E54" s="67">
        <f>SUMIFS('提出用（全体）'!Q$7:Q$645,'提出用（全体）'!$O$7:$O$645,$C54,'提出用（全体）'!$D$7:$D$645,$B54)</f>
        <v>5543640</v>
      </c>
      <c r="F54" s="67">
        <f>SUMIFS('提出用（全体）'!R$7:R$645,'提出用（全体）'!$O$7:$O$645,$C54,'提出用（全体）'!$D$7:$D$645,$B54)</f>
        <v>5203116</v>
      </c>
      <c r="G54" s="67">
        <f>SUMIFS('提出用（全体）'!S$7:S$645,'提出用（全体）'!$O$7:$O$645,$C54,'提出用（全体）'!$D$7:$D$645,$B54)</f>
        <v>0</v>
      </c>
      <c r="H54" s="67">
        <f>SUMIFS('提出用（全体）'!T$7:T$645,'提出用（全体）'!$O$7:$O$645,$C54,'提出用（全体）'!$D$7:$D$645,$B54)</f>
        <v>0</v>
      </c>
      <c r="I54" s="67">
        <f>SUMIFS('提出用（全体）'!U$7:U$645,'提出用（全体）'!$O$7:$O$645,$C54,'提出用（全体）'!$D$7:$D$645,$B54)</f>
        <v>10284700</v>
      </c>
      <c r="J54" s="67">
        <f>SUMIFS('提出用（全体）'!V$7:V$645,'提出用（全体）'!$O$7:$O$645,$C54,'提出用（全体）'!$D$7:$D$645,$B54)</f>
        <v>462056</v>
      </c>
      <c r="K54" s="70" t="s">
        <v>82</v>
      </c>
      <c r="L54" s="69">
        <f>SUMIFS('提出用（全体）'!X$7:X$645,'提出用（全体）'!$W$7:$W$645,$K54,'提出用（全体）'!$D$7:$D$645,$B54)</f>
        <v>0</v>
      </c>
      <c r="M54" s="69">
        <f>SUMIFS('提出用（全体）'!Y$7:Y$645,'提出用（全体）'!$W$7:$W$645,$K54,'提出用（全体）'!$D$7:$D$645,$B54)</f>
        <v>0</v>
      </c>
      <c r="N54" s="69">
        <f>SUMIFS('提出用（全体）'!Z$7:Z$645,'提出用（全体）'!$W$7:$W$645,$K54,'提出用（全体）'!$D$7:$D$645,$B54)</f>
        <v>0</v>
      </c>
      <c r="O54" s="69">
        <f>SUMIFS('提出用（全体）'!AA$7:AA$645,'提出用（全体）'!$W$7:$W$645,$K54,'提出用（全体）'!$D$7:$D$645,$B54)</f>
        <v>0</v>
      </c>
      <c r="P54" s="69">
        <f>SUMIFS('提出用（全体）'!AB$7:AB$645,'提出用（全体）'!$W$7:$W$645,$K54,'提出用（全体）'!$D$7:$D$645,$B54)</f>
        <v>0</v>
      </c>
      <c r="Q54" s="69">
        <f>SUMIFS('提出用（全体）'!AC$7:AC$645,'提出用（全体）'!$W$7:$W$645,$K54,'提出用（全体）'!$D$7:$D$645,$B54)</f>
        <v>0</v>
      </c>
      <c r="R54" s="69">
        <f>SUMIFS('提出用（全体）'!AD$7:AD$645,'提出用（全体）'!$W$7:$W$645,$K54,'提出用（全体）'!$D$7:$D$645,$B54)</f>
        <v>0</v>
      </c>
      <c r="S54" s="290">
        <f>SUMIFS('提出用（全体）'!AE$7:AE$645,'提出用（全体）'!$W$7:$W$645,$K54,'提出用（全体）'!$D$7:$D$645,$B54)</f>
        <v>0</v>
      </c>
    </row>
    <row r="55" spans="1:19" ht="14.25" x14ac:dyDescent="0.15">
      <c r="A55" t="s">
        <v>572</v>
      </c>
      <c r="B55" s="292" t="s">
        <v>574</v>
      </c>
      <c r="C55" s="278" t="s">
        <v>77</v>
      </c>
      <c r="D55" s="89">
        <f>SUMIFS('提出用（全体）'!P$7:P$645,'提出用（全体）'!$O$7:$O$645,$C55,'提出用（全体）'!$D$7:$D$645,$B55)</f>
        <v>0</v>
      </c>
      <c r="E55" s="89">
        <f>SUMIFS('提出用（全体）'!Q$7:Q$645,'提出用（全体）'!$O$7:$O$645,$C55,'提出用（全体）'!$D$7:$D$645,$B55)</f>
        <v>0</v>
      </c>
      <c r="F55" s="89">
        <f>SUMIFS('提出用（全体）'!R$7:R$645,'提出用（全体）'!$O$7:$O$645,$C55,'提出用（全体）'!$D$7:$D$645,$B55)</f>
        <v>0</v>
      </c>
      <c r="G55" s="89">
        <f>SUMIFS('提出用（全体）'!S$7:S$645,'提出用（全体）'!$O$7:$O$645,$C55,'提出用（全体）'!$D$7:$D$645,$B55)</f>
        <v>0</v>
      </c>
      <c r="H55" s="89">
        <f>SUMIFS('提出用（全体）'!T$7:T$645,'提出用（全体）'!$O$7:$O$645,$C55,'提出用（全体）'!$D$7:$D$645,$B55)</f>
        <v>0</v>
      </c>
      <c r="I55" s="89">
        <f>SUMIFS('提出用（全体）'!U$7:U$645,'提出用（全体）'!$O$7:$O$645,$C55,'提出用（全体）'!$D$7:$D$645,$B55)</f>
        <v>0</v>
      </c>
      <c r="J55" s="89">
        <f>SUMIFS('提出用（全体）'!V$7:V$645,'提出用（全体）'!$O$7:$O$645,$C55,'提出用（全体）'!$D$7:$D$645,$B55)</f>
        <v>0</v>
      </c>
      <c r="K55" s="88" t="s">
        <v>83</v>
      </c>
      <c r="L55" s="69">
        <f>SUMIFS('提出用（全体）'!X$7:X$645,'提出用（全体）'!$W$7:$W$645,$K55,'提出用（全体）'!$D$7:$D$645,$B55)</f>
        <v>0</v>
      </c>
      <c r="M55" s="69">
        <f>SUMIFS('提出用（全体）'!Y$7:Y$645,'提出用（全体）'!$W$7:$W$645,$K55,'提出用（全体）'!$D$7:$D$645,$B55)</f>
        <v>0</v>
      </c>
      <c r="N55" s="69">
        <f>SUMIFS('提出用（全体）'!Z$7:Z$645,'提出用（全体）'!$W$7:$W$645,$K55,'提出用（全体）'!$D$7:$D$645,$B55)</f>
        <v>0</v>
      </c>
      <c r="O55" s="69">
        <f>SUMIFS('提出用（全体）'!AA$7:AA$645,'提出用（全体）'!$W$7:$W$645,$K55,'提出用（全体）'!$D$7:$D$645,$B55)</f>
        <v>0</v>
      </c>
      <c r="P55" s="69">
        <f>SUMIFS('提出用（全体）'!AB$7:AB$645,'提出用（全体）'!$W$7:$W$645,$K55,'提出用（全体）'!$D$7:$D$645,$B55)</f>
        <v>0</v>
      </c>
      <c r="Q55" s="69">
        <f>SUMIFS('提出用（全体）'!AC$7:AC$645,'提出用（全体）'!$W$7:$W$645,$K55,'提出用（全体）'!$D$7:$D$645,$B55)</f>
        <v>0</v>
      </c>
      <c r="R55" s="69">
        <f>SUMIFS('提出用（全体）'!AD$7:AD$645,'提出用（全体）'!$W$7:$W$645,$K55,'提出用（全体）'!$D$7:$D$645,$B55)</f>
        <v>0</v>
      </c>
      <c r="S55" s="290">
        <f>SUMIFS('提出用（全体）'!AE$7:AE$645,'提出用（全体）'!$W$7:$W$645,$K55,'提出用（全体）'!$D$7:$D$645,$B55)</f>
        <v>0</v>
      </c>
    </row>
    <row r="56" spans="1:19" ht="14.25" x14ac:dyDescent="0.15">
      <c r="A56" t="s">
        <v>577</v>
      </c>
      <c r="B56" s="286" t="s">
        <v>579</v>
      </c>
      <c r="C56" s="133" t="s">
        <v>78</v>
      </c>
      <c r="D56" s="134">
        <f>SUMIFS('提出用（全体）'!P$7:P$645,'提出用（全体）'!$O$7:$O$645,$C56,'提出用（全体）'!$D$7:$D$645,$B56)</f>
        <v>1838408196</v>
      </c>
      <c r="E56" s="134">
        <f>SUMIFS('提出用（全体）'!Q$7:Q$645,'提出用（全体）'!$O$7:$O$645,$C56,'提出用（全体）'!$D$7:$D$645,$B56)</f>
        <v>564998109</v>
      </c>
      <c r="F56" s="134">
        <f>SUMIFS('提出用（全体）'!R$7:R$645,'提出用（全体）'!$O$7:$O$645,$C56,'提出用（全体）'!$D$7:$D$645,$B56)</f>
        <v>1273410087</v>
      </c>
      <c r="G56" s="134">
        <f>SUMIFS('提出用（全体）'!S$7:S$645,'提出用（全体）'!$O$7:$O$645,$C56,'提出用（全体）'!$D$7:$D$645,$B56)</f>
        <v>0</v>
      </c>
      <c r="H56" s="134">
        <f>SUMIFS('提出用（全体）'!T$7:T$645,'提出用（全体）'!$O$7:$O$645,$C56,'提出用（全体）'!$D$7:$D$645,$B56)</f>
        <v>1118459768</v>
      </c>
      <c r="I56" s="134">
        <f>SUMIFS('提出用（全体）'!U$7:U$645,'提出用（全体）'!$O$7:$O$645,$C56,'提出用（全体）'!$D$7:$D$645,$B56)</f>
        <v>499066575</v>
      </c>
      <c r="J56" s="134">
        <f>SUMIFS('提出用（全体）'!V$7:V$645,'提出用（全体）'!$O$7:$O$645,$C56,'提出用（全体）'!$D$7:$D$645,$B56)</f>
        <v>1339341621</v>
      </c>
      <c r="K56" s="135" t="s">
        <v>79</v>
      </c>
      <c r="L56" s="136">
        <f>SUMIFS('提出用（全体）'!X$7:X$645,'提出用（全体）'!$W$7:$W$645,$K56,'提出用（全体）'!$D$7:$D$645,$B56)</f>
        <v>186957341</v>
      </c>
      <c r="M56" s="136">
        <f>SUMIFS('提出用（全体）'!Y$7:Y$645,'提出用（全体）'!$W$7:$W$645,$K56,'提出用（全体）'!$D$7:$D$645,$B56)</f>
        <v>0</v>
      </c>
      <c r="N56" s="136">
        <f>SUMIFS('提出用（全体）'!Z$7:Z$645,'提出用（全体）'!$W$7:$W$645,$K56,'提出用（全体）'!$D$7:$D$645,$B56)</f>
        <v>0</v>
      </c>
      <c r="O56" s="136">
        <f>SUMIFS('提出用（全体）'!AA$7:AA$645,'提出用（全体）'!$W$7:$W$645,$K56,'提出用（全体）'!$D$7:$D$645,$B56)</f>
        <v>0</v>
      </c>
      <c r="P56" s="136">
        <f>SUMIFS('提出用（全体）'!AB$7:AB$645,'提出用（全体）'!$W$7:$W$645,$K56,'提出用（全体）'!$D$7:$D$645,$B56)</f>
        <v>0</v>
      </c>
      <c r="Q56" s="136">
        <f>SUMIFS('提出用（全体）'!AC$7:AC$645,'提出用（全体）'!$W$7:$W$645,$K56,'提出用（全体）'!$D$7:$D$645,$B56)</f>
        <v>0</v>
      </c>
      <c r="R56" s="136">
        <f>SUMIFS('提出用（全体）'!AD$7:AD$645,'提出用（全体）'!$W$7:$W$645,$K56,'提出用（全体）'!$D$7:$D$645,$B56)</f>
        <v>0</v>
      </c>
      <c r="S56" s="287">
        <f>SUMIFS('提出用（全体）'!AE$7:AE$645,'提出用（全体）'!$W$7:$W$645,$K56,'提出用（全体）'!$D$7:$D$645,$B56)</f>
        <v>186957341</v>
      </c>
    </row>
    <row r="57" spans="1:19" ht="14.25" x14ac:dyDescent="0.15">
      <c r="A57" t="s">
        <v>577</v>
      </c>
      <c r="B57" s="288" t="s">
        <v>579</v>
      </c>
      <c r="C57" s="133" t="s">
        <v>75</v>
      </c>
      <c r="D57" s="134">
        <f>SUMIFS('提出用（全体）'!P$7:P$645,'提出用（全体）'!$O$7:$O$645,$C57,'提出用（全体）'!$D$7:$D$645,$B57)</f>
        <v>1651450855</v>
      </c>
      <c r="E57" s="134">
        <f>SUMIFS('提出用（全体）'!Q$7:Q$645,'提出用（全体）'!$O$7:$O$645,$C57,'提出用（全体）'!$D$7:$D$645,$B57)</f>
        <v>547901229</v>
      </c>
      <c r="F57" s="134">
        <f>SUMIFS('提出用（全体）'!R$7:R$645,'提出用（全体）'!$O$7:$O$645,$C57,'提出用（全体）'!$D$7:$D$645,$B57)</f>
        <v>1103549626</v>
      </c>
      <c r="G57" s="134">
        <f>SUMIFS('提出用（全体）'!S$7:S$645,'提出用（全体）'!$O$7:$O$645,$C57,'提出用（全体）'!$D$7:$D$645,$B57)</f>
        <v>0</v>
      </c>
      <c r="H57" s="134">
        <f>SUMIFS('提出用（全体）'!T$7:T$645,'提出用（全体）'!$O$7:$O$645,$C57,'提出用（全体）'!$D$7:$D$645,$B57)</f>
        <v>1072839248</v>
      </c>
      <c r="I57" s="134">
        <f>SUMIFS('提出用（全体）'!U$7:U$645,'提出用（全体）'!$O$7:$O$645,$C57,'提出用（全体）'!$D$7:$D$645,$B57)</f>
        <v>392375308</v>
      </c>
      <c r="J57" s="134">
        <f>SUMIFS('提出用（全体）'!V$7:V$645,'提出用（全体）'!$O$7:$O$645,$C57,'提出用（全体）'!$D$7:$D$645,$B57)</f>
        <v>1259075547</v>
      </c>
      <c r="K57" s="135" t="s">
        <v>82</v>
      </c>
      <c r="L57" s="136">
        <f>SUMIFS('提出用（全体）'!X$7:X$645,'提出用（全体）'!$W$7:$W$645,$K57,'提出用（全体）'!$D$7:$D$645,$B57)</f>
        <v>186957341</v>
      </c>
      <c r="M57" s="136">
        <f>SUMIFS('提出用（全体）'!Y$7:Y$645,'提出用（全体）'!$W$7:$W$645,$K57,'提出用（全体）'!$D$7:$D$645,$B57)</f>
        <v>0</v>
      </c>
      <c r="N57" s="136">
        <f>SUMIFS('提出用（全体）'!Z$7:Z$645,'提出用（全体）'!$W$7:$W$645,$K57,'提出用（全体）'!$D$7:$D$645,$B57)</f>
        <v>0</v>
      </c>
      <c r="O57" s="136">
        <f>SUMIFS('提出用（全体）'!AA$7:AA$645,'提出用（全体）'!$W$7:$W$645,$K57,'提出用（全体）'!$D$7:$D$645,$B57)</f>
        <v>0</v>
      </c>
      <c r="P57" s="136">
        <f>SUMIFS('提出用（全体）'!AB$7:AB$645,'提出用（全体）'!$W$7:$W$645,$K57,'提出用（全体）'!$D$7:$D$645,$B57)</f>
        <v>0</v>
      </c>
      <c r="Q57" s="136">
        <f>SUMIFS('提出用（全体）'!AC$7:AC$645,'提出用（全体）'!$W$7:$W$645,$K57,'提出用（全体）'!$D$7:$D$645,$B57)</f>
        <v>0</v>
      </c>
      <c r="R57" s="136">
        <f>SUMIFS('提出用（全体）'!AD$7:AD$645,'提出用（全体）'!$W$7:$W$645,$K57,'提出用（全体）'!$D$7:$D$645,$B57)</f>
        <v>0</v>
      </c>
      <c r="S57" s="287">
        <f>SUMIFS('提出用（全体）'!AE$7:AE$645,'提出用（全体）'!$W$7:$W$645,$K57,'提出用（全体）'!$D$7:$D$645,$B57)</f>
        <v>186957341</v>
      </c>
    </row>
    <row r="58" spans="1:19" ht="14.25" x14ac:dyDescent="0.15">
      <c r="A58" t="s">
        <v>577</v>
      </c>
      <c r="B58" s="294" t="s">
        <v>579</v>
      </c>
      <c r="C58" s="270" t="s">
        <v>77</v>
      </c>
      <c r="D58" s="134">
        <f>SUMIFS('提出用（全体）'!P$7:P$645,'提出用（全体）'!$O$7:$O$645,$C58,'提出用（全体）'!$D$7:$D$645,$B58)</f>
        <v>186957341</v>
      </c>
      <c r="E58" s="134">
        <f>SUMIFS('提出用（全体）'!Q$7:Q$645,'提出用（全体）'!$O$7:$O$645,$C58,'提出用（全体）'!$D$7:$D$645,$B58)</f>
        <v>17096880</v>
      </c>
      <c r="F58" s="134">
        <f>SUMIFS('提出用（全体）'!R$7:R$645,'提出用（全体）'!$O$7:$O$645,$C58,'提出用（全体）'!$D$7:$D$645,$B58)</f>
        <v>169860461</v>
      </c>
      <c r="G58" s="134">
        <f>SUMIFS('提出用（全体）'!S$7:S$645,'提出用（全体）'!$O$7:$O$645,$C58,'提出用（全体）'!$D$7:$D$645,$B58)</f>
        <v>0</v>
      </c>
      <c r="H58" s="134">
        <f>SUMIFS('提出用（全体）'!T$7:T$645,'提出用（全体）'!$O$7:$O$645,$C58,'提出用（全体）'!$D$7:$D$645,$B58)</f>
        <v>45620520</v>
      </c>
      <c r="I58" s="134">
        <f>SUMIFS('提出用（全体）'!U$7:U$645,'提出用（全体）'!$O$7:$O$645,$C58,'提出用（全体）'!$D$7:$D$645,$B58)</f>
        <v>106691267</v>
      </c>
      <c r="J58" s="134">
        <f>SUMIFS('提出用（全体）'!V$7:V$645,'提出用（全体）'!$O$7:$O$645,$C58,'提出用（全体）'!$D$7:$D$645,$B58)</f>
        <v>80266074</v>
      </c>
      <c r="K58" s="142" t="s">
        <v>83</v>
      </c>
      <c r="L58" s="136">
        <f>SUMIFS('提出用（全体）'!X$7:X$645,'提出用（全体）'!$W$7:$W$645,$K58,'提出用（全体）'!$D$7:$D$645,$B58)</f>
        <v>0</v>
      </c>
      <c r="M58" s="136">
        <f>SUMIFS('提出用（全体）'!Y$7:Y$645,'提出用（全体）'!$W$7:$W$645,$K58,'提出用（全体）'!$D$7:$D$645,$B58)</f>
        <v>0</v>
      </c>
      <c r="N58" s="136">
        <f>SUMIFS('提出用（全体）'!Z$7:Z$645,'提出用（全体）'!$W$7:$W$645,$K58,'提出用（全体）'!$D$7:$D$645,$B58)</f>
        <v>0</v>
      </c>
      <c r="O58" s="136">
        <f>SUMIFS('提出用（全体）'!AA$7:AA$645,'提出用（全体）'!$W$7:$W$645,$K58,'提出用（全体）'!$D$7:$D$645,$B58)</f>
        <v>0</v>
      </c>
      <c r="P58" s="136">
        <f>SUMIFS('提出用（全体）'!AB$7:AB$645,'提出用（全体）'!$W$7:$W$645,$K58,'提出用（全体）'!$D$7:$D$645,$B58)</f>
        <v>0</v>
      </c>
      <c r="Q58" s="136">
        <f>SUMIFS('提出用（全体）'!AC$7:AC$645,'提出用（全体）'!$W$7:$W$645,$K58,'提出用（全体）'!$D$7:$D$645,$B58)</f>
        <v>0</v>
      </c>
      <c r="R58" s="136">
        <f>SUMIFS('提出用（全体）'!AD$7:AD$645,'提出用（全体）'!$W$7:$W$645,$K58,'提出用（全体）'!$D$7:$D$645,$B58)</f>
        <v>0</v>
      </c>
      <c r="S58" s="287">
        <f>SUMIFS('提出用（全体）'!AE$7:AE$645,'提出用（全体）'!$W$7:$W$645,$K58,'提出用（全体）'!$D$7:$D$645,$B58)</f>
        <v>0</v>
      </c>
    </row>
    <row r="59" spans="1:19" ht="14.25" x14ac:dyDescent="0.15">
      <c r="A59" t="s">
        <v>1255</v>
      </c>
      <c r="B59" s="289" t="s">
        <v>1814</v>
      </c>
      <c r="C59" s="147" t="s">
        <v>78</v>
      </c>
      <c r="D59" s="67">
        <f>SUMIFS('提出用（全体）'!P$7:P$645,'提出用（全体）'!$O$7:$O$645,$C59,'提出用（全体）'!$D$7:$D$645,$B59)</f>
        <v>1160014</v>
      </c>
      <c r="E59" s="67">
        <f>SUMIFS('提出用（全体）'!Q$7:Q$645,'提出用（全体）'!$O$7:$O$645,$C59,'提出用（全体）'!$D$7:$D$645,$B59)</f>
        <v>1160014</v>
      </c>
      <c r="F59" s="67">
        <f>SUMIFS('提出用（全体）'!R$7:R$645,'提出用（全体）'!$O$7:$O$645,$C59,'提出用（全体）'!$D$7:$D$645,$B59)</f>
        <v>0</v>
      </c>
      <c r="G59" s="67">
        <f>SUMIFS('提出用（全体）'!S$7:S$645,'提出用（全体）'!$O$7:$O$645,$C59,'提出用（全体）'!$D$7:$D$645,$B59)</f>
        <v>0</v>
      </c>
      <c r="H59" s="67">
        <f>SUMIFS('提出用（全体）'!T$7:T$645,'提出用（全体）'!$O$7:$O$645,$C59,'提出用（全体）'!$D$7:$D$645,$B59)</f>
        <v>0</v>
      </c>
      <c r="I59" s="67">
        <f>SUMIFS('提出用（全体）'!U$7:U$645,'提出用（全体）'!$O$7:$O$645,$C59,'提出用（全体）'!$D$7:$D$645,$B59)</f>
        <v>0</v>
      </c>
      <c r="J59" s="67">
        <f>SUMIFS('提出用（全体）'!V$7:V$645,'提出用（全体）'!$O$7:$O$645,$C59,'提出用（全体）'!$D$7:$D$645,$B59)</f>
        <v>1160014</v>
      </c>
      <c r="K59" s="70" t="s">
        <v>79</v>
      </c>
      <c r="L59" s="69">
        <f>SUMIFS('提出用（全体）'!X$7:X$645,'提出用（全体）'!$W$7:$W$645,$K59,'提出用（全体）'!$D$7:$D$645,$B59)</f>
        <v>0</v>
      </c>
      <c r="M59" s="69">
        <f>SUMIFS('提出用（全体）'!Y$7:Y$645,'提出用（全体）'!$W$7:$W$645,$K59,'提出用（全体）'!$D$7:$D$645,$B59)</f>
        <v>0</v>
      </c>
      <c r="N59" s="69">
        <f>SUMIFS('提出用（全体）'!Z$7:Z$645,'提出用（全体）'!$W$7:$W$645,$K59,'提出用（全体）'!$D$7:$D$645,$B59)</f>
        <v>0</v>
      </c>
      <c r="O59" s="69">
        <f>SUMIFS('提出用（全体）'!AA$7:AA$645,'提出用（全体）'!$W$7:$W$645,$K59,'提出用（全体）'!$D$7:$D$645,$B59)</f>
        <v>0</v>
      </c>
      <c r="P59" s="69">
        <f>SUMIFS('提出用（全体）'!AB$7:AB$645,'提出用（全体）'!$W$7:$W$645,$K59,'提出用（全体）'!$D$7:$D$645,$B59)</f>
        <v>0</v>
      </c>
      <c r="Q59" s="69">
        <f>SUMIFS('提出用（全体）'!AC$7:AC$645,'提出用（全体）'!$W$7:$W$645,$K59,'提出用（全体）'!$D$7:$D$645,$B59)</f>
        <v>0</v>
      </c>
      <c r="R59" s="69">
        <f>SUMIFS('提出用（全体）'!AD$7:AD$645,'提出用（全体）'!$W$7:$W$645,$K59,'提出用（全体）'!$D$7:$D$645,$B59)</f>
        <v>0</v>
      </c>
      <c r="S59" s="290">
        <f>SUMIFS('提出用（全体）'!AE$7:AE$645,'提出用（全体）'!$W$7:$W$645,$K59,'提出用（全体）'!$D$7:$D$645,$B59)</f>
        <v>0</v>
      </c>
    </row>
    <row r="60" spans="1:19" ht="14.25" x14ac:dyDescent="0.15">
      <c r="A60" t="s">
        <v>1255</v>
      </c>
      <c r="B60" s="291" t="s">
        <v>1814</v>
      </c>
      <c r="C60" s="147" t="s">
        <v>75</v>
      </c>
      <c r="D60" s="67">
        <f>SUMIFS('提出用（全体）'!P$7:P$645,'提出用（全体）'!$O$7:$O$645,$C60,'提出用（全体）'!$D$7:$D$645,$B60)</f>
        <v>1160014</v>
      </c>
      <c r="E60" s="67">
        <f>SUMIFS('提出用（全体）'!Q$7:Q$645,'提出用（全体）'!$O$7:$O$645,$C60,'提出用（全体）'!$D$7:$D$645,$B60)</f>
        <v>1160014</v>
      </c>
      <c r="F60" s="67">
        <f>SUMIFS('提出用（全体）'!R$7:R$645,'提出用（全体）'!$O$7:$O$645,$C60,'提出用（全体）'!$D$7:$D$645,$B60)</f>
        <v>0</v>
      </c>
      <c r="G60" s="67">
        <f>SUMIFS('提出用（全体）'!S$7:S$645,'提出用（全体）'!$O$7:$O$645,$C60,'提出用（全体）'!$D$7:$D$645,$B60)</f>
        <v>0</v>
      </c>
      <c r="H60" s="67">
        <f>SUMIFS('提出用（全体）'!T$7:T$645,'提出用（全体）'!$O$7:$O$645,$C60,'提出用（全体）'!$D$7:$D$645,$B60)</f>
        <v>0</v>
      </c>
      <c r="I60" s="67">
        <f>SUMIFS('提出用（全体）'!U$7:U$645,'提出用（全体）'!$O$7:$O$645,$C60,'提出用（全体）'!$D$7:$D$645,$B60)</f>
        <v>0</v>
      </c>
      <c r="J60" s="67">
        <f>SUMIFS('提出用（全体）'!V$7:V$645,'提出用（全体）'!$O$7:$O$645,$C60,'提出用（全体）'!$D$7:$D$645,$B60)</f>
        <v>1160014</v>
      </c>
      <c r="K60" s="70" t="s">
        <v>82</v>
      </c>
      <c r="L60" s="69">
        <f>SUMIFS('提出用（全体）'!X$7:X$645,'提出用（全体）'!$W$7:$W$645,$K60,'提出用（全体）'!$D$7:$D$645,$B60)</f>
        <v>0</v>
      </c>
      <c r="M60" s="69">
        <f>SUMIFS('提出用（全体）'!Y$7:Y$645,'提出用（全体）'!$W$7:$W$645,$K60,'提出用（全体）'!$D$7:$D$645,$B60)</f>
        <v>0</v>
      </c>
      <c r="N60" s="69">
        <f>SUMIFS('提出用（全体）'!Z$7:Z$645,'提出用（全体）'!$W$7:$W$645,$K60,'提出用（全体）'!$D$7:$D$645,$B60)</f>
        <v>0</v>
      </c>
      <c r="O60" s="69">
        <f>SUMIFS('提出用（全体）'!AA$7:AA$645,'提出用（全体）'!$W$7:$W$645,$K60,'提出用（全体）'!$D$7:$D$645,$B60)</f>
        <v>0</v>
      </c>
      <c r="P60" s="69">
        <f>SUMIFS('提出用（全体）'!AB$7:AB$645,'提出用（全体）'!$W$7:$W$645,$K60,'提出用（全体）'!$D$7:$D$645,$B60)</f>
        <v>0</v>
      </c>
      <c r="Q60" s="69">
        <f>SUMIFS('提出用（全体）'!AC$7:AC$645,'提出用（全体）'!$W$7:$W$645,$K60,'提出用（全体）'!$D$7:$D$645,$B60)</f>
        <v>0</v>
      </c>
      <c r="R60" s="69">
        <f>SUMIFS('提出用（全体）'!AD$7:AD$645,'提出用（全体）'!$W$7:$W$645,$K60,'提出用（全体）'!$D$7:$D$645,$B60)</f>
        <v>0</v>
      </c>
      <c r="S60" s="290">
        <f>SUMIFS('提出用（全体）'!AE$7:AE$645,'提出用（全体）'!$W$7:$W$645,$K60,'提出用（全体）'!$D$7:$D$645,$B60)</f>
        <v>0</v>
      </c>
    </row>
    <row r="61" spans="1:19" ht="14.25" x14ac:dyDescent="0.15">
      <c r="A61" t="s">
        <v>1255</v>
      </c>
      <c r="B61" s="292" t="s">
        <v>1814</v>
      </c>
      <c r="C61" s="278" t="s">
        <v>77</v>
      </c>
      <c r="D61" s="89">
        <f>SUMIFS('提出用（全体）'!P$7:P$645,'提出用（全体）'!$O$7:$O$645,$C61,'提出用（全体）'!$D$7:$D$645,$B61)</f>
        <v>0</v>
      </c>
      <c r="E61" s="89">
        <f>SUMIFS('提出用（全体）'!Q$7:Q$645,'提出用（全体）'!$O$7:$O$645,$C61,'提出用（全体）'!$D$7:$D$645,$B61)</f>
        <v>0</v>
      </c>
      <c r="F61" s="89">
        <f>SUMIFS('提出用（全体）'!R$7:R$645,'提出用（全体）'!$O$7:$O$645,$C61,'提出用（全体）'!$D$7:$D$645,$B61)</f>
        <v>0</v>
      </c>
      <c r="G61" s="89">
        <f>SUMIFS('提出用（全体）'!S$7:S$645,'提出用（全体）'!$O$7:$O$645,$C61,'提出用（全体）'!$D$7:$D$645,$B61)</f>
        <v>0</v>
      </c>
      <c r="H61" s="89">
        <f>SUMIFS('提出用（全体）'!T$7:T$645,'提出用（全体）'!$O$7:$O$645,$C61,'提出用（全体）'!$D$7:$D$645,$B61)</f>
        <v>0</v>
      </c>
      <c r="I61" s="89">
        <f>SUMIFS('提出用（全体）'!U$7:U$645,'提出用（全体）'!$O$7:$O$645,$C61,'提出用（全体）'!$D$7:$D$645,$B61)</f>
        <v>0</v>
      </c>
      <c r="J61" s="89">
        <f>SUMIFS('提出用（全体）'!V$7:V$645,'提出用（全体）'!$O$7:$O$645,$C61,'提出用（全体）'!$D$7:$D$645,$B61)</f>
        <v>0</v>
      </c>
      <c r="K61" s="88" t="s">
        <v>83</v>
      </c>
      <c r="L61" s="69">
        <f>SUMIFS('提出用（全体）'!X$7:X$645,'提出用（全体）'!$W$7:$W$645,$K61,'提出用（全体）'!$D$7:$D$645,$B61)</f>
        <v>0</v>
      </c>
      <c r="M61" s="69">
        <f>SUMIFS('提出用（全体）'!Y$7:Y$645,'提出用（全体）'!$W$7:$W$645,$K61,'提出用（全体）'!$D$7:$D$645,$B61)</f>
        <v>0</v>
      </c>
      <c r="N61" s="69">
        <f>SUMIFS('提出用（全体）'!Z$7:Z$645,'提出用（全体）'!$W$7:$W$645,$K61,'提出用（全体）'!$D$7:$D$645,$B61)</f>
        <v>0</v>
      </c>
      <c r="O61" s="69">
        <f>SUMIFS('提出用（全体）'!AA$7:AA$645,'提出用（全体）'!$W$7:$W$645,$K61,'提出用（全体）'!$D$7:$D$645,$B61)</f>
        <v>0</v>
      </c>
      <c r="P61" s="69">
        <f>SUMIFS('提出用（全体）'!AB$7:AB$645,'提出用（全体）'!$W$7:$W$645,$K61,'提出用（全体）'!$D$7:$D$645,$B61)</f>
        <v>0</v>
      </c>
      <c r="Q61" s="69">
        <f>SUMIFS('提出用（全体）'!AC$7:AC$645,'提出用（全体）'!$W$7:$W$645,$K61,'提出用（全体）'!$D$7:$D$645,$B61)</f>
        <v>0</v>
      </c>
      <c r="R61" s="69">
        <f>SUMIFS('提出用（全体）'!AD$7:AD$645,'提出用（全体）'!$W$7:$W$645,$K61,'提出用（全体）'!$D$7:$D$645,$B61)</f>
        <v>0</v>
      </c>
      <c r="S61" s="290">
        <f>SUMIFS('提出用（全体）'!AE$7:AE$645,'提出用（全体）'!$W$7:$W$645,$K61,'提出用（全体）'!$D$7:$D$645,$B61)</f>
        <v>0</v>
      </c>
    </row>
    <row r="62" spans="1:19" ht="14.25" x14ac:dyDescent="0.15">
      <c r="A62" t="s">
        <v>600</v>
      </c>
      <c r="B62" s="286" t="s">
        <v>602</v>
      </c>
      <c r="C62" s="133" t="s">
        <v>78</v>
      </c>
      <c r="D62" s="134">
        <f>SUMIFS('提出用（全体）'!P$7:P$645,'提出用（全体）'!$O$7:$O$645,$C62,'提出用（全体）'!$D$7:$D$645,$B62)</f>
        <v>589438630</v>
      </c>
      <c r="E62" s="134">
        <f>SUMIFS('提出用（全体）'!Q$7:Q$645,'提出用（全体）'!$O$7:$O$645,$C62,'提出用（全体）'!$D$7:$D$645,$B62)</f>
        <v>0</v>
      </c>
      <c r="F62" s="134">
        <f>SUMIFS('提出用（全体）'!R$7:R$645,'提出用（全体）'!$O$7:$O$645,$C62,'提出用（全体）'!$D$7:$D$645,$B62)</f>
        <v>589438630</v>
      </c>
      <c r="G62" s="134">
        <f>SUMIFS('提出用（全体）'!S$7:S$645,'提出用（全体）'!$O$7:$O$645,$C62,'提出用（全体）'!$D$7:$D$645,$B62)</f>
        <v>0</v>
      </c>
      <c r="H62" s="134">
        <f>SUMIFS('提出用（全体）'!T$7:T$645,'提出用（全体）'!$O$7:$O$645,$C62,'提出用（全体）'!$D$7:$D$645,$B62)</f>
        <v>319447089</v>
      </c>
      <c r="I62" s="134">
        <f>SUMIFS('提出用（全体）'!U$7:U$645,'提出用（全体）'!$O$7:$O$645,$C62,'提出用（全体）'!$D$7:$D$645,$B62)</f>
        <v>265331991</v>
      </c>
      <c r="J62" s="134">
        <f>SUMIFS('提出用（全体）'!V$7:V$645,'提出用（全体）'!$O$7:$O$645,$C62,'提出用（全体）'!$D$7:$D$645,$B62)</f>
        <v>324106639</v>
      </c>
      <c r="K62" s="135" t="s">
        <v>79</v>
      </c>
      <c r="L62" s="136">
        <f>SUMIFS('提出用（全体）'!X$7:X$645,'提出用（全体）'!$W$7:$W$645,$K62,'提出用（全体）'!$D$7:$D$645,$B62)</f>
        <v>308276877</v>
      </c>
      <c r="M62" s="136">
        <f>SUMIFS('提出用（全体）'!Y$7:Y$645,'提出用（全体）'!$W$7:$W$645,$K62,'提出用（全体）'!$D$7:$D$645,$B62)</f>
        <v>0</v>
      </c>
      <c r="N62" s="136">
        <f>SUMIFS('提出用（全体）'!Z$7:Z$645,'提出用（全体）'!$W$7:$W$645,$K62,'提出用（全体）'!$D$7:$D$645,$B62)</f>
        <v>0</v>
      </c>
      <c r="O62" s="136">
        <f>SUMIFS('提出用（全体）'!AA$7:AA$645,'提出用（全体）'!$W$7:$W$645,$K62,'提出用（全体）'!$D$7:$D$645,$B62)</f>
        <v>0</v>
      </c>
      <c r="P62" s="136">
        <f>SUMIFS('提出用（全体）'!AB$7:AB$645,'提出用（全体）'!$W$7:$W$645,$K62,'提出用（全体）'!$D$7:$D$645,$B62)</f>
        <v>0</v>
      </c>
      <c r="Q62" s="136">
        <f>SUMIFS('提出用（全体）'!AC$7:AC$645,'提出用（全体）'!$W$7:$W$645,$K62,'提出用（全体）'!$D$7:$D$645,$B62)</f>
        <v>0</v>
      </c>
      <c r="R62" s="136">
        <f>SUMIFS('提出用（全体）'!AD$7:AD$645,'提出用（全体）'!$W$7:$W$645,$K62,'提出用（全体）'!$D$7:$D$645,$B62)</f>
        <v>0</v>
      </c>
      <c r="S62" s="287">
        <f>SUMIFS('提出用（全体）'!AE$7:AE$645,'提出用（全体）'!$W$7:$W$645,$K62,'提出用（全体）'!$D$7:$D$645,$B62)</f>
        <v>308276877</v>
      </c>
    </row>
    <row r="63" spans="1:19" ht="14.25" x14ac:dyDescent="0.15">
      <c r="A63" t="s">
        <v>600</v>
      </c>
      <c r="B63" s="288" t="s">
        <v>602</v>
      </c>
      <c r="C63" s="133" t="s">
        <v>75</v>
      </c>
      <c r="D63" s="134">
        <f>SUMIFS('提出用（全体）'!P$7:P$645,'提出用（全体）'!$O$7:$O$645,$C63,'提出用（全体）'!$D$7:$D$645,$B63)</f>
        <v>281161753</v>
      </c>
      <c r="E63" s="134">
        <f>SUMIFS('提出用（全体）'!Q$7:Q$645,'提出用（全体）'!$O$7:$O$645,$C63,'提出用（全体）'!$D$7:$D$645,$B63)</f>
        <v>0</v>
      </c>
      <c r="F63" s="134">
        <f>SUMIFS('提出用（全体）'!R$7:R$645,'提出用（全体）'!$O$7:$O$645,$C63,'提出用（全体）'!$D$7:$D$645,$B63)</f>
        <v>281161753</v>
      </c>
      <c r="G63" s="134">
        <f>SUMIFS('提出用（全体）'!S$7:S$645,'提出用（全体）'!$O$7:$O$645,$C63,'提出用（全体）'!$D$7:$D$645,$B63)</f>
        <v>0</v>
      </c>
      <c r="H63" s="134">
        <f>SUMIFS('提出用（全体）'!T$7:T$645,'提出用（全体）'!$O$7:$O$645,$C63,'提出用（全体）'!$D$7:$D$645,$B63)</f>
        <v>226348769</v>
      </c>
      <c r="I63" s="134">
        <f>SUMIFS('提出用（全体）'!U$7:U$645,'提出用（全体）'!$O$7:$O$645,$C63,'提出用（全体）'!$D$7:$D$645,$B63)</f>
        <v>129821271</v>
      </c>
      <c r="J63" s="134">
        <f>SUMIFS('提出用（全体）'!V$7:V$645,'提出用（全体）'!$O$7:$O$645,$C63,'提出用（全体）'!$D$7:$D$645,$B63)</f>
        <v>151340482</v>
      </c>
      <c r="K63" s="135" t="s">
        <v>82</v>
      </c>
      <c r="L63" s="136">
        <f>SUMIFS('提出用（全体）'!X$7:X$645,'提出用（全体）'!$W$7:$W$645,$K63,'提出用（全体）'!$D$7:$D$645,$B63)</f>
        <v>308276877</v>
      </c>
      <c r="M63" s="136">
        <f>SUMIFS('提出用（全体）'!Y$7:Y$645,'提出用（全体）'!$W$7:$W$645,$K63,'提出用（全体）'!$D$7:$D$645,$B63)</f>
        <v>0</v>
      </c>
      <c r="N63" s="136">
        <f>SUMIFS('提出用（全体）'!Z$7:Z$645,'提出用（全体）'!$W$7:$W$645,$K63,'提出用（全体）'!$D$7:$D$645,$B63)</f>
        <v>0</v>
      </c>
      <c r="O63" s="136">
        <f>SUMIFS('提出用（全体）'!AA$7:AA$645,'提出用（全体）'!$W$7:$W$645,$K63,'提出用（全体）'!$D$7:$D$645,$B63)</f>
        <v>0</v>
      </c>
      <c r="P63" s="136">
        <f>SUMIFS('提出用（全体）'!AB$7:AB$645,'提出用（全体）'!$W$7:$W$645,$K63,'提出用（全体）'!$D$7:$D$645,$B63)</f>
        <v>0</v>
      </c>
      <c r="Q63" s="136">
        <f>SUMIFS('提出用（全体）'!AC$7:AC$645,'提出用（全体）'!$W$7:$W$645,$K63,'提出用（全体）'!$D$7:$D$645,$B63)</f>
        <v>0</v>
      </c>
      <c r="R63" s="136">
        <f>SUMIFS('提出用（全体）'!AD$7:AD$645,'提出用（全体）'!$W$7:$W$645,$K63,'提出用（全体）'!$D$7:$D$645,$B63)</f>
        <v>0</v>
      </c>
      <c r="S63" s="287">
        <f>SUMIFS('提出用（全体）'!AE$7:AE$645,'提出用（全体）'!$W$7:$W$645,$K63,'提出用（全体）'!$D$7:$D$645,$B63)</f>
        <v>308276877</v>
      </c>
    </row>
    <row r="64" spans="1:19" ht="14.25" x14ac:dyDescent="0.15">
      <c r="A64" t="s">
        <v>600</v>
      </c>
      <c r="B64" s="294" t="s">
        <v>602</v>
      </c>
      <c r="C64" s="270" t="s">
        <v>77</v>
      </c>
      <c r="D64" s="134">
        <f>SUMIFS('提出用（全体）'!P$7:P$645,'提出用（全体）'!$O$7:$O$645,$C64,'提出用（全体）'!$D$7:$D$645,$B64)</f>
        <v>308276877</v>
      </c>
      <c r="E64" s="134">
        <f>SUMIFS('提出用（全体）'!Q$7:Q$645,'提出用（全体）'!$O$7:$O$645,$C64,'提出用（全体）'!$D$7:$D$645,$B64)</f>
        <v>0</v>
      </c>
      <c r="F64" s="134">
        <f>SUMIFS('提出用（全体）'!R$7:R$645,'提出用（全体）'!$O$7:$O$645,$C64,'提出用（全体）'!$D$7:$D$645,$B64)</f>
        <v>308276877</v>
      </c>
      <c r="G64" s="134">
        <f>SUMIFS('提出用（全体）'!S$7:S$645,'提出用（全体）'!$O$7:$O$645,$C64,'提出用（全体）'!$D$7:$D$645,$B64)</f>
        <v>0</v>
      </c>
      <c r="H64" s="134">
        <f>SUMIFS('提出用（全体）'!T$7:T$645,'提出用（全体）'!$O$7:$O$645,$C64,'提出用（全体）'!$D$7:$D$645,$B64)</f>
        <v>93098320</v>
      </c>
      <c r="I64" s="134">
        <f>SUMIFS('提出用（全体）'!U$7:U$645,'提出用（全体）'!$O$7:$O$645,$C64,'提出用（全体）'!$D$7:$D$645,$B64)</f>
        <v>135510720</v>
      </c>
      <c r="J64" s="134">
        <f>SUMIFS('提出用（全体）'!V$7:V$645,'提出用（全体）'!$O$7:$O$645,$C64,'提出用（全体）'!$D$7:$D$645,$B64)</f>
        <v>172766157</v>
      </c>
      <c r="K64" s="142" t="s">
        <v>83</v>
      </c>
      <c r="L64" s="136">
        <f>SUMIFS('提出用（全体）'!X$7:X$645,'提出用（全体）'!$W$7:$W$645,$K64,'提出用（全体）'!$D$7:$D$645,$B64)</f>
        <v>0</v>
      </c>
      <c r="M64" s="136">
        <f>SUMIFS('提出用（全体）'!Y$7:Y$645,'提出用（全体）'!$W$7:$W$645,$K64,'提出用（全体）'!$D$7:$D$645,$B64)</f>
        <v>0</v>
      </c>
      <c r="N64" s="136">
        <f>SUMIFS('提出用（全体）'!Z$7:Z$645,'提出用（全体）'!$W$7:$W$645,$K64,'提出用（全体）'!$D$7:$D$645,$B64)</f>
        <v>0</v>
      </c>
      <c r="O64" s="136">
        <f>SUMIFS('提出用（全体）'!AA$7:AA$645,'提出用（全体）'!$W$7:$W$645,$K64,'提出用（全体）'!$D$7:$D$645,$B64)</f>
        <v>0</v>
      </c>
      <c r="P64" s="136">
        <f>SUMIFS('提出用（全体）'!AB$7:AB$645,'提出用（全体）'!$W$7:$W$645,$K64,'提出用（全体）'!$D$7:$D$645,$B64)</f>
        <v>0</v>
      </c>
      <c r="Q64" s="136">
        <f>SUMIFS('提出用（全体）'!AC$7:AC$645,'提出用（全体）'!$W$7:$W$645,$K64,'提出用（全体）'!$D$7:$D$645,$B64)</f>
        <v>0</v>
      </c>
      <c r="R64" s="136">
        <f>SUMIFS('提出用（全体）'!AD$7:AD$645,'提出用（全体）'!$W$7:$W$645,$K64,'提出用（全体）'!$D$7:$D$645,$B64)</f>
        <v>0</v>
      </c>
      <c r="S64" s="287">
        <f>SUMIFS('提出用（全体）'!AE$7:AE$645,'提出用（全体）'!$W$7:$W$645,$K64,'提出用（全体）'!$D$7:$D$645,$B64)</f>
        <v>0</v>
      </c>
    </row>
    <row r="65" spans="1:19" ht="14.25" x14ac:dyDescent="0.15">
      <c r="A65" t="s">
        <v>605</v>
      </c>
      <c r="B65" s="289" t="s">
        <v>607</v>
      </c>
      <c r="C65" s="147" t="s">
        <v>78</v>
      </c>
      <c r="D65" s="67">
        <f>SUMIFS('提出用（全体）'!P$7:P$645,'提出用（全体）'!$O$7:$O$645,$C65,'提出用（全体）'!$D$7:$D$645,$B65)</f>
        <v>293421960</v>
      </c>
      <c r="E65" s="67">
        <f>SUMIFS('提出用（全体）'!Q$7:Q$645,'提出用（全体）'!$O$7:$O$645,$C65,'提出用（全体）'!$D$7:$D$645,$B65)</f>
        <v>0</v>
      </c>
      <c r="F65" s="67">
        <f>SUMIFS('提出用（全体）'!R$7:R$645,'提出用（全体）'!$O$7:$O$645,$C65,'提出用（全体）'!$D$7:$D$645,$B65)</f>
        <v>293421960</v>
      </c>
      <c r="G65" s="67">
        <f>SUMIFS('提出用（全体）'!S$7:S$645,'提出用（全体）'!$O$7:$O$645,$C65,'提出用（全体）'!$D$7:$D$645,$B65)</f>
        <v>0</v>
      </c>
      <c r="H65" s="67">
        <f>SUMIFS('提出用（全体）'!T$7:T$645,'提出用（全体）'!$O$7:$O$645,$C65,'提出用（全体）'!$D$7:$D$645,$B65)</f>
        <v>293421960</v>
      </c>
      <c r="I65" s="67">
        <f>SUMIFS('提出用（全体）'!U$7:U$645,'提出用（全体）'!$O$7:$O$645,$C65,'提出用（全体）'!$D$7:$D$645,$B65)</f>
        <v>109593000</v>
      </c>
      <c r="J65" s="67">
        <f>SUMIFS('提出用（全体）'!V$7:V$645,'提出用（全体）'!$O$7:$O$645,$C65,'提出用（全体）'!$D$7:$D$645,$B65)</f>
        <v>183828960</v>
      </c>
      <c r="K65" s="70" t="s">
        <v>79</v>
      </c>
      <c r="L65" s="69">
        <f>SUMIFS('提出用（全体）'!X$7:X$645,'提出用（全体）'!$W$7:$W$645,$K65,'提出用（全体）'!$D$7:$D$645,$B65)</f>
        <v>0</v>
      </c>
      <c r="M65" s="69">
        <f>SUMIFS('提出用（全体）'!Y$7:Y$645,'提出用（全体）'!$W$7:$W$645,$K65,'提出用（全体）'!$D$7:$D$645,$B65)</f>
        <v>0</v>
      </c>
      <c r="N65" s="69">
        <f>SUMIFS('提出用（全体）'!Z$7:Z$645,'提出用（全体）'!$W$7:$W$645,$K65,'提出用（全体）'!$D$7:$D$645,$B65)</f>
        <v>0</v>
      </c>
      <c r="O65" s="69">
        <f>SUMIFS('提出用（全体）'!AA$7:AA$645,'提出用（全体）'!$W$7:$W$645,$K65,'提出用（全体）'!$D$7:$D$645,$B65)</f>
        <v>0</v>
      </c>
      <c r="P65" s="69">
        <f>SUMIFS('提出用（全体）'!AB$7:AB$645,'提出用（全体）'!$W$7:$W$645,$K65,'提出用（全体）'!$D$7:$D$645,$B65)</f>
        <v>0</v>
      </c>
      <c r="Q65" s="69">
        <f>SUMIFS('提出用（全体）'!AC$7:AC$645,'提出用（全体）'!$W$7:$W$645,$K65,'提出用（全体）'!$D$7:$D$645,$B65)</f>
        <v>0</v>
      </c>
      <c r="R65" s="69">
        <f>SUMIFS('提出用（全体）'!AD$7:AD$645,'提出用（全体）'!$W$7:$W$645,$K65,'提出用（全体）'!$D$7:$D$645,$B65)</f>
        <v>0</v>
      </c>
      <c r="S65" s="290">
        <f>SUMIFS('提出用（全体）'!AE$7:AE$645,'提出用（全体）'!$W$7:$W$645,$K65,'提出用（全体）'!$D$7:$D$645,$B65)</f>
        <v>0</v>
      </c>
    </row>
    <row r="66" spans="1:19" ht="14.25" x14ac:dyDescent="0.15">
      <c r="A66" t="s">
        <v>605</v>
      </c>
      <c r="B66" s="291" t="s">
        <v>607</v>
      </c>
      <c r="C66" s="147" t="s">
        <v>75</v>
      </c>
      <c r="D66" s="67">
        <f>SUMIFS('提出用（全体）'!P$7:P$645,'提出用（全体）'!$O$7:$O$645,$C66,'提出用（全体）'!$D$7:$D$645,$B66)</f>
        <v>293421960</v>
      </c>
      <c r="E66" s="67">
        <f>SUMIFS('提出用（全体）'!Q$7:Q$645,'提出用（全体）'!$O$7:$O$645,$C66,'提出用（全体）'!$D$7:$D$645,$B66)</f>
        <v>0</v>
      </c>
      <c r="F66" s="67">
        <f>SUMIFS('提出用（全体）'!R$7:R$645,'提出用（全体）'!$O$7:$O$645,$C66,'提出用（全体）'!$D$7:$D$645,$B66)</f>
        <v>293421960</v>
      </c>
      <c r="G66" s="67">
        <f>SUMIFS('提出用（全体）'!S$7:S$645,'提出用（全体）'!$O$7:$O$645,$C66,'提出用（全体）'!$D$7:$D$645,$B66)</f>
        <v>0</v>
      </c>
      <c r="H66" s="67">
        <f>SUMIFS('提出用（全体）'!T$7:T$645,'提出用（全体）'!$O$7:$O$645,$C66,'提出用（全体）'!$D$7:$D$645,$B66)</f>
        <v>293421960</v>
      </c>
      <c r="I66" s="67">
        <f>SUMIFS('提出用（全体）'!U$7:U$645,'提出用（全体）'!$O$7:$O$645,$C66,'提出用（全体）'!$D$7:$D$645,$B66)</f>
        <v>109593000</v>
      </c>
      <c r="J66" s="67">
        <f>SUMIFS('提出用（全体）'!V$7:V$645,'提出用（全体）'!$O$7:$O$645,$C66,'提出用（全体）'!$D$7:$D$645,$B66)</f>
        <v>183828960</v>
      </c>
      <c r="K66" s="70" t="s">
        <v>82</v>
      </c>
      <c r="L66" s="69">
        <f>SUMIFS('提出用（全体）'!X$7:X$645,'提出用（全体）'!$W$7:$W$645,$K66,'提出用（全体）'!$D$7:$D$645,$B66)</f>
        <v>0</v>
      </c>
      <c r="M66" s="69">
        <f>SUMIFS('提出用（全体）'!Y$7:Y$645,'提出用（全体）'!$W$7:$W$645,$K66,'提出用（全体）'!$D$7:$D$645,$B66)</f>
        <v>0</v>
      </c>
      <c r="N66" s="69">
        <f>SUMIFS('提出用（全体）'!Z$7:Z$645,'提出用（全体）'!$W$7:$W$645,$K66,'提出用（全体）'!$D$7:$D$645,$B66)</f>
        <v>0</v>
      </c>
      <c r="O66" s="69">
        <f>SUMIFS('提出用（全体）'!AA$7:AA$645,'提出用（全体）'!$W$7:$W$645,$K66,'提出用（全体）'!$D$7:$D$645,$B66)</f>
        <v>0</v>
      </c>
      <c r="P66" s="69">
        <f>SUMIFS('提出用（全体）'!AB$7:AB$645,'提出用（全体）'!$W$7:$W$645,$K66,'提出用（全体）'!$D$7:$D$645,$B66)</f>
        <v>0</v>
      </c>
      <c r="Q66" s="69">
        <f>SUMIFS('提出用（全体）'!AC$7:AC$645,'提出用（全体）'!$W$7:$W$645,$K66,'提出用（全体）'!$D$7:$D$645,$B66)</f>
        <v>0</v>
      </c>
      <c r="R66" s="69">
        <f>SUMIFS('提出用（全体）'!AD$7:AD$645,'提出用（全体）'!$W$7:$W$645,$K66,'提出用（全体）'!$D$7:$D$645,$B66)</f>
        <v>0</v>
      </c>
      <c r="S66" s="290">
        <f>SUMIFS('提出用（全体）'!AE$7:AE$645,'提出用（全体）'!$W$7:$W$645,$K66,'提出用（全体）'!$D$7:$D$645,$B66)</f>
        <v>0</v>
      </c>
    </row>
    <row r="67" spans="1:19" ht="14.25" x14ac:dyDescent="0.15">
      <c r="A67" t="s">
        <v>605</v>
      </c>
      <c r="B67" s="292" t="s">
        <v>607</v>
      </c>
      <c r="C67" s="278" t="s">
        <v>77</v>
      </c>
      <c r="D67" s="89">
        <f>SUMIFS('提出用（全体）'!P$7:P$645,'提出用（全体）'!$O$7:$O$645,$C67,'提出用（全体）'!$D$7:$D$645,$B67)</f>
        <v>0</v>
      </c>
      <c r="E67" s="89">
        <f>SUMIFS('提出用（全体）'!Q$7:Q$645,'提出用（全体）'!$O$7:$O$645,$C67,'提出用（全体）'!$D$7:$D$645,$B67)</f>
        <v>0</v>
      </c>
      <c r="F67" s="89">
        <f>SUMIFS('提出用（全体）'!R$7:R$645,'提出用（全体）'!$O$7:$O$645,$C67,'提出用（全体）'!$D$7:$D$645,$B67)</f>
        <v>0</v>
      </c>
      <c r="G67" s="89">
        <f>SUMIFS('提出用（全体）'!S$7:S$645,'提出用（全体）'!$O$7:$O$645,$C67,'提出用（全体）'!$D$7:$D$645,$B67)</f>
        <v>0</v>
      </c>
      <c r="H67" s="89">
        <f>SUMIFS('提出用（全体）'!T$7:T$645,'提出用（全体）'!$O$7:$O$645,$C67,'提出用（全体）'!$D$7:$D$645,$B67)</f>
        <v>0</v>
      </c>
      <c r="I67" s="89">
        <f>SUMIFS('提出用（全体）'!U$7:U$645,'提出用（全体）'!$O$7:$O$645,$C67,'提出用（全体）'!$D$7:$D$645,$B67)</f>
        <v>0</v>
      </c>
      <c r="J67" s="89">
        <f>SUMIFS('提出用（全体）'!V$7:V$645,'提出用（全体）'!$O$7:$O$645,$C67,'提出用（全体）'!$D$7:$D$645,$B67)</f>
        <v>0</v>
      </c>
      <c r="K67" s="88" t="s">
        <v>83</v>
      </c>
      <c r="L67" s="69">
        <f>SUMIFS('提出用（全体）'!X$7:X$645,'提出用（全体）'!$W$7:$W$645,$K67,'提出用（全体）'!$D$7:$D$645,$B67)</f>
        <v>0</v>
      </c>
      <c r="M67" s="69">
        <f>SUMIFS('提出用（全体）'!Y$7:Y$645,'提出用（全体）'!$W$7:$W$645,$K67,'提出用（全体）'!$D$7:$D$645,$B67)</f>
        <v>0</v>
      </c>
      <c r="N67" s="69">
        <f>SUMIFS('提出用（全体）'!Z$7:Z$645,'提出用（全体）'!$W$7:$W$645,$K67,'提出用（全体）'!$D$7:$D$645,$B67)</f>
        <v>0</v>
      </c>
      <c r="O67" s="69">
        <f>SUMIFS('提出用（全体）'!AA$7:AA$645,'提出用（全体）'!$W$7:$W$645,$K67,'提出用（全体）'!$D$7:$D$645,$B67)</f>
        <v>0</v>
      </c>
      <c r="P67" s="69">
        <f>SUMIFS('提出用（全体）'!AB$7:AB$645,'提出用（全体）'!$W$7:$W$645,$K67,'提出用（全体）'!$D$7:$D$645,$B67)</f>
        <v>0</v>
      </c>
      <c r="Q67" s="69">
        <f>SUMIFS('提出用（全体）'!AC$7:AC$645,'提出用（全体）'!$W$7:$W$645,$K67,'提出用（全体）'!$D$7:$D$645,$B67)</f>
        <v>0</v>
      </c>
      <c r="R67" s="69">
        <f>SUMIFS('提出用（全体）'!AD$7:AD$645,'提出用（全体）'!$W$7:$W$645,$K67,'提出用（全体）'!$D$7:$D$645,$B67)</f>
        <v>0</v>
      </c>
      <c r="S67" s="290">
        <f>SUMIFS('提出用（全体）'!AE$7:AE$645,'提出用（全体）'!$W$7:$W$645,$K67,'提出用（全体）'!$D$7:$D$645,$B67)</f>
        <v>0</v>
      </c>
    </row>
    <row r="68" spans="1:19" ht="14.25" x14ac:dyDescent="0.15">
      <c r="A68" t="s">
        <v>1213</v>
      </c>
      <c r="B68" s="286" t="s">
        <v>1815</v>
      </c>
      <c r="C68" s="133" t="s">
        <v>78</v>
      </c>
      <c r="D68" s="134">
        <f>SUMIFS('提出用（全体）'!P$7:P$645,'提出用（全体）'!$O$7:$O$645,$C68,'提出用（全体）'!$D$7:$D$645,$B68)</f>
        <v>8057649</v>
      </c>
      <c r="E68" s="134">
        <f>SUMIFS('提出用（全体）'!Q$7:Q$645,'提出用（全体）'!$O$7:$O$645,$C68,'提出用（全体）'!$D$7:$D$645,$B68)</f>
        <v>0</v>
      </c>
      <c r="F68" s="134">
        <f>SUMIFS('提出用（全体）'!R$7:R$645,'提出用（全体）'!$O$7:$O$645,$C68,'提出用（全体）'!$D$7:$D$645,$B68)</f>
        <v>8057649</v>
      </c>
      <c r="G68" s="134">
        <f>SUMIFS('提出用（全体）'!S$7:S$645,'提出用（全体）'!$O$7:$O$645,$C68,'提出用（全体）'!$D$7:$D$645,$B68)</f>
        <v>0</v>
      </c>
      <c r="H68" s="134">
        <f>SUMIFS('提出用（全体）'!T$7:T$645,'提出用（全体）'!$O$7:$O$645,$C68,'提出用（全体）'!$D$7:$D$645,$B68)</f>
        <v>0</v>
      </c>
      <c r="I68" s="134">
        <f>SUMIFS('提出用（全体）'!U$7:U$645,'提出用（全体）'!$O$7:$O$645,$C68,'提出用（全体）'!$D$7:$D$645,$B68)</f>
        <v>8794436</v>
      </c>
      <c r="J68" s="134">
        <f>SUMIFS('提出用（全体）'!V$7:V$645,'提出用（全体）'!$O$7:$O$645,$C68,'提出用（全体）'!$D$7:$D$645,$B68)</f>
        <v>-736787</v>
      </c>
      <c r="K68" s="135" t="s">
        <v>79</v>
      </c>
      <c r="L68" s="136">
        <f>SUMIFS('提出用（全体）'!X$7:X$645,'提出用（全体）'!$W$7:$W$645,$K68,'提出用（全体）'!$D$7:$D$645,$B68)</f>
        <v>0</v>
      </c>
      <c r="M68" s="136">
        <f>SUMIFS('提出用（全体）'!Y$7:Y$645,'提出用（全体）'!$W$7:$W$645,$K68,'提出用（全体）'!$D$7:$D$645,$B68)</f>
        <v>0</v>
      </c>
      <c r="N68" s="136">
        <f>SUMIFS('提出用（全体）'!Z$7:Z$645,'提出用（全体）'!$W$7:$W$645,$K68,'提出用（全体）'!$D$7:$D$645,$B68)</f>
        <v>0</v>
      </c>
      <c r="O68" s="136">
        <f>SUMIFS('提出用（全体）'!AA$7:AA$645,'提出用（全体）'!$W$7:$W$645,$K68,'提出用（全体）'!$D$7:$D$645,$B68)</f>
        <v>0</v>
      </c>
      <c r="P68" s="136">
        <f>SUMIFS('提出用（全体）'!AB$7:AB$645,'提出用（全体）'!$W$7:$W$645,$K68,'提出用（全体）'!$D$7:$D$645,$B68)</f>
        <v>0</v>
      </c>
      <c r="Q68" s="136">
        <f>SUMIFS('提出用（全体）'!AC$7:AC$645,'提出用（全体）'!$W$7:$W$645,$K68,'提出用（全体）'!$D$7:$D$645,$B68)</f>
        <v>0</v>
      </c>
      <c r="R68" s="136">
        <f>SUMIFS('提出用（全体）'!AD$7:AD$645,'提出用（全体）'!$W$7:$W$645,$K68,'提出用（全体）'!$D$7:$D$645,$B68)</f>
        <v>0</v>
      </c>
      <c r="S68" s="287">
        <f>SUMIFS('提出用（全体）'!AE$7:AE$645,'提出用（全体）'!$W$7:$W$645,$K68,'提出用（全体）'!$D$7:$D$645,$B68)</f>
        <v>0</v>
      </c>
    </row>
    <row r="69" spans="1:19" ht="14.25" x14ac:dyDescent="0.15">
      <c r="A69" t="s">
        <v>1213</v>
      </c>
      <c r="B69" s="288" t="s">
        <v>1815</v>
      </c>
      <c r="C69" s="133" t="s">
        <v>75</v>
      </c>
      <c r="D69" s="134">
        <f>SUMIFS('提出用（全体）'!P$7:P$645,'提出用（全体）'!$O$7:$O$645,$C69,'提出用（全体）'!$D$7:$D$645,$B69)</f>
        <v>8057649</v>
      </c>
      <c r="E69" s="134">
        <f>SUMIFS('提出用（全体）'!Q$7:Q$645,'提出用（全体）'!$O$7:$O$645,$C69,'提出用（全体）'!$D$7:$D$645,$B69)</f>
        <v>0</v>
      </c>
      <c r="F69" s="134">
        <f>SUMIFS('提出用（全体）'!R$7:R$645,'提出用（全体）'!$O$7:$O$645,$C69,'提出用（全体）'!$D$7:$D$645,$B69)</f>
        <v>8057649</v>
      </c>
      <c r="G69" s="134">
        <f>SUMIFS('提出用（全体）'!S$7:S$645,'提出用（全体）'!$O$7:$O$645,$C69,'提出用（全体）'!$D$7:$D$645,$B69)</f>
        <v>0</v>
      </c>
      <c r="H69" s="134">
        <f>SUMIFS('提出用（全体）'!T$7:T$645,'提出用（全体）'!$O$7:$O$645,$C69,'提出用（全体）'!$D$7:$D$645,$B69)</f>
        <v>0</v>
      </c>
      <c r="I69" s="134">
        <f>SUMIFS('提出用（全体）'!U$7:U$645,'提出用（全体）'!$O$7:$O$645,$C69,'提出用（全体）'!$D$7:$D$645,$B69)</f>
        <v>8794436</v>
      </c>
      <c r="J69" s="134">
        <f>SUMIFS('提出用（全体）'!V$7:V$645,'提出用（全体）'!$O$7:$O$645,$C69,'提出用（全体）'!$D$7:$D$645,$B69)</f>
        <v>-736787</v>
      </c>
      <c r="K69" s="135" t="s">
        <v>82</v>
      </c>
      <c r="L69" s="136">
        <f>SUMIFS('提出用（全体）'!X$7:X$645,'提出用（全体）'!$W$7:$W$645,$K69,'提出用（全体）'!$D$7:$D$645,$B69)</f>
        <v>0</v>
      </c>
      <c r="M69" s="136">
        <f>SUMIFS('提出用（全体）'!Y$7:Y$645,'提出用（全体）'!$W$7:$W$645,$K69,'提出用（全体）'!$D$7:$D$645,$B69)</f>
        <v>0</v>
      </c>
      <c r="N69" s="136">
        <f>SUMIFS('提出用（全体）'!Z$7:Z$645,'提出用（全体）'!$W$7:$W$645,$K69,'提出用（全体）'!$D$7:$D$645,$B69)</f>
        <v>0</v>
      </c>
      <c r="O69" s="136">
        <f>SUMIFS('提出用（全体）'!AA$7:AA$645,'提出用（全体）'!$W$7:$W$645,$K69,'提出用（全体）'!$D$7:$D$645,$B69)</f>
        <v>0</v>
      </c>
      <c r="P69" s="136">
        <f>SUMIFS('提出用（全体）'!AB$7:AB$645,'提出用（全体）'!$W$7:$W$645,$K69,'提出用（全体）'!$D$7:$D$645,$B69)</f>
        <v>0</v>
      </c>
      <c r="Q69" s="136">
        <f>SUMIFS('提出用（全体）'!AC$7:AC$645,'提出用（全体）'!$W$7:$W$645,$K69,'提出用（全体）'!$D$7:$D$645,$B69)</f>
        <v>0</v>
      </c>
      <c r="R69" s="136">
        <f>SUMIFS('提出用（全体）'!AD$7:AD$645,'提出用（全体）'!$W$7:$W$645,$K69,'提出用（全体）'!$D$7:$D$645,$B69)</f>
        <v>0</v>
      </c>
      <c r="S69" s="287">
        <f>SUMIFS('提出用（全体）'!AE$7:AE$645,'提出用（全体）'!$W$7:$W$645,$K69,'提出用（全体）'!$D$7:$D$645,$B69)</f>
        <v>0</v>
      </c>
    </row>
    <row r="70" spans="1:19" ht="14.25" x14ac:dyDescent="0.15">
      <c r="A70" t="s">
        <v>1213</v>
      </c>
      <c r="B70" s="294" t="s">
        <v>1815</v>
      </c>
      <c r="C70" s="270" t="s">
        <v>77</v>
      </c>
      <c r="D70" s="134">
        <f>SUMIFS('提出用（全体）'!P$7:P$645,'提出用（全体）'!$O$7:$O$645,$C70,'提出用（全体）'!$D$7:$D$645,$B70)</f>
        <v>0</v>
      </c>
      <c r="E70" s="134">
        <f>SUMIFS('提出用（全体）'!Q$7:Q$645,'提出用（全体）'!$O$7:$O$645,$C70,'提出用（全体）'!$D$7:$D$645,$B70)</f>
        <v>0</v>
      </c>
      <c r="F70" s="134">
        <f>SUMIFS('提出用（全体）'!R$7:R$645,'提出用（全体）'!$O$7:$O$645,$C70,'提出用（全体）'!$D$7:$D$645,$B70)</f>
        <v>0</v>
      </c>
      <c r="G70" s="134">
        <f>SUMIFS('提出用（全体）'!S$7:S$645,'提出用（全体）'!$O$7:$O$645,$C70,'提出用（全体）'!$D$7:$D$645,$B70)</f>
        <v>0</v>
      </c>
      <c r="H70" s="134">
        <f>SUMIFS('提出用（全体）'!T$7:T$645,'提出用（全体）'!$O$7:$O$645,$C70,'提出用（全体）'!$D$7:$D$645,$B70)</f>
        <v>0</v>
      </c>
      <c r="I70" s="134">
        <f>SUMIFS('提出用（全体）'!U$7:U$645,'提出用（全体）'!$O$7:$O$645,$C70,'提出用（全体）'!$D$7:$D$645,$B70)</f>
        <v>0</v>
      </c>
      <c r="J70" s="134">
        <f>SUMIFS('提出用（全体）'!V$7:V$645,'提出用（全体）'!$O$7:$O$645,$C70,'提出用（全体）'!$D$7:$D$645,$B70)</f>
        <v>0</v>
      </c>
      <c r="K70" s="142" t="s">
        <v>83</v>
      </c>
      <c r="L70" s="136">
        <f>SUMIFS('提出用（全体）'!X$7:X$645,'提出用（全体）'!$W$7:$W$645,$K70,'提出用（全体）'!$D$7:$D$645,$B70)</f>
        <v>0</v>
      </c>
      <c r="M70" s="136">
        <f>SUMIFS('提出用（全体）'!Y$7:Y$645,'提出用（全体）'!$W$7:$W$645,$K70,'提出用（全体）'!$D$7:$D$645,$B70)</f>
        <v>0</v>
      </c>
      <c r="N70" s="136">
        <f>SUMIFS('提出用（全体）'!Z$7:Z$645,'提出用（全体）'!$W$7:$W$645,$K70,'提出用（全体）'!$D$7:$D$645,$B70)</f>
        <v>0</v>
      </c>
      <c r="O70" s="136">
        <f>SUMIFS('提出用（全体）'!AA$7:AA$645,'提出用（全体）'!$W$7:$W$645,$K70,'提出用（全体）'!$D$7:$D$645,$B70)</f>
        <v>0</v>
      </c>
      <c r="P70" s="136">
        <f>SUMIFS('提出用（全体）'!AB$7:AB$645,'提出用（全体）'!$W$7:$W$645,$K70,'提出用（全体）'!$D$7:$D$645,$B70)</f>
        <v>0</v>
      </c>
      <c r="Q70" s="136">
        <f>SUMIFS('提出用（全体）'!AC$7:AC$645,'提出用（全体）'!$W$7:$W$645,$K70,'提出用（全体）'!$D$7:$D$645,$B70)</f>
        <v>0</v>
      </c>
      <c r="R70" s="136">
        <f>SUMIFS('提出用（全体）'!AD$7:AD$645,'提出用（全体）'!$W$7:$W$645,$K70,'提出用（全体）'!$D$7:$D$645,$B70)</f>
        <v>0</v>
      </c>
      <c r="S70" s="287">
        <f>SUMIFS('提出用（全体）'!AE$7:AE$645,'提出用（全体）'!$W$7:$W$645,$K70,'提出用（全体）'!$D$7:$D$645,$B70)</f>
        <v>0</v>
      </c>
    </row>
    <row r="71" spans="1:19" ht="14.25" x14ac:dyDescent="0.15">
      <c r="A71" t="s">
        <v>632</v>
      </c>
      <c r="B71" s="289" t="s">
        <v>634</v>
      </c>
      <c r="C71" s="147" t="s">
        <v>78</v>
      </c>
      <c r="D71" s="67">
        <f>SUMIFS('提出用（全体）'!P$7:P$645,'提出用（全体）'!$O$7:$O$645,$C71,'提出用（全体）'!$D$7:$D$645,$B71)</f>
        <v>19764000</v>
      </c>
      <c r="E71" s="67">
        <f>SUMIFS('提出用（全体）'!Q$7:Q$645,'提出用（全体）'!$O$7:$O$645,$C71,'提出用（全体）'!$D$7:$D$645,$B71)</f>
        <v>0</v>
      </c>
      <c r="F71" s="67">
        <f>SUMIFS('提出用（全体）'!R$7:R$645,'提出用（全体）'!$O$7:$O$645,$C71,'提出用（全体）'!$D$7:$D$645,$B71)</f>
        <v>19764000</v>
      </c>
      <c r="G71" s="67">
        <f>SUMIFS('提出用（全体）'!S$7:S$645,'提出用（全体）'!$O$7:$O$645,$C71,'提出用（全体）'!$D$7:$D$645,$B71)</f>
        <v>0</v>
      </c>
      <c r="H71" s="67">
        <f>SUMIFS('提出用（全体）'!T$7:T$645,'提出用（全体）'!$O$7:$O$645,$C71,'提出用（全体）'!$D$7:$D$645,$B71)</f>
        <v>0</v>
      </c>
      <c r="I71" s="67">
        <f>SUMIFS('提出用（全体）'!U$7:U$645,'提出用（全体）'!$O$7:$O$645,$C71,'提出用（全体）'!$D$7:$D$645,$B71)</f>
        <v>0</v>
      </c>
      <c r="J71" s="67">
        <f>SUMIFS('提出用（全体）'!V$7:V$645,'提出用（全体）'!$O$7:$O$645,$C71,'提出用（全体）'!$D$7:$D$645,$B71)</f>
        <v>19764000</v>
      </c>
      <c r="K71" s="70" t="s">
        <v>79</v>
      </c>
      <c r="L71" s="69">
        <f>SUMIFS('提出用（全体）'!X$7:X$645,'提出用（全体）'!$W$7:$W$645,$K71,'提出用（全体）'!$D$7:$D$645,$B71)</f>
        <v>19764000</v>
      </c>
      <c r="M71" s="69">
        <f>SUMIFS('提出用（全体）'!Y$7:Y$645,'提出用（全体）'!$W$7:$W$645,$K71,'提出用（全体）'!$D$7:$D$645,$B71)</f>
        <v>0</v>
      </c>
      <c r="N71" s="69">
        <f>SUMIFS('提出用（全体）'!Z$7:Z$645,'提出用（全体）'!$W$7:$W$645,$K71,'提出用（全体）'!$D$7:$D$645,$B71)</f>
        <v>0</v>
      </c>
      <c r="O71" s="69">
        <f>SUMIFS('提出用（全体）'!AA$7:AA$645,'提出用（全体）'!$W$7:$W$645,$K71,'提出用（全体）'!$D$7:$D$645,$B71)</f>
        <v>0</v>
      </c>
      <c r="P71" s="69">
        <f>SUMIFS('提出用（全体）'!AB$7:AB$645,'提出用（全体）'!$W$7:$W$645,$K71,'提出用（全体）'!$D$7:$D$645,$B71)</f>
        <v>0</v>
      </c>
      <c r="Q71" s="69">
        <f>SUMIFS('提出用（全体）'!AC$7:AC$645,'提出用（全体）'!$W$7:$W$645,$K71,'提出用（全体）'!$D$7:$D$645,$B71)</f>
        <v>0</v>
      </c>
      <c r="R71" s="69">
        <f>SUMIFS('提出用（全体）'!AD$7:AD$645,'提出用（全体）'!$W$7:$W$645,$K71,'提出用（全体）'!$D$7:$D$645,$B71)</f>
        <v>0</v>
      </c>
      <c r="S71" s="290">
        <f>SUMIFS('提出用（全体）'!AE$7:AE$645,'提出用（全体）'!$W$7:$W$645,$K71,'提出用（全体）'!$D$7:$D$645,$B71)</f>
        <v>19764000</v>
      </c>
    </row>
    <row r="72" spans="1:19" ht="14.25" x14ac:dyDescent="0.15">
      <c r="A72" t="s">
        <v>632</v>
      </c>
      <c r="B72" s="291" t="s">
        <v>634</v>
      </c>
      <c r="C72" s="147" t="s">
        <v>75</v>
      </c>
      <c r="D72" s="67">
        <f>SUMIFS('提出用（全体）'!P$7:P$645,'提出用（全体）'!$O$7:$O$645,$C72,'提出用（全体）'!$D$7:$D$645,$B72)</f>
        <v>0</v>
      </c>
      <c r="E72" s="67">
        <f>SUMIFS('提出用（全体）'!Q$7:Q$645,'提出用（全体）'!$O$7:$O$645,$C72,'提出用（全体）'!$D$7:$D$645,$B72)</f>
        <v>0</v>
      </c>
      <c r="F72" s="67">
        <f>SUMIFS('提出用（全体）'!R$7:R$645,'提出用（全体）'!$O$7:$O$645,$C72,'提出用（全体）'!$D$7:$D$645,$B72)</f>
        <v>0</v>
      </c>
      <c r="G72" s="67">
        <f>SUMIFS('提出用（全体）'!S$7:S$645,'提出用（全体）'!$O$7:$O$645,$C72,'提出用（全体）'!$D$7:$D$645,$B72)</f>
        <v>0</v>
      </c>
      <c r="H72" s="67">
        <f>SUMIFS('提出用（全体）'!T$7:T$645,'提出用（全体）'!$O$7:$O$645,$C72,'提出用（全体）'!$D$7:$D$645,$B72)</f>
        <v>0</v>
      </c>
      <c r="I72" s="67">
        <f>SUMIFS('提出用（全体）'!U$7:U$645,'提出用（全体）'!$O$7:$O$645,$C72,'提出用（全体）'!$D$7:$D$645,$B72)</f>
        <v>0</v>
      </c>
      <c r="J72" s="67">
        <f>SUMIFS('提出用（全体）'!V$7:V$645,'提出用（全体）'!$O$7:$O$645,$C72,'提出用（全体）'!$D$7:$D$645,$B72)</f>
        <v>0</v>
      </c>
      <c r="K72" s="70" t="s">
        <v>82</v>
      </c>
      <c r="L72" s="69">
        <f>SUMIFS('提出用（全体）'!X$7:X$645,'提出用（全体）'!$W$7:$W$645,$K72,'提出用（全体）'!$D$7:$D$645,$B72)</f>
        <v>19764000</v>
      </c>
      <c r="M72" s="69">
        <f>SUMIFS('提出用（全体）'!Y$7:Y$645,'提出用（全体）'!$W$7:$W$645,$K72,'提出用（全体）'!$D$7:$D$645,$B72)</f>
        <v>0</v>
      </c>
      <c r="N72" s="69">
        <f>SUMIFS('提出用（全体）'!Z$7:Z$645,'提出用（全体）'!$W$7:$W$645,$K72,'提出用（全体）'!$D$7:$D$645,$B72)</f>
        <v>0</v>
      </c>
      <c r="O72" s="69">
        <f>SUMIFS('提出用（全体）'!AA$7:AA$645,'提出用（全体）'!$W$7:$W$645,$K72,'提出用（全体）'!$D$7:$D$645,$B72)</f>
        <v>0</v>
      </c>
      <c r="P72" s="69">
        <f>SUMIFS('提出用（全体）'!AB$7:AB$645,'提出用（全体）'!$W$7:$W$645,$K72,'提出用（全体）'!$D$7:$D$645,$B72)</f>
        <v>0</v>
      </c>
      <c r="Q72" s="69">
        <f>SUMIFS('提出用（全体）'!AC$7:AC$645,'提出用（全体）'!$W$7:$W$645,$K72,'提出用（全体）'!$D$7:$D$645,$B72)</f>
        <v>0</v>
      </c>
      <c r="R72" s="69">
        <f>SUMIFS('提出用（全体）'!AD$7:AD$645,'提出用（全体）'!$W$7:$W$645,$K72,'提出用（全体）'!$D$7:$D$645,$B72)</f>
        <v>0</v>
      </c>
      <c r="S72" s="290">
        <f>SUMIFS('提出用（全体）'!AE$7:AE$645,'提出用（全体）'!$W$7:$W$645,$K72,'提出用（全体）'!$D$7:$D$645,$B72)</f>
        <v>19764000</v>
      </c>
    </row>
    <row r="73" spans="1:19" ht="14.25" x14ac:dyDescent="0.15">
      <c r="A73" t="s">
        <v>632</v>
      </c>
      <c r="B73" s="292" t="s">
        <v>634</v>
      </c>
      <c r="C73" s="278" t="s">
        <v>77</v>
      </c>
      <c r="D73" s="89">
        <f>SUMIFS('提出用（全体）'!P$7:P$645,'提出用（全体）'!$O$7:$O$645,$C73,'提出用（全体）'!$D$7:$D$645,$B73)</f>
        <v>19764000</v>
      </c>
      <c r="E73" s="89">
        <f>SUMIFS('提出用（全体）'!Q$7:Q$645,'提出用（全体）'!$O$7:$O$645,$C73,'提出用（全体）'!$D$7:$D$645,$B73)</f>
        <v>0</v>
      </c>
      <c r="F73" s="89">
        <f>SUMIFS('提出用（全体）'!R$7:R$645,'提出用（全体）'!$O$7:$O$645,$C73,'提出用（全体）'!$D$7:$D$645,$B73)</f>
        <v>19764000</v>
      </c>
      <c r="G73" s="89">
        <f>SUMIFS('提出用（全体）'!S$7:S$645,'提出用（全体）'!$O$7:$O$645,$C73,'提出用（全体）'!$D$7:$D$645,$B73)</f>
        <v>0</v>
      </c>
      <c r="H73" s="89">
        <f>SUMIFS('提出用（全体）'!T$7:T$645,'提出用（全体）'!$O$7:$O$645,$C73,'提出用（全体）'!$D$7:$D$645,$B73)</f>
        <v>0</v>
      </c>
      <c r="I73" s="89">
        <f>SUMIFS('提出用（全体）'!U$7:U$645,'提出用（全体）'!$O$7:$O$645,$C73,'提出用（全体）'!$D$7:$D$645,$B73)</f>
        <v>0</v>
      </c>
      <c r="J73" s="89">
        <f>SUMIFS('提出用（全体）'!V$7:V$645,'提出用（全体）'!$O$7:$O$645,$C73,'提出用（全体）'!$D$7:$D$645,$B73)</f>
        <v>19764000</v>
      </c>
      <c r="K73" s="88" t="s">
        <v>83</v>
      </c>
      <c r="L73" s="69">
        <f>SUMIFS('提出用（全体）'!X$7:X$645,'提出用（全体）'!$W$7:$W$645,$K73,'提出用（全体）'!$D$7:$D$645,$B73)</f>
        <v>0</v>
      </c>
      <c r="M73" s="69">
        <f>SUMIFS('提出用（全体）'!Y$7:Y$645,'提出用（全体）'!$W$7:$W$645,$K73,'提出用（全体）'!$D$7:$D$645,$B73)</f>
        <v>0</v>
      </c>
      <c r="N73" s="69">
        <f>SUMIFS('提出用（全体）'!Z$7:Z$645,'提出用（全体）'!$W$7:$W$645,$K73,'提出用（全体）'!$D$7:$D$645,$B73)</f>
        <v>0</v>
      </c>
      <c r="O73" s="69">
        <f>SUMIFS('提出用（全体）'!AA$7:AA$645,'提出用（全体）'!$W$7:$W$645,$K73,'提出用（全体）'!$D$7:$D$645,$B73)</f>
        <v>0</v>
      </c>
      <c r="P73" s="69">
        <f>SUMIFS('提出用（全体）'!AB$7:AB$645,'提出用（全体）'!$W$7:$W$645,$K73,'提出用（全体）'!$D$7:$D$645,$B73)</f>
        <v>0</v>
      </c>
      <c r="Q73" s="69">
        <f>SUMIFS('提出用（全体）'!AC$7:AC$645,'提出用（全体）'!$W$7:$W$645,$K73,'提出用（全体）'!$D$7:$D$645,$B73)</f>
        <v>0</v>
      </c>
      <c r="R73" s="69">
        <f>SUMIFS('提出用（全体）'!AD$7:AD$645,'提出用（全体）'!$W$7:$W$645,$K73,'提出用（全体）'!$D$7:$D$645,$B73)</f>
        <v>0</v>
      </c>
      <c r="S73" s="290">
        <f>SUMIFS('提出用（全体）'!AE$7:AE$645,'提出用（全体）'!$W$7:$W$645,$K73,'提出用（全体）'!$D$7:$D$645,$B73)</f>
        <v>0</v>
      </c>
    </row>
    <row r="74" spans="1:19" ht="14.25" x14ac:dyDescent="0.15">
      <c r="A74" t="s">
        <v>1169</v>
      </c>
      <c r="B74" s="286" t="s">
        <v>1830</v>
      </c>
      <c r="C74" s="133" t="s">
        <v>78</v>
      </c>
      <c r="D74" s="134">
        <f>SUMIFS('提出用（全体）'!P$7:P$645,'提出用（全体）'!$O$7:$O$645,$C74,'提出用（全体）'!$D$7:$D$645,$B74)</f>
        <v>0</v>
      </c>
      <c r="E74" s="134">
        <f>SUMIFS('提出用（全体）'!Q$7:Q$645,'提出用（全体）'!$O$7:$O$645,$C74,'提出用（全体）'!$D$7:$D$645,$B74)</f>
        <v>0</v>
      </c>
      <c r="F74" s="134">
        <f>SUMIFS('提出用（全体）'!R$7:R$645,'提出用（全体）'!$O$7:$O$645,$C74,'提出用（全体）'!$D$7:$D$645,$B74)</f>
        <v>0</v>
      </c>
      <c r="G74" s="134">
        <f>SUMIFS('提出用（全体）'!S$7:S$645,'提出用（全体）'!$O$7:$O$645,$C74,'提出用（全体）'!$D$7:$D$645,$B74)</f>
        <v>0</v>
      </c>
      <c r="H74" s="134">
        <f>SUMIFS('提出用（全体）'!T$7:T$645,'提出用（全体）'!$O$7:$O$645,$C74,'提出用（全体）'!$D$7:$D$645,$B74)</f>
        <v>0</v>
      </c>
      <c r="I74" s="134">
        <f>SUMIFS('提出用（全体）'!U$7:U$645,'提出用（全体）'!$O$7:$O$645,$C74,'提出用（全体）'!$D$7:$D$645,$B74)</f>
        <v>0</v>
      </c>
      <c r="J74" s="134">
        <f>SUMIFS('提出用（全体）'!V$7:V$645,'提出用（全体）'!$O$7:$O$645,$C74,'提出用（全体）'!$D$7:$D$645,$B74)</f>
        <v>0</v>
      </c>
      <c r="K74" s="135" t="s">
        <v>79</v>
      </c>
      <c r="L74" s="136">
        <f>SUMIFS('提出用（全体）'!X$7:X$645,'提出用（全体）'!$W$7:$W$645,$K74,'提出用（全体）'!$D$7:$D$645,$B74)</f>
        <v>0</v>
      </c>
      <c r="M74" s="136">
        <f>SUMIFS('提出用（全体）'!Y$7:Y$645,'提出用（全体）'!$W$7:$W$645,$K74,'提出用（全体）'!$D$7:$D$645,$B74)</f>
        <v>0</v>
      </c>
      <c r="N74" s="136">
        <f>SUMIFS('提出用（全体）'!Z$7:Z$645,'提出用（全体）'!$W$7:$W$645,$K74,'提出用（全体）'!$D$7:$D$645,$B74)</f>
        <v>0</v>
      </c>
      <c r="O74" s="136">
        <f>SUMIFS('提出用（全体）'!AA$7:AA$645,'提出用（全体）'!$W$7:$W$645,$K74,'提出用（全体）'!$D$7:$D$645,$B74)</f>
        <v>0</v>
      </c>
      <c r="P74" s="136">
        <f>SUMIFS('提出用（全体）'!AB$7:AB$645,'提出用（全体）'!$W$7:$W$645,$K74,'提出用（全体）'!$D$7:$D$645,$B74)</f>
        <v>0</v>
      </c>
      <c r="Q74" s="136">
        <f>SUMIFS('提出用（全体）'!AC$7:AC$645,'提出用（全体）'!$W$7:$W$645,$K74,'提出用（全体）'!$D$7:$D$645,$B74)</f>
        <v>0</v>
      </c>
      <c r="R74" s="136">
        <f>SUMIFS('提出用（全体）'!AD$7:AD$645,'提出用（全体）'!$W$7:$W$645,$K74,'提出用（全体）'!$D$7:$D$645,$B74)</f>
        <v>0</v>
      </c>
      <c r="S74" s="287">
        <f>SUMIFS('提出用（全体）'!AE$7:AE$645,'提出用（全体）'!$W$7:$W$645,$K74,'提出用（全体）'!$D$7:$D$645,$B74)</f>
        <v>0</v>
      </c>
    </row>
    <row r="75" spans="1:19" ht="14.25" x14ac:dyDescent="0.15">
      <c r="A75" t="s">
        <v>1169</v>
      </c>
      <c r="B75" s="288" t="s">
        <v>1830</v>
      </c>
      <c r="C75" s="133" t="s">
        <v>75</v>
      </c>
      <c r="D75" s="134">
        <f>SUMIFS('提出用（全体）'!P$7:P$645,'提出用（全体）'!$O$7:$O$645,$C75,'提出用（全体）'!$D$7:$D$645,$B75)</f>
        <v>0</v>
      </c>
      <c r="E75" s="134">
        <f>SUMIFS('提出用（全体）'!Q$7:Q$645,'提出用（全体）'!$O$7:$O$645,$C75,'提出用（全体）'!$D$7:$D$645,$B75)</f>
        <v>0</v>
      </c>
      <c r="F75" s="134">
        <f>SUMIFS('提出用（全体）'!R$7:R$645,'提出用（全体）'!$O$7:$O$645,$C75,'提出用（全体）'!$D$7:$D$645,$B75)</f>
        <v>0</v>
      </c>
      <c r="G75" s="134">
        <f>SUMIFS('提出用（全体）'!S$7:S$645,'提出用（全体）'!$O$7:$O$645,$C75,'提出用（全体）'!$D$7:$D$645,$B75)</f>
        <v>0</v>
      </c>
      <c r="H75" s="134">
        <f>SUMIFS('提出用（全体）'!T$7:T$645,'提出用（全体）'!$O$7:$O$645,$C75,'提出用（全体）'!$D$7:$D$645,$B75)</f>
        <v>0</v>
      </c>
      <c r="I75" s="134">
        <f>SUMIFS('提出用（全体）'!U$7:U$645,'提出用（全体）'!$O$7:$O$645,$C75,'提出用（全体）'!$D$7:$D$645,$B75)</f>
        <v>0</v>
      </c>
      <c r="J75" s="134">
        <f>SUMIFS('提出用（全体）'!V$7:V$645,'提出用（全体）'!$O$7:$O$645,$C75,'提出用（全体）'!$D$7:$D$645,$B75)</f>
        <v>0</v>
      </c>
      <c r="K75" s="135" t="s">
        <v>82</v>
      </c>
      <c r="L75" s="136">
        <f>SUMIFS('提出用（全体）'!X$7:X$645,'提出用（全体）'!$W$7:$W$645,$K75,'提出用（全体）'!$D$7:$D$645,$B75)</f>
        <v>0</v>
      </c>
      <c r="M75" s="136">
        <f>SUMIFS('提出用（全体）'!Y$7:Y$645,'提出用（全体）'!$W$7:$W$645,$K75,'提出用（全体）'!$D$7:$D$645,$B75)</f>
        <v>0</v>
      </c>
      <c r="N75" s="136">
        <f>SUMIFS('提出用（全体）'!Z$7:Z$645,'提出用（全体）'!$W$7:$W$645,$K75,'提出用（全体）'!$D$7:$D$645,$B75)</f>
        <v>0</v>
      </c>
      <c r="O75" s="136">
        <f>SUMIFS('提出用（全体）'!AA$7:AA$645,'提出用（全体）'!$W$7:$W$645,$K75,'提出用（全体）'!$D$7:$D$645,$B75)</f>
        <v>0</v>
      </c>
      <c r="P75" s="136">
        <f>SUMIFS('提出用（全体）'!AB$7:AB$645,'提出用（全体）'!$W$7:$W$645,$K75,'提出用（全体）'!$D$7:$D$645,$B75)</f>
        <v>0</v>
      </c>
      <c r="Q75" s="136">
        <f>SUMIFS('提出用（全体）'!AC$7:AC$645,'提出用（全体）'!$W$7:$W$645,$K75,'提出用（全体）'!$D$7:$D$645,$B75)</f>
        <v>0</v>
      </c>
      <c r="R75" s="136">
        <f>SUMIFS('提出用（全体）'!AD$7:AD$645,'提出用（全体）'!$W$7:$W$645,$K75,'提出用（全体）'!$D$7:$D$645,$B75)</f>
        <v>0</v>
      </c>
      <c r="S75" s="287">
        <f>SUMIFS('提出用（全体）'!AE$7:AE$645,'提出用（全体）'!$W$7:$W$645,$K75,'提出用（全体）'!$D$7:$D$645,$B75)</f>
        <v>0</v>
      </c>
    </row>
    <row r="76" spans="1:19" ht="14.25" x14ac:dyDescent="0.15">
      <c r="A76" t="s">
        <v>1169</v>
      </c>
      <c r="B76" s="294" t="s">
        <v>1830</v>
      </c>
      <c r="C76" s="270" t="s">
        <v>77</v>
      </c>
      <c r="D76" s="134">
        <f>SUMIFS('提出用（全体）'!P$7:P$645,'提出用（全体）'!$O$7:$O$645,$C76,'提出用（全体）'!$D$7:$D$645,$B76)</f>
        <v>0</v>
      </c>
      <c r="E76" s="134">
        <f>SUMIFS('提出用（全体）'!Q$7:Q$645,'提出用（全体）'!$O$7:$O$645,$C76,'提出用（全体）'!$D$7:$D$645,$B76)</f>
        <v>0</v>
      </c>
      <c r="F76" s="134">
        <f>SUMIFS('提出用（全体）'!R$7:R$645,'提出用（全体）'!$O$7:$O$645,$C76,'提出用（全体）'!$D$7:$D$645,$B76)</f>
        <v>0</v>
      </c>
      <c r="G76" s="134">
        <f>SUMIFS('提出用（全体）'!S$7:S$645,'提出用（全体）'!$O$7:$O$645,$C76,'提出用（全体）'!$D$7:$D$645,$B76)</f>
        <v>0</v>
      </c>
      <c r="H76" s="134">
        <f>SUMIFS('提出用（全体）'!T$7:T$645,'提出用（全体）'!$O$7:$O$645,$C76,'提出用（全体）'!$D$7:$D$645,$B76)</f>
        <v>0</v>
      </c>
      <c r="I76" s="134">
        <f>SUMIFS('提出用（全体）'!U$7:U$645,'提出用（全体）'!$O$7:$O$645,$C76,'提出用（全体）'!$D$7:$D$645,$B76)</f>
        <v>0</v>
      </c>
      <c r="J76" s="134">
        <f>SUMIFS('提出用（全体）'!V$7:V$645,'提出用（全体）'!$O$7:$O$645,$C76,'提出用（全体）'!$D$7:$D$645,$B76)</f>
        <v>0</v>
      </c>
      <c r="K76" s="142" t="s">
        <v>83</v>
      </c>
      <c r="L76" s="136">
        <f>SUMIFS('提出用（全体）'!X$7:X$645,'提出用（全体）'!$W$7:$W$645,$K76,'提出用（全体）'!$D$7:$D$645,$B76)</f>
        <v>0</v>
      </c>
      <c r="M76" s="136">
        <f>SUMIFS('提出用（全体）'!Y$7:Y$645,'提出用（全体）'!$W$7:$W$645,$K76,'提出用（全体）'!$D$7:$D$645,$B76)</f>
        <v>0</v>
      </c>
      <c r="N76" s="136">
        <f>SUMIFS('提出用（全体）'!Z$7:Z$645,'提出用（全体）'!$W$7:$W$645,$K76,'提出用（全体）'!$D$7:$D$645,$B76)</f>
        <v>0</v>
      </c>
      <c r="O76" s="136">
        <f>SUMIFS('提出用（全体）'!AA$7:AA$645,'提出用（全体）'!$W$7:$W$645,$K76,'提出用（全体）'!$D$7:$D$645,$B76)</f>
        <v>0</v>
      </c>
      <c r="P76" s="136">
        <f>SUMIFS('提出用（全体）'!AB$7:AB$645,'提出用（全体）'!$W$7:$W$645,$K76,'提出用（全体）'!$D$7:$D$645,$B76)</f>
        <v>0</v>
      </c>
      <c r="Q76" s="136">
        <f>SUMIFS('提出用（全体）'!AC$7:AC$645,'提出用（全体）'!$W$7:$W$645,$K76,'提出用（全体）'!$D$7:$D$645,$B76)</f>
        <v>0</v>
      </c>
      <c r="R76" s="136">
        <f>SUMIFS('提出用（全体）'!AD$7:AD$645,'提出用（全体）'!$W$7:$W$645,$K76,'提出用（全体）'!$D$7:$D$645,$B76)</f>
        <v>0</v>
      </c>
      <c r="S76" s="287">
        <f>SUMIFS('提出用（全体）'!AE$7:AE$645,'提出用（全体）'!$W$7:$W$645,$K76,'提出用（全体）'!$D$7:$D$645,$B76)</f>
        <v>0</v>
      </c>
    </row>
    <row r="77" spans="1:19" ht="14.25" x14ac:dyDescent="0.15">
      <c r="A77" t="s">
        <v>641</v>
      </c>
      <c r="B77" s="289" t="s">
        <v>1817</v>
      </c>
      <c r="C77" s="147" t="s">
        <v>78</v>
      </c>
      <c r="D77" s="67">
        <f>SUMIFS('提出用（全体）'!P$7:P$645,'提出用（全体）'!$O$7:$O$645,$C77,'提出用（全体）'!$D$7:$D$645,$B77)</f>
        <v>44237086</v>
      </c>
      <c r="E77" s="67">
        <f>SUMIFS('提出用（全体）'!Q$7:Q$645,'提出用（全体）'!$O$7:$O$645,$C77,'提出用（全体）'!$D$7:$D$645,$B77)</f>
        <v>38986143</v>
      </c>
      <c r="F77" s="67">
        <f>SUMIFS('提出用（全体）'!R$7:R$645,'提出用（全体）'!$O$7:$O$645,$C77,'提出用（全体）'!$D$7:$D$645,$B77)</f>
        <v>5250943</v>
      </c>
      <c r="G77" s="67">
        <f>SUMIFS('提出用（全体）'!S$7:S$645,'提出用（全体）'!$O$7:$O$645,$C77,'提出用（全体）'!$D$7:$D$645,$B77)</f>
        <v>0</v>
      </c>
      <c r="H77" s="67">
        <f>SUMIFS('提出用（全体）'!T$7:T$645,'提出用（全体）'!$O$7:$O$645,$C77,'提出用（全体）'!$D$7:$D$645,$B77)</f>
        <v>39363143</v>
      </c>
      <c r="I77" s="67">
        <f>SUMIFS('提出用（全体）'!U$7:U$645,'提出用（全体）'!$O$7:$O$645,$C77,'提出用（全体）'!$D$7:$D$645,$B77)</f>
        <v>0</v>
      </c>
      <c r="J77" s="67">
        <f>SUMIFS('提出用（全体）'!V$7:V$645,'提出用（全体）'!$O$7:$O$645,$C77,'提出用（全体）'!$D$7:$D$645,$B77)</f>
        <v>44237086</v>
      </c>
      <c r="K77" s="70" t="s">
        <v>79</v>
      </c>
      <c r="L77" s="69">
        <f>SUMIFS('提出用（全体）'!X$7:X$645,'提出用（全体）'!$W$7:$W$645,$K77,'提出用（全体）'!$D$7:$D$645,$B77)</f>
        <v>0</v>
      </c>
      <c r="M77" s="69">
        <f>SUMIFS('提出用（全体）'!Y$7:Y$645,'提出用（全体）'!$W$7:$W$645,$K77,'提出用（全体）'!$D$7:$D$645,$B77)</f>
        <v>0</v>
      </c>
      <c r="N77" s="69">
        <f>SUMIFS('提出用（全体）'!Z$7:Z$645,'提出用（全体）'!$W$7:$W$645,$K77,'提出用（全体）'!$D$7:$D$645,$B77)</f>
        <v>0</v>
      </c>
      <c r="O77" s="69">
        <f>SUMIFS('提出用（全体）'!AA$7:AA$645,'提出用（全体）'!$W$7:$W$645,$K77,'提出用（全体）'!$D$7:$D$645,$B77)</f>
        <v>0</v>
      </c>
      <c r="P77" s="69">
        <f>SUMIFS('提出用（全体）'!AB$7:AB$645,'提出用（全体）'!$W$7:$W$645,$K77,'提出用（全体）'!$D$7:$D$645,$B77)</f>
        <v>0</v>
      </c>
      <c r="Q77" s="69">
        <f>SUMIFS('提出用（全体）'!AC$7:AC$645,'提出用（全体）'!$W$7:$W$645,$K77,'提出用（全体）'!$D$7:$D$645,$B77)</f>
        <v>0</v>
      </c>
      <c r="R77" s="69">
        <f>SUMIFS('提出用（全体）'!AD$7:AD$645,'提出用（全体）'!$W$7:$W$645,$K77,'提出用（全体）'!$D$7:$D$645,$B77)</f>
        <v>0</v>
      </c>
      <c r="S77" s="290">
        <f>SUMIFS('提出用（全体）'!AE$7:AE$645,'提出用（全体）'!$W$7:$W$645,$K77,'提出用（全体）'!$D$7:$D$645,$B77)</f>
        <v>0</v>
      </c>
    </row>
    <row r="78" spans="1:19" ht="14.25" x14ac:dyDescent="0.15">
      <c r="A78" t="s">
        <v>641</v>
      </c>
      <c r="B78" s="291" t="s">
        <v>1817</v>
      </c>
      <c r="C78" s="147" t="s">
        <v>75</v>
      </c>
      <c r="D78" s="67">
        <f>SUMIFS('提出用（全体）'!P$7:P$645,'提出用（全体）'!$O$7:$O$645,$C78,'提出用（全体）'!$D$7:$D$645,$B78)</f>
        <v>44237086</v>
      </c>
      <c r="E78" s="67">
        <f>SUMIFS('提出用（全体）'!Q$7:Q$645,'提出用（全体）'!$O$7:$O$645,$C78,'提出用（全体）'!$D$7:$D$645,$B78)</f>
        <v>38986143</v>
      </c>
      <c r="F78" s="67">
        <f>SUMIFS('提出用（全体）'!R$7:R$645,'提出用（全体）'!$O$7:$O$645,$C78,'提出用（全体）'!$D$7:$D$645,$B78)</f>
        <v>5250943</v>
      </c>
      <c r="G78" s="67">
        <f>SUMIFS('提出用（全体）'!S$7:S$645,'提出用（全体）'!$O$7:$O$645,$C78,'提出用（全体）'!$D$7:$D$645,$B78)</f>
        <v>0</v>
      </c>
      <c r="H78" s="67">
        <f>SUMIFS('提出用（全体）'!T$7:T$645,'提出用（全体）'!$O$7:$O$645,$C78,'提出用（全体）'!$D$7:$D$645,$B78)</f>
        <v>39363143</v>
      </c>
      <c r="I78" s="67">
        <f>SUMIFS('提出用（全体）'!U$7:U$645,'提出用（全体）'!$O$7:$O$645,$C78,'提出用（全体）'!$D$7:$D$645,$B78)</f>
        <v>0</v>
      </c>
      <c r="J78" s="67">
        <f>SUMIFS('提出用（全体）'!V$7:V$645,'提出用（全体）'!$O$7:$O$645,$C78,'提出用（全体）'!$D$7:$D$645,$B78)</f>
        <v>44237086</v>
      </c>
      <c r="K78" s="70" t="s">
        <v>82</v>
      </c>
      <c r="L78" s="69">
        <f>SUMIFS('提出用（全体）'!X$7:X$645,'提出用（全体）'!$W$7:$W$645,$K78,'提出用（全体）'!$D$7:$D$645,$B78)</f>
        <v>0</v>
      </c>
      <c r="M78" s="69">
        <f>SUMIFS('提出用（全体）'!Y$7:Y$645,'提出用（全体）'!$W$7:$W$645,$K78,'提出用（全体）'!$D$7:$D$645,$B78)</f>
        <v>0</v>
      </c>
      <c r="N78" s="69">
        <f>SUMIFS('提出用（全体）'!Z$7:Z$645,'提出用（全体）'!$W$7:$W$645,$K78,'提出用（全体）'!$D$7:$D$645,$B78)</f>
        <v>0</v>
      </c>
      <c r="O78" s="69">
        <f>SUMIFS('提出用（全体）'!AA$7:AA$645,'提出用（全体）'!$W$7:$W$645,$K78,'提出用（全体）'!$D$7:$D$645,$B78)</f>
        <v>0</v>
      </c>
      <c r="P78" s="69">
        <f>SUMIFS('提出用（全体）'!AB$7:AB$645,'提出用（全体）'!$W$7:$W$645,$K78,'提出用（全体）'!$D$7:$D$645,$B78)</f>
        <v>0</v>
      </c>
      <c r="Q78" s="69">
        <f>SUMIFS('提出用（全体）'!AC$7:AC$645,'提出用（全体）'!$W$7:$W$645,$K78,'提出用（全体）'!$D$7:$D$645,$B78)</f>
        <v>0</v>
      </c>
      <c r="R78" s="69">
        <f>SUMIFS('提出用（全体）'!AD$7:AD$645,'提出用（全体）'!$W$7:$W$645,$K78,'提出用（全体）'!$D$7:$D$645,$B78)</f>
        <v>0</v>
      </c>
      <c r="S78" s="290">
        <f>SUMIFS('提出用（全体）'!AE$7:AE$645,'提出用（全体）'!$W$7:$W$645,$K78,'提出用（全体）'!$D$7:$D$645,$B78)</f>
        <v>0</v>
      </c>
    </row>
    <row r="79" spans="1:19" ht="14.25" x14ac:dyDescent="0.15">
      <c r="A79" t="s">
        <v>641</v>
      </c>
      <c r="B79" s="292" t="s">
        <v>1817</v>
      </c>
      <c r="C79" s="278" t="s">
        <v>77</v>
      </c>
      <c r="D79" s="89">
        <f>SUMIFS('提出用（全体）'!P$7:P$645,'提出用（全体）'!$O$7:$O$645,$C79,'提出用（全体）'!$D$7:$D$645,$B79)</f>
        <v>0</v>
      </c>
      <c r="E79" s="89">
        <f>SUMIFS('提出用（全体）'!Q$7:Q$645,'提出用（全体）'!$O$7:$O$645,$C79,'提出用（全体）'!$D$7:$D$645,$B79)</f>
        <v>0</v>
      </c>
      <c r="F79" s="89">
        <f>SUMIFS('提出用（全体）'!R$7:R$645,'提出用（全体）'!$O$7:$O$645,$C79,'提出用（全体）'!$D$7:$D$645,$B79)</f>
        <v>0</v>
      </c>
      <c r="G79" s="89">
        <f>SUMIFS('提出用（全体）'!S$7:S$645,'提出用（全体）'!$O$7:$O$645,$C79,'提出用（全体）'!$D$7:$D$645,$B79)</f>
        <v>0</v>
      </c>
      <c r="H79" s="89">
        <f>SUMIFS('提出用（全体）'!T$7:T$645,'提出用（全体）'!$O$7:$O$645,$C79,'提出用（全体）'!$D$7:$D$645,$B79)</f>
        <v>0</v>
      </c>
      <c r="I79" s="89">
        <f>SUMIFS('提出用（全体）'!U$7:U$645,'提出用（全体）'!$O$7:$O$645,$C79,'提出用（全体）'!$D$7:$D$645,$B79)</f>
        <v>0</v>
      </c>
      <c r="J79" s="89">
        <f>SUMIFS('提出用（全体）'!V$7:V$645,'提出用（全体）'!$O$7:$O$645,$C79,'提出用（全体）'!$D$7:$D$645,$B79)</f>
        <v>0</v>
      </c>
      <c r="K79" s="88" t="s">
        <v>83</v>
      </c>
      <c r="L79" s="69">
        <f>SUMIFS('提出用（全体）'!X$7:X$645,'提出用（全体）'!$W$7:$W$645,$K79,'提出用（全体）'!$D$7:$D$645,$B79)</f>
        <v>0</v>
      </c>
      <c r="M79" s="69">
        <f>SUMIFS('提出用（全体）'!Y$7:Y$645,'提出用（全体）'!$W$7:$W$645,$K79,'提出用（全体）'!$D$7:$D$645,$B79)</f>
        <v>0</v>
      </c>
      <c r="N79" s="69">
        <f>SUMIFS('提出用（全体）'!Z$7:Z$645,'提出用（全体）'!$W$7:$W$645,$K79,'提出用（全体）'!$D$7:$D$645,$B79)</f>
        <v>0</v>
      </c>
      <c r="O79" s="69">
        <f>SUMIFS('提出用（全体）'!AA$7:AA$645,'提出用（全体）'!$W$7:$W$645,$K79,'提出用（全体）'!$D$7:$D$645,$B79)</f>
        <v>0</v>
      </c>
      <c r="P79" s="69">
        <f>SUMIFS('提出用（全体）'!AB$7:AB$645,'提出用（全体）'!$W$7:$W$645,$K79,'提出用（全体）'!$D$7:$D$645,$B79)</f>
        <v>0</v>
      </c>
      <c r="Q79" s="69">
        <f>SUMIFS('提出用（全体）'!AC$7:AC$645,'提出用（全体）'!$W$7:$W$645,$K79,'提出用（全体）'!$D$7:$D$645,$B79)</f>
        <v>0</v>
      </c>
      <c r="R79" s="69">
        <f>SUMIFS('提出用（全体）'!AD$7:AD$645,'提出用（全体）'!$W$7:$W$645,$K79,'提出用（全体）'!$D$7:$D$645,$B79)</f>
        <v>0</v>
      </c>
      <c r="S79" s="290">
        <f>SUMIFS('提出用（全体）'!AE$7:AE$645,'提出用（全体）'!$W$7:$W$645,$K79,'提出用（全体）'!$D$7:$D$645,$B79)</f>
        <v>0</v>
      </c>
    </row>
    <row r="80" spans="1:19" ht="14.25" x14ac:dyDescent="0.15">
      <c r="A80" t="s">
        <v>649</v>
      </c>
      <c r="B80" s="286" t="s">
        <v>651</v>
      </c>
      <c r="C80" s="133" t="s">
        <v>78</v>
      </c>
      <c r="D80" s="134">
        <f>SUMIFS('提出用（全体）'!P$7:P$645,'提出用（全体）'!$O$7:$O$645,$C80,'提出用（全体）'!$D$7:$D$645,$B80)</f>
        <v>2178651</v>
      </c>
      <c r="E80" s="134">
        <f>SUMIFS('提出用（全体）'!Q$7:Q$645,'提出用（全体）'!$O$7:$O$645,$C80,'提出用（全体）'!$D$7:$D$645,$B80)</f>
        <v>0</v>
      </c>
      <c r="F80" s="134">
        <f>SUMIFS('提出用（全体）'!R$7:R$645,'提出用（全体）'!$O$7:$O$645,$C80,'提出用（全体）'!$D$7:$D$645,$B80)</f>
        <v>2178651</v>
      </c>
      <c r="G80" s="134">
        <f>SUMIFS('提出用（全体）'!S$7:S$645,'提出用（全体）'!$O$7:$O$645,$C80,'提出用（全体）'!$D$7:$D$645,$B80)</f>
        <v>0</v>
      </c>
      <c r="H80" s="134">
        <f>SUMIFS('提出用（全体）'!T$7:T$645,'提出用（全体）'!$O$7:$O$645,$C80,'提出用（全体）'!$D$7:$D$645,$B80)</f>
        <v>0</v>
      </c>
      <c r="I80" s="134">
        <f>SUMIFS('提出用（全体）'!U$7:U$645,'提出用（全体）'!$O$7:$O$645,$C80,'提出用（全体）'!$D$7:$D$645,$B80)</f>
        <v>0</v>
      </c>
      <c r="J80" s="134">
        <f>SUMIFS('提出用（全体）'!V$7:V$645,'提出用（全体）'!$O$7:$O$645,$C80,'提出用（全体）'!$D$7:$D$645,$B80)</f>
        <v>2178651</v>
      </c>
      <c r="K80" s="135" t="s">
        <v>79</v>
      </c>
      <c r="L80" s="136">
        <f>SUMIFS('提出用（全体）'!X$7:X$645,'提出用（全体）'!$W$7:$W$645,$K80,'提出用（全体）'!$D$7:$D$645,$B80)</f>
        <v>2178651</v>
      </c>
      <c r="M80" s="136">
        <f>SUMIFS('提出用（全体）'!Y$7:Y$645,'提出用（全体）'!$W$7:$W$645,$K80,'提出用（全体）'!$D$7:$D$645,$B80)</f>
        <v>0</v>
      </c>
      <c r="N80" s="136">
        <f>SUMIFS('提出用（全体）'!Z$7:Z$645,'提出用（全体）'!$W$7:$W$645,$K80,'提出用（全体）'!$D$7:$D$645,$B80)</f>
        <v>0</v>
      </c>
      <c r="O80" s="136">
        <f>SUMIFS('提出用（全体）'!AA$7:AA$645,'提出用（全体）'!$W$7:$W$645,$K80,'提出用（全体）'!$D$7:$D$645,$B80)</f>
        <v>0</v>
      </c>
      <c r="P80" s="136">
        <f>SUMIFS('提出用（全体）'!AB$7:AB$645,'提出用（全体）'!$W$7:$W$645,$K80,'提出用（全体）'!$D$7:$D$645,$B80)</f>
        <v>0</v>
      </c>
      <c r="Q80" s="136">
        <f>SUMIFS('提出用（全体）'!AC$7:AC$645,'提出用（全体）'!$W$7:$W$645,$K80,'提出用（全体）'!$D$7:$D$645,$B80)</f>
        <v>0</v>
      </c>
      <c r="R80" s="136">
        <f>SUMIFS('提出用（全体）'!AD$7:AD$645,'提出用（全体）'!$W$7:$W$645,$K80,'提出用（全体）'!$D$7:$D$645,$B80)</f>
        <v>0</v>
      </c>
      <c r="S80" s="287">
        <f>SUMIFS('提出用（全体）'!AE$7:AE$645,'提出用（全体）'!$W$7:$W$645,$K80,'提出用（全体）'!$D$7:$D$645,$B80)</f>
        <v>2178651</v>
      </c>
    </row>
    <row r="81" spans="1:19" ht="14.25" x14ac:dyDescent="0.15">
      <c r="A81" t="s">
        <v>649</v>
      </c>
      <c r="B81" s="288" t="s">
        <v>651</v>
      </c>
      <c r="C81" s="133" t="s">
        <v>75</v>
      </c>
      <c r="D81" s="134">
        <f>SUMIFS('提出用（全体）'!P$7:P$645,'提出用（全体）'!$O$7:$O$645,$C81,'提出用（全体）'!$D$7:$D$645,$B81)</f>
        <v>0</v>
      </c>
      <c r="E81" s="134">
        <f>SUMIFS('提出用（全体）'!Q$7:Q$645,'提出用（全体）'!$O$7:$O$645,$C81,'提出用（全体）'!$D$7:$D$645,$B81)</f>
        <v>0</v>
      </c>
      <c r="F81" s="134">
        <f>SUMIFS('提出用（全体）'!R$7:R$645,'提出用（全体）'!$O$7:$O$645,$C81,'提出用（全体）'!$D$7:$D$645,$B81)</f>
        <v>0</v>
      </c>
      <c r="G81" s="134">
        <f>SUMIFS('提出用（全体）'!S$7:S$645,'提出用（全体）'!$O$7:$O$645,$C81,'提出用（全体）'!$D$7:$D$645,$B81)</f>
        <v>0</v>
      </c>
      <c r="H81" s="134">
        <f>SUMIFS('提出用（全体）'!T$7:T$645,'提出用（全体）'!$O$7:$O$645,$C81,'提出用（全体）'!$D$7:$D$645,$B81)</f>
        <v>0</v>
      </c>
      <c r="I81" s="134">
        <f>SUMIFS('提出用（全体）'!U$7:U$645,'提出用（全体）'!$O$7:$O$645,$C81,'提出用（全体）'!$D$7:$D$645,$B81)</f>
        <v>0</v>
      </c>
      <c r="J81" s="134">
        <f>SUMIFS('提出用（全体）'!V$7:V$645,'提出用（全体）'!$O$7:$O$645,$C81,'提出用（全体）'!$D$7:$D$645,$B81)</f>
        <v>0</v>
      </c>
      <c r="K81" s="135" t="s">
        <v>82</v>
      </c>
      <c r="L81" s="136">
        <f>SUMIFS('提出用（全体）'!X$7:X$645,'提出用（全体）'!$W$7:$W$645,$K81,'提出用（全体）'!$D$7:$D$645,$B81)</f>
        <v>2178651</v>
      </c>
      <c r="M81" s="136">
        <f>SUMIFS('提出用（全体）'!Y$7:Y$645,'提出用（全体）'!$W$7:$W$645,$K81,'提出用（全体）'!$D$7:$D$645,$B81)</f>
        <v>0</v>
      </c>
      <c r="N81" s="136">
        <f>SUMIFS('提出用（全体）'!Z$7:Z$645,'提出用（全体）'!$W$7:$W$645,$K81,'提出用（全体）'!$D$7:$D$645,$B81)</f>
        <v>0</v>
      </c>
      <c r="O81" s="136">
        <f>SUMIFS('提出用（全体）'!AA$7:AA$645,'提出用（全体）'!$W$7:$W$645,$K81,'提出用（全体）'!$D$7:$D$645,$B81)</f>
        <v>0</v>
      </c>
      <c r="P81" s="136">
        <f>SUMIFS('提出用（全体）'!AB$7:AB$645,'提出用（全体）'!$W$7:$W$645,$K81,'提出用（全体）'!$D$7:$D$645,$B81)</f>
        <v>0</v>
      </c>
      <c r="Q81" s="136">
        <f>SUMIFS('提出用（全体）'!AC$7:AC$645,'提出用（全体）'!$W$7:$W$645,$K81,'提出用（全体）'!$D$7:$D$645,$B81)</f>
        <v>0</v>
      </c>
      <c r="R81" s="136">
        <f>SUMIFS('提出用（全体）'!AD$7:AD$645,'提出用（全体）'!$W$7:$W$645,$K81,'提出用（全体）'!$D$7:$D$645,$B81)</f>
        <v>0</v>
      </c>
      <c r="S81" s="287">
        <f>SUMIFS('提出用（全体）'!AE$7:AE$645,'提出用（全体）'!$W$7:$W$645,$K81,'提出用（全体）'!$D$7:$D$645,$B81)</f>
        <v>2178651</v>
      </c>
    </row>
    <row r="82" spans="1:19" ht="14.25" x14ac:dyDescent="0.15">
      <c r="A82" t="s">
        <v>649</v>
      </c>
      <c r="B82" s="294" t="s">
        <v>651</v>
      </c>
      <c r="C82" s="270" t="s">
        <v>77</v>
      </c>
      <c r="D82" s="134">
        <f>SUMIFS('提出用（全体）'!P$7:P$645,'提出用（全体）'!$O$7:$O$645,$C82,'提出用（全体）'!$D$7:$D$645,$B82)</f>
        <v>2178651</v>
      </c>
      <c r="E82" s="134">
        <f>SUMIFS('提出用（全体）'!Q$7:Q$645,'提出用（全体）'!$O$7:$O$645,$C82,'提出用（全体）'!$D$7:$D$645,$B82)</f>
        <v>0</v>
      </c>
      <c r="F82" s="134">
        <f>SUMIFS('提出用（全体）'!R$7:R$645,'提出用（全体）'!$O$7:$O$645,$C82,'提出用（全体）'!$D$7:$D$645,$B82)</f>
        <v>2178651</v>
      </c>
      <c r="G82" s="134">
        <f>SUMIFS('提出用（全体）'!S$7:S$645,'提出用（全体）'!$O$7:$O$645,$C82,'提出用（全体）'!$D$7:$D$645,$B82)</f>
        <v>0</v>
      </c>
      <c r="H82" s="134">
        <f>SUMIFS('提出用（全体）'!T$7:T$645,'提出用（全体）'!$O$7:$O$645,$C82,'提出用（全体）'!$D$7:$D$645,$B82)</f>
        <v>0</v>
      </c>
      <c r="I82" s="134">
        <f>SUMIFS('提出用（全体）'!U$7:U$645,'提出用（全体）'!$O$7:$O$645,$C82,'提出用（全体）'!$D$7:$D$645,$B82)</f>
        <v>0</v>
      </c>
      <c r="J82" s="134">
        <f>SUMIFS('提出用（全体）'!V$7:V$645,'提出用（全体）'!$O$7:$O$645,$C82,'提出用（全体）'!$D$7:$D$645,$B82)</f>
        <v>2178651</v>
      </c>
      <c r="K82" s="142" t="s">
        <v>83</v>
      </c>
      <c r="L82" s="136">
        <f>SUMIFS('提出用（全体）'!X$7:X$645,'提出用（全体）'!$W$7:$W$645,$K82,'提出用（全体）'!$D$7:$D$645,$B82)</f>
        <v>0</v>
      </c>
      <c r="M82" s="136">
        <f>SUMIFS('提出用（全体）'!Y$7:Y$645,'提出用（全体）'!$W$7:$W$645,$K82,'提出用（全体）'!$D$7:$D$645,$B82)</f>
        <v>0</v>
      </c>
      <c r="N82" s="136">
        <f>SUMIFS('提出用（全体）'!Z$7:Z$645,'提出用（全体）'!$W$7:$W$645,$K82,'提出用（全体）'!$D$7:$D$645,$B82)</f>
        <v>0</v>
      </c>
      <c r="O82" s="136">
        <f>SUMIFS('提出用（全体）'!AA$7:AA$645,'提出用（全体）'!$W$7:$W$645,$K82,'提出用（全体）'!$D$7:$D$645,$B82)</f>
        <v>0</v>
      </c>
      <c r="P82" s="136">
        <f>SUMIFS('提出用（全体）'!AB$7:AB$645,'提出用（全体）'!$W$7:$W$645,$K82,'提出用（全体）'!$D$7:$D$645,$B82)</f>
        <v>0</v>
      </c>
      <c r="Q82" s="136">
        <f>SUMIFS('提出用（全体）'!AC$7:AC$645,'提出用（全体）'!$W$7:$W$645,$K82,'提出用（全体）'!$D$7:$D$645,$B82)</f>
        <v>0</v>
      </c>
      <c r="R82" s="136">
        <f>SUMIFS('提出用（全体）'!AD$7:AD$645,'提出用（全体）'!$W$7:$W$645,$K82,'提出用（全体）'!$D$7:$D$645,$B82)</f>
        <v>0</v>
      </c>
      <c r="S82" s="287">
        <f>SUMIFS('提出用（全体）'!AE$7:AE$645,'提出用（全体）'!$W$7:$W$645,$K82,'提出用（全体）'!$D$7:$D$645,$B82)</f>
        <v>0</v>
      </c>
    </row>
    <row r="83" spans="1:19" ht="14.25" x14ac:dyDescent="0.15">
      <c r="A83" t="s">
        <v>96</v>
      </c>
      <c r="B83" s="289" t="s">
        <v>654</v>
      </c>
      <c r="C83" s="147" t="s">
        <v>78</v>
      </c>
      <c r="D83" s="67">
        <f>SUMIFS('提出用（全体）'!P$7:P$645,'提出用（全体）'!$O$7:$O$645,$C83,'提出用（全体）'!$D$7:$D$645,$B83)</f>
        <v>573398027</v>
      </c>
      <c r="E83" s="67">
        <f>SUMIFS('提出用（全体）'!Q$7:Q$645,'提出用（全体）'!$O$7:$O$645,$C83,'提出用（全体）'!$D$7:$D$645,$B83)</f>
        <v>54344850</v>
      </c>
      <c r="F83" s="67">
        <f>SUMIFS('提出用（全体）'!R$7:R$645,'提出用（全体）'!$O$7:$O$645,$C83,'提出用（全体）'!$D$7:$D$645,$B83)</f>
        <v>519053177</v>
      </c>
      <c r="G83" s="67">
        <f>SUMIFS('提出用（全体）'!S$7:S$645,'提出用（全体）'!$O$7:$O$645,$C83,'提出用（全体）'!$D$7:$D$645,$B83)</f>
        <v>0</v>
      </c>
      <c r="H83" s="67">
        <f>SUMIFS('提出用（全体）'!T$7:T$645,'提出用（全体）'!$O$7:$O$645,$C83,'提出用（全体）'!$D$7:$D$645,$B83)</f>
        <v>480468319</v>
      </c>
      <c r="I83" s="67">
        <f>SUMIFS('提出用（全体）'!U$7:U$645,'提出用（全体）'!$O$7:$O$645,$C83,'提出用（全体）'!$D$7:$D$645,$B83)</f>
        <v>355217330</v>
      </c>
      <c r="J83" s="67">
        <f>SUMIFS('提出用（全体）'!V$7:V$645,'提出用（全体）'!$O$7:$O$645,$C83,'提出用（全体）'!$D$7:$D$645,$B83)</f>
        <v>218180697</v>
      </c>
      <c r="K83" s="70" t="s">
        <v>79</v>
      </c>
      <c r="L83" s="69">
        <f>SUMIFS('提出用（全体）'!X$7:X$645,'提出用（全体）'!$W$7:$W$645,$K83,'提出用（全体）'!$D$7:$D$645,$B83)</f>
        <v>20174810</v>
      </c>
      <c r="M83" s="69">
        <f>SUMIFS('提出用（全体）'!Y$7:Y$645,'提出用（全体）'!$W$7:$W$645,$K83,'提出用（全体）'!$D$7:$D$645,$B83)</f>
        <v>0</v>
      </c>
      <c r="N83" s="69">
        <f>SUMIFS('提出用（全体）'!Z$7:Z$645,'提出用（全体）'!$W$7:$W$645,$K83,'提出用（全体）'!$D$7:$D$645,$B83)</f>
        <v>0</v>
      </c>
      <c r="O83" s="69">
        <f>SUMIFS('提出用（全体）'!AA$7:AA$645,'提出用（全体）'!$W$7:$W$645,$K83,'提出用（全体）'!$D$7:$D$645,$B83)</f>
        <v>0</v>
      </c>
      <c r="P83" s="69">
        <f>SUMIFS('提出用（全体）'!AB$7:AB$645,'提出用（全体）'!$W$7:$W$645,$K83,'提出用（全体）'!$D$7:$D$645,$B83)</f>
        <v>0</v>
      </c>
      <c r="Q83" s="69">
        <f>SUMIFS('提出用（全体）'!AC$7:AC$645,'提出用（全体）'!$W$7:$W$645,$K83,'提出用（全体）'!$D$7:$D$645,$B83)</f>
        <v>0</v>
      </c>
      <c r="R83" s="69">
        <f>SUMIFS('提出用（全体）'!AD$7:AD$645,'提出用（全体）'!$W$7:$W$645,$K83,'提出用（全体）'!$D$7:$D$645,$B83)</f>
        <v>0</v>
      </c>
      <c r="S83" s="290">
        <f>SUMIFS('提出用（全体）'!AE$7:AE$645,'提出用（全体）'!$W$7:$W$645,$K83,'提出用（全体）'!$D$7:$D$645,$B83)</f>
        <v>20174810</v>
      </c>
    </row>
    <row r="84" spans="1:19" ht="14.25" x14ac:dyDescent="0.15">
      <c r="A84" t="s">
        <v>96</v>
      </c>
      <c r="B84" s="291" t="s">
        <v>654</v>
      </c>
      <c r="C84" s="147" t="s">
        <v>75</v>
      </c>
      <c r="D84" s="67">
        <f>SUMIFS('提出用（全体）'!P$7:P$645,'提出用（全体）'!$O$7:$O$645,$C84,'提出用（全体）'!$D$7:$D$645,$B84)</f>
        <v>553223217</v>
      </c>
      <c r="E84" s="67">
        <f>SUMIFS('提出用（全体）'!Q$7:Q$645,'提出用（全体）'!$O$7:$O$645,$C84,'提出用（全体）'!$D$7:$D$645,$B84)</f>
        <v>54344850</v>
      </c>
      <c r="F84" s="67">
        <f>SUMIFS('提出用（全体）'!R$7:R$645,'提出用（全体）'!$O$7:$O$645,$C84,'提出用（全体）'!$D$7:$D$645,$B84)</f>
        <v>498878367</v>
      </c>
      <c r="G84" s="67">
        <f>SUMIFS('提出用（全体）'!S$7:S$645,'提出用（全体）'!$O$7:$O$645,$C84,'提出用（全体）'!$D$7:$D$645,$B84)</f>
        <v>0</v>
      </c>
      <c r="H84" s="67">
        <f>SUMIFS('提出用（全体）'!T$7:T$645,'提出用（全体）'!$O$7:$O$645,$C84,'提出用（全体）'!$D$7:$D$645,$B84)</f>
        <v>480016275</v>
      </c>
      <c r="I84" s="67">
        <f>SUMIFS('提出用（全体）'!U$7:U$645,'提出用（全体）'!$O$7:$O$645,$C84,'提出用（全体）'!$D$7:$D$645,$B84)</f>
        <v>347701215</v>
      </c>
      <c r="J84" s="67">
        <f>SUMIFS('提出用（全体）'!V$7:V$645,'提出用（全体）'!$O$7:$O$645,$C84,'提出用（全体）'!$D$7:$D$645,$B84)</f>
        <v>205522002</v>
      </c>
      <c r="K84" s="70" t="s">
        <v>82</v>
      </c>
      <c r="L84" s="69">
        <f>SUMIFS('提出用（全体）'!X$7:X$645,'提出用（全体）'!$W$7:$W$645,$K84,'提出用（全体）'!$D$7:$D$645,$B84)</f>
        <v>20174810</v>
      </c>
      <c r="M84" s="69">
        <f>SUMIFS('提出用（全体）'!Y$7:Y$645,'提出用（全体）'!$W$7:$W$645,$K84,'提出用（全体）'!$D$7:$D$645,$B84)</f>
        <v>0</v>
      </c>
      <c r="N84" s="69">
        <f>SUMIFS('提出用（全体）'!Z$7:Z$645,'提出用（全体）'!$W$7:$W$645,$K84,'提出用（全体）'!$D$7:$D$645,$B84)</f>
        <v>0</v>
      </c>
      <c r="O84" s="69">
        <f>SUMIFS('提出用（全体）'!AA$7:AA$645,'提出用（全体）'!$W$7:$W$645,$K84,'提出用（全体）'!$D$7:$D$645,$B84)</f>
        <v>0</v>
      </c>
      <c r="P84" s="69">
        <f>SUMIFS('提出用（全体）'!AB$7:AB$645,'提出用（全体）'!$W$7:$W$645,$K84,'提出用（全体）'!$D$7:$D$645,$B84)</f>
        <v>0</v>
      </c>
      <c r="Q84" s="69">
        <f>SUMIFS('提出用（全体）'!AC$7:AC$645,'提出用（全体）'!$W$7:$W$645,$K84,'提出用（全体）'!$D$7:$D$645,$B84)</f>
        <v>0</v>
      </c>
      <c r="R84" s="69">
        <f>SUMIFS('提出用（全体）'!AD$7:AD$645,'提出用（全体）'!$W$7:$W$645,$K84,'提出用（全体）'!$D$7:$D$645,$B84)</f>
        <v>0</v>
      </c>
      <c r="S84" s="290">
        <f>SUMIFS('提出用（全体）'!AE$7:AE$645,'提出用（全体）'!$W$7:$W$645,$K84,'提出用（全体）'!$D$7:$D$645,$B84)</f>
        <v>20174810</v>
      </c>
    </row>
    <row r="85" spans="1:19" ht="14.25" x14ac:dyDescent="0.15">
      <c r="A85" t="s">
        <v>96</v>
      </c>
      <c r="B85" s="292" t="s">
        <v>654</v>
      </c>
      <c r="C85" s="278" t="s">
        <v>77</v>
      </c>
      <c r="D85" s="89">
        <f>SUMIFS('提出用（全体）'!P$7:P$645,'提出用（全体）'!$O$7:$O$645,$C85,'提出用（全体）'!$D$7:$D$645,$B85)</f>
        <v>20174810</v>
      </c>
      <c r="E85" s="89">
        <f>SUMIFS('提出用（全体）'!Q$7:Q$645,'提出用（全体）'!$O$7:$O$645,$C85,'提出用（全体）'!$D$7:$D$645,$B85)</f>
        <v>0</v>
      </c>
      <c r="F85" s="89">
        <f>SUMIFS('提出用（全体）'!R$7:R$645,'提出用（全体）'!$O$7:$O$645,$C85,'提出用（全体）'!$D$7:$D$645,$B85)</f>
        <v>20174810</v>
      </c>
      <c r="G85" s="89">
        <f>SUMIFS('提出用（全体）'!S$7:S$645,'提出用（全体）'!$O$7:$O$645,$C85,'提出用（全体）'!$D$7:$D$645,$B85)</f>
        <v>0</v>
      </c>
      <c r="H85" s="89">
        <f>SUMIFS('提出用（全体）'!T$7:T$645,'提出用（全体）'!$O$7:$O$645,$C85,'提出用（全体）'!$D$7:$D$645,$B85)</f>
        <v>452044</v>
      </c>
      <c r="I85" s="89">
        <f>SUMIFS('提出用（全体）'!U$7:U$645,'提出用（全体）'!$O$7:$O$645,$C85,'提出用（全体）'!$D$7:$D$645,$B85)</f>
        <v>7516115</v>
      </c>
      <c r="J85" s="89">
        <f>SUMIFS('提出用（全体）'!V$7:V$645,'提出用（全体）'!$O$7:$O$645,$C85,'提出用（全体）'!$D$7:$D$645,$B85)</f>
        <v>12658695</v>
      </c>
      <c r="K85" s="88" t="s">
        <v>83</v>
      </c>
      <c r="L85" s="69">
        <f>SUMIFS('提出用（全体）'!X$7:X$645,'提出用（全体）'!$W$7:$W$645,$K85,'提出用（全体）'!$D$7:$D$645,$B85)</f>
        <v>0</v>
      </c>
      <c r="M85" s="69">
        <f>SUMIFS('提出用（全体）'!Y$7:Y$645,'提出用（全体）'!$W$7:$W$645,$K85,'提出用（全体）'!$D$7:$D$645,$B85)</f>
        <v>0</v>
      </c>
      <c r="N85" s="69">
        <f>SUMIFS('提出用（全体）'!Z$7:Z$645,'提出用（全体）'!$W$7:$W$645,$K85,'提出用（全体）'!$D$7:$D$645,$B85)</f>
        <v>0</v>
      </c>
      <c r="O85" s="69">
        <f>SUMIFS('提出用（全体）'!AA$7:AA$645,'提出用（全体）'!$W$7:$W$645,$K85,'提出用（全体）'!$D$7:$D$645,$B85)</f>
        <v>0</v>
      </c>
      <c r="P85" s="69">
        <f>SUMIFS('提出用（全体）'!AB$7:AB$645,'提出用（全体）'!$W$7:$W$645,$K85,'提出用（全体）'!$D$7:$D$645,$B85)</f>
        <v>0</v>
      </c>
      <c r="Q85" s="69">
        <f>SUMIFS('提出用（全体）'!AC$7:AC$645,'提出用（全体）'!$W$7:$W$645,$K85,'提出用（全体）'!$D$7:$D$645,$B85)</f>
        <v>0</v>
      </c>
      <c r="R85" s="69">
        <f>SUMIFS('提出用（全体）'!AD$7:AD$645,'提出用（全体）'!$W$7:$W$645,$K85,'提出用（全体）'!$D$7:$D$645,$B85)</f>
        <v>0</v>
      </c>
      <c r="S85" s="290">
        <f>SUMIFS('提出用（全体）'!AE$7:AE$645,'提出用（全体）'!$W$7:$W$645,$K85,'提出用（全体）'!$D$7:$D$645,$B85)</f>
        <v>0</v>
      </c>
    </row>
    <row r="86" spans="1:19" ht="14.25" x14ac:dyDescent="0.15">
      <c r="A86" t="s">
        <v>656</v>
      </c>
      <c r="B86" s="286" t="s">
        <v>658</v>
      </c>
      <c r="C86" s="133" t="s">
        <v>78</v>
      </c>
      <c r="D86" s="134">
        <f>SUMIFS('提出用（全体）'!P$7:P$645,'提出用（全体）'!$O$7:$O$645,$C86,'提出用（全体）'!$D$7:$D$645,$B86)</f>
        <v>113776696</v>
      </c>
      <c r="E86" s="134">
        <f>SUMIFS('提出用（全体）'!Q$7:Q$645,'提出用（全体）'!$O$7:$O$645,$C86,'提出用（全体）'!$D$7:$D$645,$B86)</f>
        <v>50961446</v>
      </c>
      <c r="F86" s="134">
        <f>SUMIFS('提出用（全体）'!R$7:R$645,'提出用（全体）'!$O$7:$O$645,$C86,'提出用（全体）'!$D$7:$D$645,$B86)</f>
        <v>62815250</v>
      </c>
      <c r="G86" s="134">
        <f>SUMIFS('提出用（全体）'!S$7:S$645,'提出用（全体）'!$O$7:$O$645,$C86,'提出用（全体）'!$D$7:$D$645,$B86)</f>
        <v>0</v>
      </c>
      <c r="H86" s="134">
        <f>SUMIFS('提出用（全体）'!T$7:T$645,'提出用（全体）'!$O$7:$O$645,$C86,'提出用（全体）'!$D$7:$D$645,$B86)</f>
        <v>68560984</v>
      </c>
      <c r="I86" s="134">
        <f>SUMIFS('提出用（全体）'!U$7:U$645,'提出用（全体）'!$O$7:$O$645,$C86,'提出用（全体）'!$D$7:$D$645,$B86)</f>
        <v>7382042</v>
      </c>
      <c r="J86" s="134">
        <f>SUMIFS('提出用（全体）'!V$7:V$645,'提出用（全体）'!$O$7:$O$645,$C86,'提出用（全体）'!$D$7:$D$645,$B86)</f>
        <v>106394654</v>
      </c>
      <c r="K86" s="135" t="s">
        <v>79</v>
      </c>
      <c r="L86" s="136">
        <f>SUMIFS('提出用（全体）'!X$7:X$645,'提出用（全体）'!$W$7:$W$645,$K86,'提出用（全体）'!$D$7:$D$645,$B86)</f>
        <v>33180084</v>
      </c>
      <c r="M86" s="136">
        <f>SUMIFS('提出用（全体）'!Y$7:Y$645,'提出用（全体）'!$W$7:$W$645,$K86,'提出用（全体）'!$D$7:$D$645,$B86)</f>
        <v>0</v>
      </c>
      <c r="N86" s="136">
        <f>SUMIFS('提出用（全体）'!Z$7:Z$645,'提出用（全体）'!$W$7:$W$645,$K86,'提出用（全体）'!$D$7:$D$645,$B86)</f>
        <v>0</v>
      </c>
      <c r="O86" s="136">
        <f>SUMIFS('提出用（全体）'!AA$7:AA$645,'提出用（全体）'!$W$7:$W$645,$K86,'提出用（全体）'!$D$7:$D$645,$B86)</f>
        <v>0</v>
      </c>
      <c r="P86" s="136">
        <f>SUMIFS('提出用（全体）'!AB$7:AB$645,'提出用（全体）'!$W$7:$W$645,$K86,'提出用（全体）'!$D$7:$D$645,$B86)</f>
        <v>0</v>
      </c>
      <c r="Q86" s="136">
        <f>SUMIFS('提出用（全体）'!AC$7:AC$645,'提出用（全体）'!$W$7:$W$645,$K86,'提出用（全体）'!$D$7:$D$645,$B86)</f>
        <v>0</v>
      </c>
      <c r="R86" s="136">
        <f>SUMIFS('提出用（全体）'!AD$7:AD$645,'提出用（全体）'!$W$7:$W$645,$K86,'提出用（全体）'!$D$7:$D$645,$B86)</f>
        <v>0</v>
      </c>
      <c r="S86" s="287">
        <f>SUMIFS('提出用（全体）'!AE$7:AE$645,'提出用（全体）'!$W$7:$W$645,$K86,'提出用（全体）'!$D$7:$D$645,$B86)</f>
        <v>33180084</v>
      </c>
    </row>
    <row r="87" spans="1:19" ht="14.25" x14ac:dyDescent="0.15">
      <c r="A87" t="s">
        <v>656</v>
      </c>
      <c r="B87" s="288" t="s">
        <v>658</v>
      </c>
      <c r="C87" s="133" t="s">
        <v>75</v>
      </c>
      <c r="D87" s="134">
        <f>SUMIFS('提出用（全体）'!P$7:P$645,'提出用（全体）'!$O$7:$O$645,$C87,'提出用（全体）'!$D$7:$D$645,$B87)</f>
        <v>80596612</v>
      </c>
      <c r="E87" s="134">
        <f>SUMIFS('提出用（全体）'!Q$7:Q$645,'提出用（全体）'!$O$7:$O$645,$C87,'提出用（全体）'!$D$7:$D$645,$B87)</f>
        <v>34576796</v>
      </c>
      <c r="F87" s="134">
        <f>SUMIFS('提出用（全体）'!R$7:R$645,'提出用（全体）'!$O$7:$O$645,$C87,'提出用（全体）'!$D$7:$D$645,$B87)</f>
        <v>46019816</v>
      </c>
      <c r="G87" s="134">
        <f>SUMIFS('提出用（全体）'!S$7:S$645,'提出用（全体）'!$O$7:$O$645,$C87,'提出用（全体）'!$D$7:$D$645,$B87)</f>
        <v>0</v>
      </c>
      <c r="H87" s="134">
        <f>SUMIFS('提出用（全体）'!T$7:T$645,'提出用（全体）'!$O$7:$O$645,$C87,'提出用（全体）'!$D$7:$D$645,$B87)</f>
        <v>51765550</v>
      </c>
      <c r="I87" s="134">
        <f>SUMIFS('提出用（全体）'!U$7:U$645,'提出用（全体）'!$O$7:$O$645,$C87,'提出用（全体）'!$D$7:$D$645,$B87)</f>
        <v>7382042</v>
      </c>
      <c r="J87" s="134">
        <f>SUMIFS('提出用（全体）'!V$7:V$645,'提出用（全体）'!$O$7:$O$645,$C87,'提出用（全体）'!$D$7:$D$645,$B87)</f>
        <v>73214570</v>
      </c>
      <c r="K87" s="135" t="s">
        <v>82</v>
      </c>
      <c r="L87" s="136">
        <f>SUMIFS('提出用（全体）'!X$7:X$645,'提出用（全体）'!$W$7:$W$645,$K87,'提出用（全体）'!$D$7:$D$645,$B87)</f>
        <v>33180084</v>
      </c>
      <c r="M87" s="136">
        <f>SUMIFS('提出用（全体）'!Y$7:Y$645,'提出用（全体）'!$W$7:$W$645,$K87,'提出用（全体）'!$D$7:$D$645,$B87)</f>
        <v>0</v>
      </c>
      <c r="N87" s="136">
        <f>SUMIFS('提出用（全体）'!Z$7:Z$645,'提出用（全体）'!$W$7:$W$645,$K87,'提出用（全体）'!$D$7:$D$645,$B87)</f>
        <v>0</v>
      </c>
      <c r="O87" s="136">
        <f>SUMIFS('提出用（全体）'!AA$7:AA$645,'提出用（全体）'!$W$7:$W$645,$K87,'提出用（全体）'!$D$7:$D$645,$B87)</f>
        <v>0</v>
      </c>
      <c r="P87" s="136">
        <f>SUMIFS('提出用（全体）'!AB$7:AB$645,'提出用（全体）'!$W$7:$W$645,$K87,'提出用（全体）'!$D$7:$D$645,$B87)</f>
        <v>0</v>
      </c>
      <c r="Q87" s="136">
        <f>SUMIFS('提出用（全体）'!AC$7:AC$645,'提出用（全体）'!$W$7:$W$645,$K87,'提出用（全体）'!$D$7:$D$645,$B87)</f>
        <v>0</v>
      </c>
      <c r="R87" s="136">
        <f>SUMIFS('提出用（全体）'!AD$7:AD$645,'提出用（全体）'!$W$7:$W$645,$K87,'提出用（全体）'!$D$7:$D$645,$B87)</f>
        <v>0</v>
      </c>
      <c r="S87" s="287">
        <f>SUMIFS('提出用（全体）'!AE$7:AE$645,'提出用（全体）'!$W$7:$W$645,$K87,'提出用（全体）'!$D$7:$D$645,$B87)</f>
        <v>33180084</v>
      </c>
    </row>
    <row r="88" spans="1:19" ht="14.25" x14ac:dyDescent="0.15">
      <c r="A88" t="s">
        <v>656</v>
      </c>
      <c r="B88" s="294" t="s">
        <v>658</v>
      </c>
      <c r="C88" s="270" t="s">
        <v>77</v>
      </c>
      <c r="D88" s="134">
        <f>SUMIFS('提出用（全体）'!P$7:P$645,'提出用（全体）'!$O$7:$O$645,$C88,'提出用（全体）'!$D$7:$D$645,$B88)</f>
        <v>33180084</v>
      </c>
      <c r="E88" s="134">
        <f>SUMIFS('提出用（全体）'!Q$7:Q$645,'提出用（全体）'!$O$7:$O$645,$C88,'提出用（全体）'!$D$7:$D$645,$B88)</f>
        <v>16384650</v>
      </c>
      <c r="F88" s="134">
        <f>SUMIFS('提出用（全体）'!R$7:R$645,'提出用（全体）'!$O$7:$O$645,$C88,'提出用（全体）'!$D$7:$D$645,$B88)</f>
        <v>16795434</v>
      </c>
      <c r="G88" s="134">
        <f>SUMIFS('提出用（全体）'!S$7:S$645,'提出用（全体）'!$O$7:$O$645,$C88,'提出用（全体）'!$D$7:$D$645,$B88)</f>
        <v>0</v>
      </c>
      <c r="H88" s="134">
        <f>SUMIFS('提出用（全体）'!T$7:T$645,'提出用（全体）'!$O$7:$O$645,$C88,'提出用（全体）'!$D$7:$D$645,$B88)</f>
        <v>16795434</v>
      </c>
      <c r="I88" s="134">
        <f>SUMIFS('提出用（全体）'!U$7:U$645,'提出用（全体）'!$O$7:$O$645,$C88,'提出用（全体）'!$D$7:$D$645,$B88)</f>
        <v>0</v>
      </c>
      <c r="J88" s="134">
        <f>SUMIFS('提出用（全体）'!V$7:V$645,'提出用（全体）'!$O$7:$O$645,$C88,'提出用（全体）'!$D$7:$D$645,$B88)</f>
        <v>33180084</v>
      </c>
      <c r="K88" s="142" t="s">
        <v>83</v>
      </c>
      <c r="L88" s="136">
        <f>SUMIFS('提出用（全体）'!X$7:X$645,'提出用（全体）'!$W$7:$W$645,$K88,'提出用（全体）'!$D$7:$D$645,$B88)</f>
        <v>0</v>
      </c>
      <c r="M88" s="136">
        <f>SUMIFS('提出用（全体）'!Y$7:Y$645,'提出用（全体）'!$W$7:$W$645,$K88,'提出用（全体）'!$D$7:$D$645,$B88)</f>
        <v>0</v>
      </c>
      <c r="N88" s="136">
        <f>SUMIFS('提出用（全体）'!Z$7:Z$645,'提出用（全体）'!$W$7:$W$645,$K88,'提出用（全体）'!$D$7:$D$645,$B88)</f>
        <v>0</v>
      </c>
      <c r="O88" s="136">
        <f>SUMIFS('提出用（全体）'!AA$7:AA$645,'提出用（全体）'!$W$7:$W$645,$K88,'提出用（全体）'!$D$7:$D$645,$B88)</f>
        <v>0</v>
      </c>
      <c r="P88" s="136">
        <f>SUMIFS('提出用（全体）'!AB$7:AB$645,'提出用（全体）'!$W$7:$W$645,$K88,'提出用（全体）'!$D$7:$D$645,$B88)</f>
        <v>0</v>
      </c>
      <c r="Q88" s="136">
        <f>SUMIFS('提出用（全体）'!AC$7:AC$645,'提出用（全体）'!$W$7:$W$645,$K88,'提出用（全体）'!$D$7:$D$645,$B88)</f>
        <v>0</v>
      </c>
      <c r="R88" s="136">
        <f>SUMIFS('提出用（全体）'!AD$7:AD$645,'提出用（全体）'!$W$7:$W$645,$K88,'提出用（全体）'!$D$7:$D$645,$B88)</f>
        <v>0</v>
      </c>
      <c r="S88" s="287">
        <f>SUMIFS('提出用（全体）'!AE$7:AE$645,'提出用（全体）'!$W$7:$W$645,$K88,'提出用（全体）'!$D$7:$D$645,$B88)</f>
        <v>0</v>
      </c>
    </row>
    <row r="89" spans="1:19" ht="14.25" x14ac:dyDescent="0.15">
      <c r="A89" t="s">
        <v>1187</v>
      </c>
      <c r="B89" s="289" t="s">
        <v>1818</v>
      </c>
      <c r="C89" s="147" t="s">
        <v>78</v>
      </c>
      <c r="D89" s="67">
        <f>SUMIFS('提出用（全体）'!P$7:P$645,'提出用（全体）'!$O$7:$O$645,$C89,'提出用（全体）'!$D$7:$D$645,$B89)</f>
        <v>15798240</v>
      </c>
      <c r="E89" s="67">
        <f>SUMIFS('提出用（全体）'!Q$7:Q$645,'提出用（全体）'!$O$7:$O$645,$C89,'提出用（全体）'!$D$7:$D$645,$B89)</f>
        <v>0</v>
      </c>
      <c r="F89" s="67">
        <f>SUMIFS('提出用（全体）'!R$7:R$645,'提出用（全体）'!$O$7:$O$645,$C89,'提出用（全体）'!$D$7:$D$645,$B89)</f>
        <v>15798240</v>
      </c>
      <c r="G89" s="67">
        <f>SUMIFS('提出用（全体）'!S$7:S$645,'提出用（全体）'!$O$7:$O$645,$C89,'提出用（全体）'!$D$7:$D$645,$B89)</f>
        <v>0</v>
      </c>
      <c r="H89" s="67">
        <f>SUMIFS('提出用（全体）'!T$7:T$645,'提出用（全体）'!$O$7:$O$645,$C89,'提出用（全体）'!$D$7:$D$645,$B89)</f>
        <v>13044240</v>
      </c>
      <c r="I89" s="67">
        <f>SUMIFS('提出用（全体）'!U$7:U$645,'提出用（全体）'!$O$7:$O$645,$C89,'提出用（全体）'!$D$7:$D$645,$B89)</f>
        <v>9029000</v>
      </c>
      <c r="J89" s="67">
        <f>SUMIFS('提出用（全体）'!V$7:V$645,'提出用（全体）'!$O$7:$O$645,$C89,'提出用（全体）'!$D$7:$D$645,$B89)</f>
        <v>6769240</v>
      </c>
      <c r="K89" s="70" t="s">
        <v>79</v>
      </c>
      <c r="L89" s="69">
        <f>SUMIFS('提出用（全体）'!X$7:X$645,'提出用（全体）'!$W$7:$W$645,$K89,'提出用（全体）'!$D$7:$D$645,$B89)</f>
        <v>2754000</v>
      </c>
      <c r="M89" s="69">
        <f>SUMIFS('提出用（全体）'!Y$7:Y$645,'提出用（全体）'!$W$7:$W$645,$K89,'提出用（全体）'!$D$7:$D$645,$B89)</f>
        <v>0</v>
      </c>
      <c r="N89" s="69">
        <f>SUMIFS('提出用（全体）'!Z$7:Z$645,'提出用（全体）'!$W$7:$W$645,$K89,'提出用（全体）'!$D$7:$D$645,$B89)</f>
        <v>0</v>
      </c>
      <c r="O89" s="69">
        <f>SUMIFS('提出用（全体）'!AA$7:AA$645,'提出用（全体）'!$W$7:$W$645,$K89,'提出用（全体）'!$D$7:$D$645,$B89)</f>
        <v>0</v>
      </c>
      <c r="P89" s="69">
        <f>SUMIFS('提出用（全体）'!AB$7:AB$645,'提出用（全体）'!$W$7:$W$645,$K89,'提出用（全体）'!$D$7:$D$645,$B89)</f>
        <v>0</v>
      </c>
      <c r="Q89" s="69">
        <f>SUMIFS('提出用（全体）'!AC$7:AC$645,'提出用（全体）'!$W$7:$W$645,$K89,'提出用（全体）'!$D$7:$D$645,$B89)</f>
        <v>0</v>
      </c>
      <c r="R89" s="69">
        <f>SUMIFS('提出用（全体）'!AD$7:AD$645,'提出用（全体）'!$W$7:$W$645,$K89,'提出用（全体）'!$D$7:$D$645,$B89)</f>
        <v>0</v>
      </c>
      <c r="S89" s="290">
        <f>SUMIFS('提出用（全体）'!AE$7:AE$645,'提出用（全体）'!$W$7:$W$645,$K89,'提出用（全体）'!$D$7:$D$645,$B89)</f>
        <v>2754000</v>
      </c>
    </row>
    <row r="90" spans="1:19" ht="14.25" x14ac:dyDescent="0.15">
      <c r="A90" t="s">
        <v>1187</v>
      </c>
      <c r="B90" s="291" t="s">
        <v>1818</v>
      </c>
      <c r="C90" s="147" t="s">
        <v>75</v>
      </c>
      <c r="D90" s="67">
        <f>SUMIFS('提出用（全体）'!P$7:P$645,'提出用（全体）'!$O$7:$O$645,$C90,'提出用（全体）'!$D$7:$D$645,$B90)</f>
        <v>13044240</v>
      </c>
      <c r="E90" s="67">
        <f>SUMIFS('提出用（全体）'!Q$7:Q$645,'提出用（全体）'!$O$7:$O$645,$C90,'提出用（全体）'!$D$7:$D$645,$B90)</f>
        <v>0</v>
      </c>
      <c r="F90" s="67">
        <f>SUMIFS('提出用（全体）'!R$7:R$645,'提出用（全体）'!$O$7:$O$645,$C90,'提出用（全体）'!$D$7:$D$645,$B90)</f>
        <v>13044240</v>
      </c>
      <c r="G90" s="67">
        <f>SUMIFS('提出用（全体）'!S$7:S$645,'提出用（全体）'!$O$7:$O$645,$C90,'提出用（全体）'!$D$7:$D$645,$B90)</f>
        <v>0</v>
      </c>
      <c r="H90" s="67">
        <f>SUMIFS('提出用（全体）'!T$7:T$645,'提出用（全体）'!$O$7:$O$645,$C90,'提出用（全体）'!$D$7:$D$645,$B90)</f>
        <v>13044240</v>
      </c>
      <c r="I90" s="67">
        <f>SUMIFS('提出用（全体）'!U$7:U$645,'提出用（全体）'!$O$7:$O$645,$C90,'提出用（全体）'!$D$7:$D$645,$B90)</f>
        <v>9029000</v>
      </c>
      <c r="J90" s="67">
        <f>SUMIFS('提出用（全体）'!V$7:V$645,'提出用（全体）'!$O$7:$O$645,$C90,'提出用（全体）'!$D$7:$D$645,$B90)</f>
        <v>4015240</v>
      </c>
      <c r="K90" s="70" t="s">
        <v>82</v>
      </c>
      <c r="L90" s="69">
        <f>SUMIFS('提出用（全体）'!X$7:X$645,'提出用（全体）'!$W$7:$W$645,$K90,'提出用（全体）'!$D$7:$D$645,$B90)</f>
        <v>2754000</v>
      </c>
      <c r="M90" s="69">
        <f>SUMIFS('提出用（全体）'!Y$7:Y$645,'提出用（全体）'!$W$7:$W$645,$K90,'提出用（全体）'!$D$7:$D$645,$B90)</f>
        <v>0</v>
      </c>
      <c r="N90" s="69">
        <f>SUMIFS('提出用（全体）'!Z$7:Z$645,'提出用（全体）'!$W$7:$W$645,$K90,'提出用（全体）'!$D$7:$D$645,$B90)</f>
        <v>0</v>
      </c>
      <c r="O90" s="69">
        <f>SUMIFS('提出用（全体）'!AA$7:AA$645,'提出用（全体）'!$W$7:$W$645,$K90,'提出用（全体）'!$D$7:$D$645,$B90)</f>
        <v>0</v>
      </c>
      <c r="P90" s="69">
        <f>SUMIFS('提出用（全体）'!AB$7:AB$645,'提出用（全体）'!$W$7:$W$645,$K90,'提出用（全体）'!$D$7:$D$645,$B90)</f>
        <v>0</v>
      </c>
      <c r="Q90" s="69">
        <f>SUMIFS('提出用（全体）'!AC$7:AC$645,'提出用（全体）'!$W$7:$W$645,$K90,'提出用（全体）'!$D$7:$D$645,$B90)</f>
        <v>0</v>
      </c>
      <c r="R90" s="69">
        <f>SUMIFS('提出用（全体）'!AD$7:AD$645,'提出用（全体）'!$W$7:$W$645,$K90,'提出用（全体）'!$D$7:$D$645,$B90)</f>
        <v>0</v>
      </c>
      <c r="S90" s="290">
        <f>SUMIFS('提出用（全体）'!AE$7:AE$645,'提出用（全体）'!$W$7:$W$645,$K90,'提出用（全体）'!$D$7:$D$645,$B90)</f>
        <v>2754000</v>
      </c>
    </row>
    <row r="91" spans="1:19" ht="14.25" x14ac:dyDescent="0.15">
      <c r="A91" t="s">
        <v>1187</v>
      </c>
      <c r="B91" s="292" t="s">
        <v>1818</v>
      </c>
      <c r="C91" s="278" t="s">
        <v>77</v>
      </c>
      <c r="D91" s="89">
        <f>SUMIFS('提出用（全体）'!P$7:P$645,'提出用（全体）'!$O$7:$O$645,$C91,'提出用（全体）'!$D$7:$D$645,$B91)</f>
        <v>2754000</v>
      </c>
      <c r="E91" s="89">
        <f>SUMIFS('提出用（全体）'!Q$7:Q$645,'提出用（全体）'!$O$7:$O$645,$C91,'提出用（全体）'!$D$7:$D$645,$B91)</f>
        <v>0</v>
      </c>
      <c r="F91" s="89">
        <f>SUMIFS('提出用（全体）'!R$7:R$645,'提出用（全体）'!$O$7:$O$645,$C91,'提出用（全体）'!$D$7:$D$645,$B91)</f>
        <v>2754000</v>
      </c>
      <c r="G91" s="89">
        <f>SUMIFS('提出用（全体）'!S$7:S$645,'提出用（全体）'!$O$7:$O$645,$C91,'提出用（全体）'!$D$7:$D$645,$B91)</f>
        <v>0</v>
      </c>
      <c r="H91" s="89">
        <f>SUMIFS('提出用（全体）'!T$7:T$645,'提出用（全体）'!$O$7:$O$645,$C91,'提出用（全体）'!$D$7:$D$645,$B91)</f>
        <v>0</v>
      </c>
      <c r="I91" s="89">
        <f>SUMIFS('提出用（全体）'!U$7:U$645,'提出用（全体）'!$O$7:$O$645,$C91,'提出用（全体）'!$D$7:$D$645,$B91)</f>
        <v>0</v>
      </c>
      <c r="J91" s="89">
        <f>SUMIFS('提出用（全体）'!V$7:V$645,'提出用（全体）'!$O$7:$O$645,$C91,'提出用（全体）'!$D$7:$D$645,$B91)</f>
        <v>2754000</v>
      </c>
      <c r="K91" s="88" t="s">
        <v>83</v>
      </c>
      <c r="L91" s="69">
        <f>SUMIFS('提出用（全体）'!X$7:X$645,'提出用（全体）'!$W$7:$W$645,$K91,'提出用（全体）'!$D$7:$D$645,$B91)</f>
        <v>0</v>
      </c>
      <c r="M91" s="69">
        <f>SUMIFS('提出用（全体）'!Y$7:Y$645,'提出用（全体）'!$W$7:$W$645,$K91,'提出用（全体）'!$D$7:$D$645,$B91)</f>
        <v>0</v>
      </c>
      <c r="N91" s="69">
        <f>SUMIFS('提出用（全体）'!Z$7:Z$645,'提出用（全体）'!$W$7:$W$645,$K91,'提出用（全体）'!$D$7:$D$645,$B91)</f>
        <v>0</v>
      </c>
      <c r="O91" s="69">
        <f>SUMIFS('提出用（全体）'!AA$7:AA$645,'提出用（全体）'!$W$7:$W$645,$K91,'提出用（全体）'!$D$7:$D$645,$B91)</f>
        <v>0</v>
      </c>
      <c r="P91" s="69">
        <f>SUMIFS('提出用（全体）'!AB$7:AB$645,'提出用（全体）'!$W$7:$W$645,$K91,'提出用（全体）'!$D$7:$D$645,$B91)</f>
        <v>0</v>
      </c>
      <c r="Q91" s="69">
        <f>SUMIFS('提出用（全体）'!AC$7:AC$645,'提出用（全体）'!$W$7:$W$645,$K91,'提出用（全体）'!$D$7:$D$645,$B91)</f>
        <v>0</v>
      </c>
      <c r="R91" s="69">
        <f>SUMIFS('提出用（全体）'!AD$7:AD$645,'提出用（全体）'!$W$7:$W$645,$K91,'提出用（全体）'!$D$7:$D$645,$B91)</f>
        <v>0</v>
      </c>
      <c r="S91" s="290">
        <f>SUMIFS('提出用（全体）'!AE$7:AE$645,'提出用（全体）'!$W$7:$W$645,$K91,'提出用（全体）'!$D$7:$D$645,$B91)</f>
        <v>0</v>
      </c>
    </row>
    <row r="92" spans="1:19" ht="14.25" x14ac:dyDescent="0.15">
      <c r="A92" t="s">
        <v>672</v>
      </c>
      <c r="B92" s="286" t="s">
        <v>674</v>
      </c>
      <c r="C92" s="133" t="s">
        <v>78</v>
      </c>
      <c r="D92" s="134">
        <f>SUMIFS('提出用（全体）'!P$7:P$645,'提出用（全体）'!$O$7:$O$645,$C92,'提出用（全体）'!$D$7:$D$645,$B92)</f>
        <v>17986039</v>
      </c>
      <c r="E92" s="134">
        <f>SUMIFS('提出用（全体）'!Q$7:Q$645,'提出用（全体）'!$O$7:$O$645,$C92,'提出用（全体）'!$D$7:$D$645,$B92)</f>
        <v>0</v>
      </c>
      <c r="F92" s="134">
        <f>SUMIFS('提出用（全体）'!R$7:R$645,'提出用（全体）'!$O$7:$O$645,$C92,'提出用（全体）'!$D$7:$D$645,$B92)</f>
        <v>17986039</v>
      </c>
      <c r="G92" s="134">
        <f>SUMIFS('提出用（全体）'!S$7:S$645,'提出用（全体）'!$O$7:$O$645,$C92,'提出用（全体）'!$D$7:$D$645,$B92)</f>
        <v>0</v>
      </c>
      <c r="H92" s="134">
        <f>SUMIFS('提出用（全体）'!T$7:T$645,'提出用（全体）'!$O$7:$O$645,$C92,'提出用（全体）'!$D$7:$D$645,$B92)</f>
        <v>0</v>
      </c>
      <c r="I92" s="134">
        <f>SUMIFS('提出用（全体）'!U$7:U$645,'提出用（全体）'!$O$7:$O$645,$C92,'提出用（全体）'!$D$7:$D$645,$B92)</f>
        <v>58282900</v>
      </c>
      <c r="J92" s="134">
        <f>SUMIFS('提出用（全体）'!V$7:V$645,'提出用（全体）'!$O$7:$O$645,$C92,'提出用（全体）'!$D$7:$D$645,$B92)</f>
        <v>-40296861</v>
      </c>
      <c r="K92" s="135" t="s">
        <v>79</v>
      </c>
      <c r="L92" s="136">
        <f>SUMIFS('提出用（全体）'!X$7:X$645,'提出用（全体）'!$W$7:$W$645,$K92,'提出用（全体）'!$D$7:$D$645,$B92)</f>
        <v>0</v>
      </c>
      <c r="M92" s="136">
        <f>SUMIFS('提出用（全体）'!Y$7:Y$645,'提出用（全体）'!$W$7:$W$645,$K92,'提出用（全体）'!$D$7:$D$645,$B92)</f>
        <v>0</v>
      </c>
      <c r="N92" s="136">
        <f>SUMIFS('提出用（全体）'!Z$7:Z$645,'提出用（全体）'!$W$7:$W$645,$K92,'提出用（全体）'!$D$7:$D$645,$B92)</f>
        <v>0</v>
      </c>
      <c r="O92" s="136">
        <f>SUMIFS('提出用（全体）'!AA$7:AA$645,'提出用（全体）'!$W$7:$W$645,$K92,'提出用（全体）'!$D$7:$D$645,$B92)</f>
        <v>0</v>
      </c>
      <c r="P92" s="136">
        <f>SUMIFS('提出用（全体）'!AB$7:AB$645,'提出用（全体）'!$W$7:$W$645,$K92,'提出用（全体）'!$D$7:$D$645,$B92)</f>
        <v>0</v>
      </c>
      <c r="Q92" s="136">
        <f>SUMIFS('提出用（全体）'!AC$7:AC$645,'提出用（全体）'!$W$7:$W$645,$K92,'提出用（全体）'!$D$7:$D$645,$B92)</f>
        <v>0</v>
      </c>
      <c r="R92" s="136">
        <f>SUMIFS('提出用（全体）'!AD$7:AD$645,'提出用（全体）'!$W$7:$W$645,$K92,'提出用（全体）'!$D$7:$D$645,$B92)</f>
        <v>0</v>
      </c>
      <c r="S92" s="287">
        <f>SUMIFS('提出用（全体）'!AE$7:AE$645,'提出用（全体）'!$W$7:$W$645,$K92,'提出用（全体）'!$D$7:$D$645,$B92)</f>
        <v>0</v>
      </c>
    </row>
    <row r="93" spans="1:19" ht="14.25" x14ac:dyDescent="0.15">
      <c r="A93" t="s">
        <v>672</v>
      </c>
      <c r="B93" s="288" t="s">
        <v>674</v>
      </c>
      <c r="C93" s="133" t="s">
        <v>75</v>
      </c>
      <c r="D93" s="134">
        <f>SUMIFS('提出用（全体）'!P$7:P$645,'提出用（全体）'!$O$7:$O$645,$C93,'提出用（全体）'!$D$7:$D$645,$B93)</f>
        <v>17986039</v>
      </c>
      <c r="E93" s="134">
        <f>SUMIFS('提出用（全体）'!Q$7:Q$645,'提出用（全体）'!$O$7:$O$645,$C93,'提出用（全体）'!$D$7:$D$645,$B93)</f>
        <v>0</v>
      </c>
      <c r="F93" s="134">
        <f>SUMIFS('提出用（全体）'!R$7:R$645,'提出用（全体）'!$O$7:$O$645,$C93,'提出用（全体）'!$D$7:$D$645,$B93)</f>
        <v>17986039</v>
      </c>
      <c r="G93" s="134">
        <f>SUMIFS('提出用（全体）'!S$7:S$645,'提出用（全体）'!$O$7:$O$645,$C93,'提出用（全体）'!$D$7:$D$645,$B93)</f>
        <v>0</v>
      </c>
      <c r="H93" s="134">
        <f>SUMIFS('提出用（全体）'!T$7:T$645,'提出用（全体）'!$O$7:$O$645,$C93,'提出用（全体）'!$D$7:$D$645,$B93)</f>
        <v>0</v>
      </c>
      <c r="I93" s="134">
        <f>SUMIFS('提出用（全体）'!U$7:U$645,'提出用（全体）'!$O$7:$O$645,$C93,'提出用（全体）'!$D$7:$D$645,$B93)</f>
        <v>58282900</v>
      </c>
      <c r="J93" s="134">
        <f>SUMIFS('提出用（全体）'!V$7:V$645,'提出用（全体）'!$O$7:$O$645,$C93,'提出用（全体）'!$D$7:$D$645,$B93)</f>
        <v>-40296861</v>
      </c>
      <c r="K93" s="135" t="s">
        <v>82</v>
      </c>
      <c r="L93" s="136">
        <f>SUMIFS('提出用（全体）'!X$7:X$645,'提出用（全体）'!$W$7:$W$645,$K93,'提出用（全体）'!$D$7:$D$645,$B93)</f>
        <v>0</v>
      </c>
      <c r="M93" s="136">
        <f>SUMIFS('提出用（全体）'!Y$7:Y$645,'提出用（全体）'!$W$7:$W$645,$K93,'提出用（全体）'!$D$7:$D$645,$B93)</f>
        <v>0</v>
      </c>
      <c r="N93" s="136">
        <f>SUMIFS('提出用（全体）'!Z$7:Z$645,'提出用（全体）'!$W$7:$W$645,$K93,'提出用（全体）'!$D$7:$D$645,$B93)</f>
        <v>0</v>
      </c>
      <c r="O93" s="136">
        <f>SUMIFS('提出用（全体）'!AA$7:AA$645,'提出用（全体）'!$W$7:$W$645,$K93,'提出用（全体）'!$D$7:$D$645,$B93)</f>
        <v>0</v>
      </c>
      <c r="P93" s="136">
        <f>SUMIFS('提出用（全体）'!AB$7:AB$645,'提出用（全体）'!$W$7:$W$645,$K93,'提出用（全体）'!$D$7:$D$645,$B93)</f>
        <v>0</v>
      </c>
      <c r="Q93" s="136">
        <f>SUMIFS('提出用（全体）'!AC$7:AC$645,'提出用（全体）'!$W$7:$W$645,$K93,'提出用（全体）'!$D$7:$D$645,$B93)</f>
        <v>0</v>
      </c>
      <c r="R93" s="136">
        <f>SUMIFS('提出用（全体）'!AD$7:AD$645,'提出用（全体）'!$W$7:$W$645,$K93,'提出用（全体）'!$D$7:$D$645,$B93)</f>
        <v>0</v>
      </c>
      <c r="S93" s="287">
        <f>SUMIFS('提出用（全体）'!AE$7:AE$645,'提出用（全体）'!$W$7:$W$645,$K93,'提出用（全体）'!$D$7:$D$645,$B93)</f>
        <v>0</v>
      </c>
    </row>
    <row r="94" spans="1:19" ht="14.25" x14ac:dyDescent="0.15">
      <c r="A94" t="s">
        <v>672</v>
      </c>
      <c r="B94" s="294" t="s">
        <v>674</v>
      </c>
      <c r="C94" s="270" t="s">
        <v>77</v>
      </c>
      <c r="D94" s="134">
        <f>SUMIFS('提出用（全体）'!P$7:P$645,'提出用（全体）'!$O$7:$O$645,$C94,'提出用（全体）'!$D$7:$D$645,$B94)</f>
        <v>0</v>
      </c>
      <c r="E94" s="134">
        <f>SUMIFS('提出用（全体）'!Q$7:Q$645,'提出用（全体）'!$O$7:$O$645,$C94,'提出用（全体）'!$D$7:$D$645,$B94)</f>
        <v>0</v>
      </c>
      <c r="F94" s="134">
        <f>SUMIFS('提出用（全体）'!R$7:R$645,'提出用（全体）'!$O$7:$O$645,$C94,'提出用（全体）'!$D$7:$D$645,$B94)</f>
        <v>0</v>
      </c>
      <c r="G94" s="134">
        <f>SUMIFS('提出用（全体）'!S$7:S$645,'提出用（全体）'!$O$7:$O$645,$C94,'提出用（全体）'!$D$7:$D$645,$B94)</f>
        <v>0</v>
      </c>
      <c r="H94" s="134">
        <f>SUMIFS('提出用（全体）'!T$7:T$645,'提出用（全体）'!$O$7:$O$645,$C94,'提出用（全体）'!$D$7:$D$645,$B94)</f>
        <v>0</v>
      </c>
      <c r="I94" s="134">
        <f>SUMIFS('提出用（全体）'!U$7:U$645,'提出用（全体）'!$O$7:$O$645,$C94,'提出用（全体）'!$D$7:$D$645,$B94)</f>
        <v>0</v>
      </c>
      <c r="J94" s="134">
        <f>SUMIFS('提出用（全体）'!V$7:V$645,'提出用（全体）'!$O$7:$O$645,$C94,'提出用（全体）'!$D$7:$D$645,$B94)</f>
        <v>0</v>
      </c>
      <c r="K94" s="142" t="s">
        <v>83</v>
      </c>
      <c r="L94" s="136">
        <f>SUMIFS('提出用（全体）'!X$7:X$645,'提出用（全体）'!$W$7:$W$645,$K94,'提出用（全体）'!$D$7:$D$645,$B94)</f>
        <v>0</v>
      </c>
      <c r="M94" s="136">
        <f>SUMIFS('提出用（全体）'!Y$7:Y$645,'提出用（全体）'!$W$7:$W$645,$K94,'提出用（全体）'!$D$7:$D$645,$B94)</f>
        <v>0</v>
      </c>
      <c r="N94" s="136">
        <f>SUMIFS('提出用（全体）'!Z$7:Z$645,'提出用（全体）'!$W$7:$W$645,$K94,'提出用（全体）'!$D$7:$D$645,$B94)</f>
        <v>0</v>
      </c>
      <c r="O94" s="136">
        <f>SUMIFS('提出用（全体）'!AA$7:AA$645,'提出用（全体）'!$W$7:$W$645,$K94,'提出用（全体）'!$D$7:$D$645,$B94)</f>
        <v>0</v>
      </c>
      <c r="P94" s="136">
        <f>SUMIFS('提出用（全体）'!AB$7:AB$645,'提出用（全体）'!$W$7:$W$645,$K94,'提出用（全体）'!$D$7:$D$645,$B94)</f>
        <v>0</v>
      </c>
      <c r="Q94" s="136">
        <f>SUMIFS('提出用（全体）'!AC$7:AC$645,'提出用（全体）'!$W$7:$W$645,$K94,'提出用（全体）'!$D$7:$D$645,$B94)</f>
        <v>0</v>
      </c>
      <c r="R94" s="136">
        <f>SUMIFS('提出用（全体）'!AD$7:AD$645,'提出用（全体）'!$W$7:$W$645,$K94,'提出用（全体）'!$D$7:$D$645,$B94)</f>
        <v>0</v>
      </c>
      <c r="S94" s="287">
        <f>SUMIFS('提出用（全体）'!AE$7:AE$645,'提出用（全体）'!$W$7:$W$645,$K94,'提出用（全体）'!$D$7:$D$645,$B94)</f>
        <v>0</v>
      </c>
    </row>
    <row r="95" spans="1:19" ht="14.25" x14ac:dyDescent="0.15">
      <c r="A95" t="s">
        <v>676</v>
      </c>
      <c r="B95" s="289" t="s">
        <v>678</v>
      </c>
      <c r="C95" s="147" t="s">
        <v>78</v>
      </c>
      <c r="D95" s="67">
        <f>SUMIFS('提出用（全体）'!P$7:P$645,'提出用（全体）'!$O$7:$O$645,$C95,'提出用（全体）'!$D$7:$D$645,$B95)</f>
        <v>98430120</v>
      </c>
      <c r="E95" s="67">
        <f>SUMIFS('提出用（全体）'!Q$7:Q$645,'提出用（全体）'!$O$7:$O$645,$C95,'提出用（全体）'!$D$7:$D$645,$B95)</f>
        <v>0</v>
      </c>
      <c r="F95" s="67">
        <f>SUMIFS('提出用（全体）'!R$7:R$645,'提出用（全体）'!$O$7:$O$645,$C95,'提出用（全体）'!$D$7:$D$645,$B95)</f>
        <v>98430120</v>
      </c>
      <c r="G95" s="67">
        <f>SUMIFS('提出用（全体）'!S$7:S$645,'提出用（全体）'!$O$7:$O$645,$C95,'提出用（全体）'!$D$7:$D$645,$B95)</f>
        <v>0</v>
      </c>
      <c r="H95" s="67">
        <f>SUMIFS('提出用（全体）'!T$7:T$645,'提出用（全体）'!$O$7:$O$645,$C95,'提出用（全体）'!$D$7:$D$645,$B95)</f>
        <v>98430120</v>
      </c>
      <c r="I95" s="67">
        <f>SUMIFS('提出用（全体）'!U$7:U$645,'提出用（全体）'!$O$7:$O$645,$C95,'提出用（全体）'!$D$7:$D$645,$B95)</f>
        <v>44678000</v>
      </c>
      <c r="J95" s="67">
        <f>SUMIFS('提出用（全体）'!V$7:V$645,'提出用（全体）'!$O$7:$O$645,$C95,'提出用（全体）'!$D$7:$D$645,$B95)</f>
        <v>53752120</v>
      </c>
      <c r="K95" s="70" t="s">
        <v>79</v>
      </c>
      <c r="L95" s="69">
        <f>SUMIFS('提出用（全体）'!X$7:X$645,'提出用（全体）'!$W$7:$W$645,$K95,'提出用（全体）'!$D$7:$D$645,$B95)</f>
        <v>0</v>
      </c>
      <c r="M95" s="69">
        <f>SUMIFS('提出用（全体）'!Y$7:Y$645,'提出用（全体）'!$W$7:$W$645,$K95,'提出用（全体）'!$D$7:$D$645,$B95)</f>
        <v>0</v>
      </c>
      <c r="N95" s="69">
        <f>SUMIFS('提出用（全体）'!Z$7:Z$645,'提出用（全体）'!$W$7:$W$645,$K95,'提出用（全体）'!$D$7:$D$645,$B95)</f>
        <v>0</v>
      </c>
      <c r="O95" s="69">
        <f>SUMIFS('提出用（全体）'!AA$7:AA$645,'提出用（全体）'!$W$7:$W$645,$K95,'提出用（全体）'!$D$7:$D$645,$B95)</f>
        <v>0</v>
      </c>
      <c r="P95" s="69">
        <f>SUMIFS('提出用（全体）'!AB$7:AB$645,'提出用（全体）'!$W$7:$W$645,$K95,'提出用（全体）'!$D$7:$D$645,$B95)</f>
        <v>0</v>
      </c>
      <c r="Q95" s="69">
        <f>SUMIFS('提出用（全体）'!AC$7:AC$645,'提出用（全体）'!$W$7:$W$645,$K95,'提出用（全体）'!$D$7:$D$645,$B95)</f>
        <v>0</v>
      </c>
      <c r="R95" s="69">
        <f>SUMIFS('提出用（全体）'!AD$7:AD$645,'提出用（全体）'!$W$7:$W$645,$K95,'提出用（全体）'!$D$7:$D$645,$B95)</f>
        <v>0</v>
      </c>
      <c r="S95" s="290">
        <f>SUMIFS('提出用（全体）'!AE$7:AE$645,'提出用（全体）'!$W$7:$W$645,$K95,'提出用（全体）'!$D$7:$D$645,$B95)</f>
        <v>0</v>
      </c>
    </row>
    <row r="96" spans="1:19" ht="14.25" x14ac:dyDescent="0.15">
      <c r="A96" t="s">
        <v>676</v>
      </c>
      <c r="B96" s="291" t="s">
        <v>678</v>
      </c>
      <c r="C96" s="147" t="s">
        <v>75</v>
      </c>
      <c r="D96" s="67">
        <f>SUMIFS('提出用（全体）'!P$7:P$645,'提出用（全体）'!$O$7:$O$645,$C96,'提出用（全体）'!$D$7:$D$645,$B96)</f>
        <v>98430120</v>
      </c>
      <c r="E96" s="67">
        <f>SUMIFS('提出用（全体）'!Q$7:Q$645,'提出用（全体）'!$O$7:$O$645,$C96,'提出用（全体）'!$D$7:$D$645,$B96)</f>
        <v>0</v>
      </c>
      <c r="F96" s="67">
        <f>SUMIFS('提出用（全体）'!R$7:R$645,'提出用（全体）'!$O$7:$O$645,$C96,'提出用（全体）'!$D$7:$D$645,$B96)</f>
        <v>98430120</v>
      </c>
      <c r="G96" s="67">
        <f>SUMIFS('提出用（全体）'!S$7:S$645,'提出用（全体）'!$O$7:$O$645,$C96,'提出用（全体）'!$D$7:$D$645,$B96)</f>
        <v>0</v>
      </c>
      <c r="H96" s="67">
        <f>SUMIFS('提出用（全体）'!T$7:T$645,'提出用（全体）'!$O$7:$O$645,$C96,'提出用（全体）'!$D$7:$D$645,$B96)</f>
        <v>98430120</v>
      </c>
      <c r="I96" s="67">
        <f>SUMIFS('提出用（全体）'!U$7:U$645,'提出用（全体）'!$O$7:$O$645,$C96,'提出用（全体）'!$D$7:$D$645,$B96)</f>
        <v>44678000</v>
      </c>
      <c r="J96" s="67">
        <f>SUMIFS('提出用（全体）'!V$7:V$645,'提出用（全体）'!$O$7:$O$645,$C96,'提出用（全体）'!$D$7:$D$645,$B96)</f>
        <v>53752120</v>
      </c>
      <c r="K96" s="70" t="s">
        <v>82</v>
      </c>
      <c r="L96" s="69">
        <f>SUMIFS('提出用（全体）'!X$7:X$645,'提出用（全体）'!$W$7:$W$645,$K96,'提出用（全体）'!$D$7:$D$645,$B96)</f>
        <v>0</v>
      </c>
      <c r="M96" s="69">
        <f>SUMIFS('提出用（全体）'!Y$7:Y$645,'提出用（全体）'!$W$7:$W$645,$K96,'提出用（全体）'!$D$7:$D$645,$B96)</f>
        <v>0</v>
      </c>
      <c r="N96" s="69">
        <f>SUMIFS('提出用（全体）'!Z$7:Z$645,'提出用（全体）'!$W$7:$W$645,$K96,'提出用（全体）'!$D$7:$D$645,$B96)</f>
        <v>0</v>
      </c>
      <c r="O96" s="69">
        <f>SUMIFS('提出用（全体）'!AA$7:AA$645,'提出用（全体）'!$W$7:$W$645,$K96,'提出用（全体）'!$D$7:$D$645,$B96)</f>
        <v>0</v>
      </c>
      <c r="P96" s="69">
        <f>SUMIFS('提出用（全体）'!AB$7:AB$645,'提出用（全体）'!$W$7:$W$645,$K96,'提出用（全体）'!$D$7:$D$645,$B96)</f>
        <v>0</v>
      </c>
      <c r="Q96" s="69">
        <f>SUMIFS('提出用（全体）'!AC$7:AC$645,'提出用（全体）'!$W$7:$W$645,$K96,'提出用（全体）'!$D$7:$D$645,$B96)</f>
        <v>0</v>
      </c>
      <c r="R96" s="69">
        <f>SUMIFS('提出用（全体）'!AD$7:AD$645,'提出用（全体）'!$W$7:$W$645,$K96,'提出用（全体）'!$D$7:$D$645,$B96)</f>
        <v>0</v>
      </c>
      <c r="S96" s="290">
        <f>SUMIFS('提出用（全体）'!AE$7:AE$645,'提出用（全体）'!$W$7:$W$645,$K96,'提出用（全体）'!$D$7:$D$645,$B96)</f>
        <v>0</v>
      </c>
    </row>
    <row r="97" spans="1:19" ht="14.25" x14ac:dyDescent="0.15">
      <c r="A97" t="s">
        <v>676</v>
      </c>
      <c r="B97" s="292" t="s">
        <v>678</v>
      </c>
      <c r="C97" s="278" t="s">
        <v>77</v>
      </c>
      <c r="D97" s="89">
        <f>SUMIFS('提出用（全体）'!P$7:P$645,'提出用（全体）'!$O$7:$O$645,$C97,'提出用（全体）'!$D$7:$D$645,$B97)</f>
        <v>0</v>
      </c>
      <c r="E97" s="89">
        <f>SUMIFS('提出用（全体）'!Q$7:Q$645,'提出用（全体）'!$O$7:$O$645,$C97,'提出用（全体）'!$D$7:$D$645,$B97)</f>
        <v>0</v>
      </c>
      <c r="F97" s="89">
        <f>SUMIFS('提出用（全体）'!R$7:R$645,'提出用（全体）'!$O$7:$O$645,$C97,'提出用（全体）'!$D$7:$D$645,$B97)</f>
        <v>0</v>
      </c>
      <c r="G97" s="89">
        <f>SUMIFS('提出用（全体）'!S$7:S$645,'提出用（全体）'!$O$7:$O$645,$C97,'提出用（全体）'!$D$7:$D$645,$B97)</f>
        <v>0</v>
      </c>
      <c r="H97" s="89">
        <f>SUMIFS('提出用（全体）'!T$7:T$645,'提出用（全体）'!$O$7:$O$645,$C97,'提出用（全体）'!$D$7:$D$645,$B97)</f>
        <v>0</v>
      </c>
      <c r="I97" s="89">
        <f>SUMIFS('提出用（全体）'!U$7:U$645,'提出用（全体）'!$O$7:$O$645,$C97,'提出用（全体）'!$D$7:$D$645,$B97)</f>
        <v>0</v>
      </c>
      <c r="J97" s="89">
        <f>SUMIFS('提出用（全体）'!V$7:V$645,'提出用（全体）'!$O$7:$O$645,$C97,'提出用（全体）'!$D$7:$D$645,$B97)</f>
        <v>0</v>
      </c>
      <c r="K97" s="88" t="s">
        <v>83</v>
      </c>
      <c r="L97" s="69">
        <f>SUMIFS('提出用（全体）'!X$7:X$645,'提出用（全体）'!$W$7:$W$645,$K97,'提出用（全体）'!$D$7:$D$645,$B97)</f>
        <v>0</v>
      </c>
      <c r="M97" s="69">
        <f>SUMIFS('提出用（全体）'!Y$7:Y$645,'提出用（全体）'!$W$7:$W$645,$K97,'提出用（全体）'!$D$7:$D$645,$B97)</f>
        <v>0</v>
      </c>
      <c r="N97" s="69">
        <f>SUMIFS('提出用（全体）'!Z$7:Z$645,'提出用（全体）'!$W$7:$W$645,$K97,'提出用（全体）'!$D$7:$D$645,$B97)</f>
        <v>0</v>
      </c>
      <c r="O97" s="69">
        <f>SUMIFS('提出用（全体）'!AA$7:AA$645,'提出用（全体）'!$W$7:$W$645,$K97,'提出用（全体）'!$D$7:$D$645,$B97)</f>
        <v>0</v>
      </c>
      <c r="P97" s="69">
        <f>SUMIFS('提出用（全体）'!AB$7:AB$645,'提出用（全体）'!$W$7:$W$645,$K97,'提出用（全体）'!$D$7:$D$645,$B97)</f>
        <v>0</v>
      </c>
      <c r="Q97" s="69">
        <f>SUMIFS('提出用（全体）'!AC$7:AC$645,'提出用（全体）'!$W$7:$W$645,$K97,'提出用（全体）'!$D$7:$D$645,$B97)</f>
        <v>0</v>
      </c>
      <c r="R97" s="69">
        <f>SUMIFS('提出用（全体）'!AD$7:AD$645,'提出用（全体）'!$W$7:$W$645,$K97,'提出用（全体）'!$D$7:$D$645,$B97)</f>
        <v>0</v>
      </c>
      <c r="S97" s="290">
        <f>SUMIFS('提出用（全体）'!AE$7:AE$645,'提出用（全体）'!$W$7:$W$645,$K97,'提出用（全体）'!$D$7:$D$645,$B97)</f>
        <v>0</v>
      </c>
    </row>
    <row r="98" spans="1:19" ht="14.25" x14ac:dyDescent="0.15">
      <c r="A98" t="s">
        <v>1190</v>
      </c>
      <c r="B98" s="286" t="s">
        <v>1819</v>
      </c>
      <c r="C98" s="133" t="s">
        <v>78</v>
      </c>
      <c r="D98" s="134">
        <f>SUMIFS('提出用（全体）'!P$7:P$645,'提出用（全体）'!$O$7:$O$645,$C98,'提出用（全体）'!$D$7:$D$645,$B98)</f>
        <v>24516000</v>
      </c>
      <c r="E98" s="134">
        <f>SUMIFS('提出用（全体）'!Q$7:Q$645,'提出用（全体）'!$O$7:$O$645,$C98,'提出用（全体）'!$D$7:$D$645,$B98)</f>
        <v>0</v>
      </c>
      <c r="F98" s="134">
        <f>SUMIFS('提出用（全体）'!R$7:R$645,'提出用（全体）'!$O$7:$O$645,$C98,'提出用（全体）'!$D$7:$D$645,$B98)</f>
        <v>24516000</v>
      </c>
      <c r="G98" s="134">
        <f>SUMIFS('提出用（全体）'!S$7:S$645,'提出用（全体）'!$O$7:$O$645,$C98,'提出用（全体）'!$D$7:$D$645,$B98)</f>
        <v>0</v>
      </c>
      <c r="H98" s="134">
        <f>SUMIFS('提出用（全体）'!T$7:T$645,'提出用（全体）'!$O$7:$O$645,$C98,'提出用（全体）'!$D$7:$D$645,$B98)</f>
        <v>0</v>
      </c>
      <c r="I98" s="134">
        <f>SUMIFS('提出用（全体）'!U$7:U$645,'提出用（全体）'!$O$7:$O$645,$C98,'提出用（全体）'!$D$7:$D$645,$B98)</f>
        <v>22668000</v>
      </c>
      <c r="J98" s="134">
        <f>SUMIFS('提出用（全体）'!V$7:V$645,'提出用（全体）'!$O$7:$O$645,$C98,'提出用（全体）'!$D$7:$D$645,$B98)</f>
        <v>1848000</v>
      </c>
      <c r="K98" s="135" t="s">
        <v>79</v>
      </c>
      <c r="L98" s="136">
        <f>SUMIFS('提出用（全体）'!X$7:X$645,'提出用（全体）'!$W$7:$W$645,$K98,'提出用（全体）'!$D$7:$D$645,$B98)</f>
        <v>22064400</v>
      </c>
      <c r="M98" s="136">
        <f>SUMIFS('提出用（全体）'!Y$7:Y$645,'提出用（全体）'!$W$7:$W$645,$K98,'提出用（全体）'!$D$7:$D$645,$B98)</f>
        <v>0</v>
      </c>
      <c r="N98" s="136">
        <f>SUMIFS('提出用（全体）'!Z$7:Z$645,'提出用（全体）'!$W$7:$W$645,$K98,'提出用（全体）'!$D$7:$D$645,$B98)</f>
        <v>0</v>
      </c>
      <c r="O98" s="136">
        <f>SUMIFS('提出用（全体）'!AA$7:AA$645,'提出用（全体）'!$W$7:$W$645,$K98,'提出用（全体）'!$D$7:$D$645,$B98)</f>
        <v>0</v>
      </c>
      <c r="P98" s="136">
        <f>SUMIFS('提出用（全体）'!AB$7:AB$645,'提出用（全体）'!$W$7:$W$645,$K98,'提出用（全体）'!$D$7:$D$645,$B98)</f>
        <v>0</v>
      </c>
      <c r="Q98" s="136">
        <f>SUMIFS('提出用（全体）'!AC$7:AC$645,'提出用（全体）'!$W$7:$W$645,$K98,'提出用（全体）'!$D$7:$D$645,$B98)</f>
        <v>0</v>
      </c>
      <c r="R98" s="136">
        <f>SUMIFS('提出用（全体）'!AD$7:AD$645,'提出用（全体）'!$W$7:$W$645,$K98,'提出用（全体）'!$D$7:$D$645,$B98)</f>
        <v>0</v>
      </c>
      <c r="S98" s="287">
        <f>SUMIFS('提出用（全体）'!AE$7:AE$645,'提出用（全体）'!$W$7:$W$645,$K98,'提出用（全体）'!$D$7:$D$645,$B98)</f>
        <v>22064400</v>
      </c>
    </row>
    <row r="99" spans="1:19" ht="14.25" x14ac:dyDescent="0.15">
      <c r="A99" t="s">
        <v>1190</v>
      </c>
      <c r="B99" s="288" t="s">
        <v>1819</v>
      </c>
      <c r="C99" s="133" t="s">
        <v>75</v>
      </c>
      <c r="D99" s="134">
        <f>SUMIFS('提出用（全体）'!P$7:P$645,'提出用（全体）'!$O$7:$O$645,$C99,'提出用（全体）'!$D$7:$D$645,$B99)</f>
        <v>2451600</v>
      </c>
      <c r="E99" s="134">
        <f>SUMIFS('提出用（全体）'!Q$7:Q$645,'提出用（全体）'!$O$7:$O$645,$C99,'提出用（全体）'!$D$7:$D$645,$B99)</f>
        <v>0</v>
      </c>
      <c r="F99" s="134">
        <f>SUMIFS('提出用（全体）'!R$7:R$645,'提出用（全体）'!$O$7:$O$645,$C99,'提出用（全体）'!$D$7:$D$645,$B99)</f>
        <v>2451600</v>
      </c>
      <c r="G99" s="134">
        <f>SUMIFS('提出用（全体）'!S$7:S$645,'提出用（全体）'!$O$7:$O$645,$C99,'提出用（全体）'!$D$7:$D$645,$B99)</f>
        <v>0</v>
      </c>
      <c r="H99" s="134">
        <f>SUMIFS('提出用（全体）'!T$7:T$645,'提出用（全体）'!$O$7:$O$645,$C99,'提出用（全体）'!$D$7:$D$645,$B99)</f>
        <v>0</v>
      </c>
      <c r="I99" s="134">
        <f>SUMIFS('提出用（全体）'!U$7:U$645,'提出用（全体）'!$O$7:$O$645,$C99,'提出用（全体）'!$D$7:$D$645,$B99)</f>
        <v>14191600</v>
      </c>
      <c r="J99" s="134">
        <f>SUMIFS('提出用（全体）'!V$7:V$645,'提出用（全体）'!$O$7:$O$645,$C99,'提出用（全体）'!$D$7:$D$645,$B99)</f>
        <v>-11740000</v>
      </c>
      <c r="K99" s="135" t="s">
        <v>82</v>
      </c>
      <c r="L99" s="136">
        <f>SUMIFS('提出用（全体）'!X$7:X$645,'提出用（全体）'!$W$7:$W$645,$K99,'提出用（全体）'!$D$7:$D$645,$B99)</f>
        <v>22064400</v>
      </c>
      <c r="M99" s="136">
        <f>SUMIFS('提出用（全体）'!Y$7:Y$645,'提出用（全体）'!$W$7:$W$645,$K99,'提出用（全体）'!$D$7:$D$645,$B99)</f>
        <v>0</v>
      </c>
      <c r="N99" s="136">
        <f>SUMIFS('提出用（全体）'!Z$7:Z$645,'提出用（全体）'!$W$7:$W$645,$K99,'提出用（全体）'!$D$7:$D$645,$B99)</f>
        <v>0</v>
      </c>
      <c r="O99" s="136">
        <f>SUMIFS('提出用（全体）'!AA$7:AA$645,'提出用（全体）'!$W$7:$W$645,$K99,'提出用（全体）'!$D$7:$D$645,$B99)</f>
        <v>0</v>
      </c>
      <c r="P99" s="136">
        <f>SUMIFS('提出用（全体）'!AB$7:AB$645,'提出用（全体）'!$W$7:$W$645,$K99,'提出用（全体）'!$D$7:$D$645,$B99)</f>
        <v>0</v>
      </c>
      <c r="Q99" s="136">
        <f>SUMIFS('提出用（全体）'!AC$7:AC$645,'提出用（全体）'!$W$7:$W$645,$K99,'提出用（全体）'!$D$7:$D$645,$B99)</f>
        <v>0</v>
      </c>
      <c r="R99" s="136">
        <f>SUMIFS('提出用（全体）'!AD$7:AD$645,'提出用（全体）'!$W$7:$W$645,$K99,'提出用（全体）'!$D$7:$D$645,$B99)</f>
        <v>0</v>
      </c>
      <c r="S99" s="287">
        <f>SUMIFS('提出用（全体）'!AE$7:AE$645,'提出用（全体）'!$W$7:$W$645,$K99,'提出用（全体）'!$D$7:$D$645,$B99)</f>
        <v>22064400</v>
      </c>
    </row>
    <row r="100" spans="1:19" ht="14.25" x14ac:dyDescent="0.15">
      <c r="A100" t="s">
        <v>1190</v>
      </c>
      <c r="B100" s="294" t="s">
        <v>1819</v>
      </c>
      <c r="C100" s="270" t="s">
        <v>77</v>
      </c>
      <c r="D100" s="134">
        <f>SUMIFS('提出用（全体）'!P$7:P$645,'提出用（全体）'!$O$7:$O$645,$C100,'提出用（全体）'!$D$7:$D$645,$B100)</f>
        <v>22064400</v>
      </c>
      <c r="E100" s="134">
        <f>SUMIFS('提出用（全体）'!Q$7:Q$645,'提出用（全体）'!$O$7:$O$645,$C100,'提出用（全体）'!$D$7:$D$645,$B100)</f>
        <v>0</v>
      </c>
      <c r="F100" s="134">
        <f>SUMIFS('提出用（全体）'!R$7:R$645,'提出用（全体）'!$O$7:$O$645,$C100,'提出用（全体）'!$D$7:$D$645,$B100)</f>
        <v>22064400</v>
      </c>
      <c r="G100" s="134">
        <f>SUMIFS('提出用（全体）'!S$7:S$645,'提出用（全体）'!$O$7:$O$645,$C100,'提出用（全体）'!$D$7:$D$645,$B100)</f>
        <v>0</v>
      </c>
      <c r="H100" s="134">
        <f>SUMIFS('提出用（全体）'!T$7:T$645,'提出用（全体）'!$O$7:$O$645,$C100,'提出用（全体）'!$D$7:$D$645,$B100)</f>
        <v>0</v>
      </c>
      <c r="I100" s="134">
        <f>SUMIFS('提出用（全体）'!U$7:U$645,'提出用（全体）'!$O$7:$O$645,$C100,'提出用（全体）'!$D$7:$D$645,$B100)</f>
        <v>8476400</v>
      </c>
      <c r="J100" s="134">
        <f>SUMIFS('提出用（全体）'!V$7:V$645,'提出用（全体）'!$O$7:$O$645,$C100,'提出用（全体）'!$D$7:$D$645,$B100)</f>
        <v>13588000</v>
      </c>
      <c r="K100" s="142" t="s">
        <v>83</v>
      </c>
      <c r="L100" s="136">
        <f>SUMIFS('提出用（全体）'!X$7:X$645,'提出用（全体）'!$W$7:$W$645,$K100,'提出用（全体）'!$D$7:$D$645,$B100)</f>
        <v>0</v>
      </c>
      <c r="M100" s="136">
        <f>SUMIFS('提出用（全体）'!Y$7:Y$645,'提出用（全体）'!$W$7:$W$645,$K100,'提出用（全体）'!$D$7:$D$645,$B100)</f>
        <v>0</v>
      </c>
      <c r="N100" s="136">
        <f>SUMIFS('提出用（全体）'!Z$7:Z$645,'提出用（全体）'!$W$7:$W$645,$K100,'提出用（全体）'!$D$7:$D$645,$B100)</f>
        <v>0</v>
      </c>
      <c r="O100" s="136">
        <f>SUMIFS('提出用（全体）'!AA$7:AA$645,'提出用（全体）'!$W$7:$W$645,$K100,'提出用（全体）'!$D$7:$D$645,$B100)</f>
        <v>0</v>
      </c>
      <c r="P100" s="136">
        <f>SUMIFS('提出用（全体）'!AB$7:AB$645,'提出用（全体）'!$W$7:$W$645,$K100,'提出用（全体）'!$D$7:$D$645,$B100)</f>
        <v>0</v>
      </c>
      <c r="Q100" s="136">
        <f>SUMIFS('提出用（全体）'!AC$7:AC$645,'提出用（全体）'!$W$7:$W$645,$K100,'提出用（全体）'!$D$7:$D$645,$B100)</f>
        <v>0</v>
      </c>
      <c r="R100" s="136">
        <f>SUMIFS('提出用（全体）'!AD$7:AD$645,'提出用（全体）'!$W$7:$W$645,$K100,'提出用（全体）'!$D$7:$D$645,$B100)</f>
        <v>0</v>
      </c>
      <c r="S100" s="287">
        <f>SUMIFS('提出用（全体）'!AE$7:AE$645,'提出用（全体）'!$W$7:$W$645,$K100,'提出用（全体）'!$D$7:$D$645,$B100)</f>
        <v>0</v>
      </c>
    </row>
    <row r="101" spans="1:19" ht="14.25" x14ac:dyDescent="0.15">
      <c r="A101" t="s">
        <v>1184</v>
      </c>
      <c r="B101" s="289" t="s">
        <v>1820</v>
      </c>
      <c r="C101" s="147" t="s">
        <v>78</v>
      </c>
      <c r="D101" s="67">
        <f>SUMIFS('提出用（全体）'!P$7:P$645,'提出用（全体）'!$O$7:$O$645,$C101,'提出用（全体）'!$D$7:$D$645,$B101)</f>
        <v>32967000</v>
      </c>
      <c r="E101" s="67">
        <f>SUMIFS('提出用（全体）'!Q$7:Q$645,'提出用（全体）'!$O$7:$O$645,$C101,'提出用（全体）'!$D$7:$D$645,$B101)</f>
        <v>0</v>
      </c>
      <c r="F101" s="67">
        <f>SUMIFS('提出用（全体）'!R$7:R$645,'提出用（全体）'!$O$7:$O$645,$C101,'提出用（全体）'!$D$7:$D$645,$B101)</f>
        <v>32967000</v>
      </c>
      <c r="G101" s="67">
        <f>SUMIFS('提出用（全体）'!S$7:S$645,'提出用（全体）'!$O$7:$O$645,$C101,'提出用（全体）'!$D$7:$D$645,$B101)</f>
        <v>0</v>
      </c>
      <c r="H101" s="67">
        <f>SUMIFS('提出用（全体）'!T$7:T$645,'提出用（全体）'!$O$7:$O$645,$C101,'提出用（全体）'!$D$7:$D$645,$B101)</f>
        <v>0</v>
      </c>
      <c r="I101" s="67">
        <f>SUMIFS('提出用（全体）'!U$7:U$645,'提出用（全体）'!$O$7:$O$645,$C101,'提出用（全体）'!$D$7:$D$645,$B101)</f>
        <v>4803000</v>
      </c>
      <c r="J101" s="67">
        <f>SUMIFS('提出用（全体）'!V$7:V$645,'提出用（全体）'!$O$7:$O$645,$C101,'提出用（全体）'!$D$7:$D$645,$B101)</f>
        <v>28164000</v>
      </c>
      <c r="K101" s="70" t="s">
        <v>79</v>
      </c>
      <c r="L101" s="69">
        <f>SUMIFS('提出用（全体）'!X$7:X$645,'提出用（全体）'!$W$7:$W$645,$K101,'提出用（全体）'!$D$7:$D$645,$B101)</f>
        <v>0</v>
      </c>
      <c r="M101" s="69">
        <f>SUMIFS('提出用（全体）'!Y$7:Y$645,'提出用（全体）'!$W$7:$W$645,$K101,'提出用（全体）'!$D$7:$D$645,$B101)</f>
        <v>0</v>
      </c>
      <c r="N101" s="69">
        <f>SUMIFS('提出用（全体）'!Z$7:Z$645,'提出用（全体）'!$W$7:$W$645,$K101,'提出用（全体）'!$D$7:$D$645,$B101)</f>
        <v>0</v>
      </c>
      <c r="O101" s="69">
        <f>SUMIFS('提出用（全体）'!AA$7:AA$645,'提出用（全体）'!$W$7:$W$645,$K101,'提出用（全体）'!$D$7:$D$645,$B101)</f>
        <v>0</v>
      </c>
      <c r="P101" s="69">
        <f>SUMIFS('提出用（全体）'!AB$7:AB$645,'提出用（全体）'!$W$7:$W$645,$K101,'提出用（全体）'!$D$7:$D$645,$B101)</f>
        <v>0</v>
      </c>
      <c r="Q101" s="69">
        <f>SUMIFS('提出用（全体）'!AC$7:AC$645,'提出用（全体）'!$W$7:$W$645,$K101,'提出用（全体）'!$D$7:$D$645,$B101)</f>
        <v>0</v>
      </c>
      <c r="R101" s="69">
        <f>SUMIFS('提出用（全体）'!AD$7:AD$645,'提出用（全体）'!$W$7:$W$645,$K101,'提出用（全体）'!$D$7:$D$645,$B101)</f>
        <v>0</v>
      </c>
      <c r="S101" s="290">
        <f>SUMIFS('提出用（全体）'!AE$7:AE$645,'提出用（全体）'!$W$7:$W$645,$K101,'提出用（全体）'!$D$7:$D$645,$B101)</f>
        <v>0</v>
      </c>
    </row>
    <row r="102" spans="1:19" ht="14.25" x14ac:dyDescent="0.15">
      <c r="A102" t="s">
        <v>1184</v>
      </c>
      <c r="B102" s="291" t="s">
        <v>1820</v>
      </c>
      <c r="C102" s="147" t="s">
        <v>75</v>
      </c>
      <c r="D102" s="67">
        <f>SUMIFS('提出用（全体）'!P$7:P$645,'提出用（全体）'!$O$7:$O$645,$C102,'提出用（全体）'!$D$7:$D$645,$B102)</f>
        <v>32967000</v>
      </c>
      <c r="E102" s="67">
        <f>SUMIFS('提出用（全体）'!Q$7:Q$645,'提出用（全体）'!$O$7:$O$645,$C102,'提出用（全体）'!$D$7:$D$645,$B102)</f>
        <v>0</v>
      </c>
      <c r="F102" s="67">
        <f>SUMIFS('提出用（全体）'!R$7:R$645,'提出用（全体）'!$O$7:$O$645,$C102,'提出用（全体）'!$D$7:$D$645,$B102)</f>
        <v>32967000</v>
      </c>
      <c r="G102" s="67">
        <f>SUMIFS('提出用（全体）'!S$7:S$645,'提出用（全体）'!$O$7:$O$645,$C102,'提出用（全体）'!$D$7:$D$645,$B102)</f>
        <v>0</v>
      </c>
      <c r="H102" s="67">
        <f>SUMIFS('提出用（全体）'!T$7:T$645,'提出用（全体）'!$O$7:$O$645,$C102,'提出用（全体）'!$D$7:$D$645,$B102)</f>
        <v>0</v>
      </c>
      <c r="I102" s="67">
        <f>SUMIFS('提出用（全体）'!U$7:U$645,'提出用（全体）'!$O$7:$O$645,$C102,'提出用（全体）'!$D$7:$D$645,$B102)</f>
        <v>4803000</v>
      </c>
      <c r="J102" s="67">
        <f>SUMIFS('提出用（全体）'!V$7:V$645,'提出用（全体）'!$O$7:$O$645,$C102,'提出用（全体）'!$D$7:$D$645,$B102)</f>
        <v>28164000</v>
      </c>
      <c r="K102" s="70" t="s">
        <v>82</v>
      </c>
      <c r="L102" s="69">
        <f>SUMIFS('提出用（全体）'!X$7:X$645,'提出用（全体）'!$W$7:$W$645,$K102,'提出用（全体）'!$D$7:$D$645,$B102)</f>
        <v>0</v>
      </c>
      <c r="M102" s="69">
        <f>SUMIFS('提出用（全体）'!Y$7:Y$645,'提出用（全体）'!$W$7:$W$645,$K102,'提出用（全体）'!$D$7:$D$645,$B102)</f>
        <v>0</v>
      </c>
      <c r="N102" s="69">
        <f>SUMIFS('提出用（全体）'!Z$7:Z$645,'提出用（全体）'!$W$7:$W$645,$K102,'提出用（全体）'!$D$7:$D$645,$B102)</f>
        <v>0</v>
      </c>
      <c r="O102" s="69">
        <f>SUMIFS('提出用（全体）'!AA$7:AA$645,'提出用（全体）'!$W$7:$W$645,$K102,'提出用（全体）'!$D$7:$D$645,$B102)</f>
        <v>0</v>
      </c>
      <c r="P102" s="69">
        <f>SUMIFS('提出用（全体）'!AB$7:AB$645,'提出用（全体）'!$W$7:$W$645,$K102,'提出用（全体）'!$D$7:$D$645,$B102)</f>
        <v>0</v>
      </c>
      <c r="Q102" s="69">
        <f>SUMIFS('提出用（全体）'!AC$7:AC$645,'提出用（全体）'!$W$7:$W$645,$K102,'提出用（全体）'!$D$7:$D$645,$B102)</f>
        <v>0</v>
      </c>
      <c r="R102" s="69">
        <f>SUMIFS('提出用（全体）'!AD$7:AD$645,'提出用（全体）'!$W$7:$W$645,$K102,'提出用（全体）'!$D$7:$D$645,$B102)</f>
        <v>0</v>
      </c>
      <c r="S102" s="290">
        <f>SUMIFS('提出用（全体）'!AE$7:AE$645,'提出用（全体）'!$W$7:$W$645,$K102,'提出用（全体）'!$D$7:$D$645,$B102)</f>
        <v>0</v>
      </c>
    </row>
    <row r="103" spans="1:19" ht="14.25" x14ac:dyDescent="0.15">
      <c r="A103" t="s">
        <v>1184</v>
      </c>
      <c r="B103" s="292" t="s">
        <v>1820</v>
      </c>
      <c r="C103" s="278" t="s">
        <v>77</v>
      </c>
      <c r="D103" s="89">
        <f>SUMIFS('提出用（全体）'!P$7:P$645,'提出用（全体）'!$O$7:$O$645,$C103,'提出用（全体）'!$D$7:$D$645,$B103)</f>
        <v>0</v>
      </c>
      <c r="E103" s="89">
        <f>SUMIFS('提出用（全体）'!Q$7:Q$645,'提出用（全体）'!$O$7:$O$645,$C103,'提出用（全体）'!$D$7:$D$645,$B103)</f>
        <v>0</v>
      </c>
      <c r="F103" s="89">
        <f>SUMIFS('提出用（全体）'!R$7:R$645,'提出用（全体）'!$O$7:$O$645,$C103,'提出用（全体）'!$D$7:$D$645,$B103)</f>
        <v>0</v>
      </c>
      <c r="G103" s="89">
        <f>SUMIFS('提出用（全体）'!S$7:S$645,'提出用（全体）'!$O$7:$O$645,$C103,'提出用（全体）'!$D$7:$D$645,$B103)</f>
        <v>0</v>
      </c>
      <c r="H103" s="89">
        <f>SUMIFS('提出用（全体）'!T$7:T$645,'提出用（全体）'!$O$7:$O$645,$C103,'提出用（全体）'!$D$7:$D$645,$B103)</f>
        <v>0</v>
      </c>
      <c r="I103" s="89">
        <f>SUMIFS('提出用（全体）'!U$7:U$645,'提出用（全体）'!$O$7:$O$645,$C103,'提出用（全体）'!$D$7:$D$645,$B103)</f>
        <v>0</v>
      </c>
      <c r="J103" s="89">
        <f>SUMIFS('提出用（全体）'!V$7:V$645,'提出用（全体）'!$O$7:$O$645,$C103,'提出用（全体）'!$D$7:$D$645,$B103)</f>
        <v>0</v>
      </c>
      <c r="K103" s="88" t="s">
        <v>83</v>
      </c>
      <c r="L103" s="69">
        <f>SUMIFS('提出用（全体）'!X$7:X$645,'提出用（全体）'!$W$7:$W$645,$K103,'提出用（全体）'!$D$7:$D$645,$B103)</f>
        <v>0</v>
      </c>
      <c r="M103" s="69">
        <f>SUMIFS('提出用（全体）'!Y$7:Y$645,'提出用（全体）'!$W$7:$W$645,$K103,'提出用（全体）'!$D$7:$D$645,$B103)</f>
        <v>0</v>
      </c>
      <c r="N103" s="69">
        <f>SUMIFS('提出用（全体）'!Z$7:Z$645,'提出用（全体）'!$W$7:$W$645,$K103,'提出用（全体）'!$D$7:$D$645,$B103)</f>
        <v>0</v>
      </c>
      <c r="O103" s="69">
        <f>SUMIFS('提出用（全体）'!AA$7:AA$645,'提出用（全体）'!$W$7:$W$645,$K103,'提出用（全体）'!$D$7:$D$645,$B103)</f>
        <v>0</v>
      </c>
      <c r="P103" s="69">
        <f>SUMIFS('提出用（全体）'!AB$7:AB$645,'提出用（全体）'!$W$7:$W$645,$K103,'提出用（全体）'!$D$7:$D$645,$B103)</f>
        <v>0</v>
      </c>
      <c r="Q103" s="69">
        <f>SUMIFS('提出用（全体）'!AC$7:AC$645,'提出用（全体）'!$W$7:$W$645,$K103,'提出用（全体）'!$D$7:$D$645,$B103)</f>
        <v>0</v>
      </c>
      <c r="R103" s="69">
        <f>SUMIFS('提出用（全体）'!AD$7:AD$645,'提出用（全体）'!$W$7:$W$645,$K103,'提出用（全体）'!$D$7:$D$645,$B103)</f>
        <v>0</v>
      </c>
      <c r="S103" s="290">
        <f>SUMIFS('提出用（全体）'!AE$7:AE$645,'提出用（全体）'!$W$7:$W$645,$K103,'提出用（全体）'!$D$7:$D$645,$B103)</f>
        <v>0</v>
      </c>
    </row>
    <row r="104" spans="1:19" ht="14.25" x14ac:dyDescent="0.15">
      <c r="A104" t="s">
        <v>688</v>
      </c>
      <c r="B104" s="286" t="s">
        <v>1821</v>
      </c>
      <c r="C104" s="133" t="s">
        <v>78</v>
      </c>
      <c r="D104" s="134">
        <f>SUMIFS('提出用（全体）'!P$7:P$645,'提出用（全体）'!$O$7:$O$645,$C104,'提出用（全体）'!$D$7:$D$645,$B104)</f>
        <v>62696797</v>
      </c>
      <c r="E104" s="134">
        <f>SUMIFS('提出用（全体）'!Q$7:Q$645,'提出用（全体）'!$O$7:$O$645,$C104,'提出用（全体）'!$D$7:$D$645,$B104)</f>
        <v>62696797</v>
      </c>
      <c r="F104" s="134">
        <f>SUMIFS('提出用（全体）'!R$7:R$645,'提出用（全体）'!$O$7:$O$645,$C104,'提出用（全体）'!$D$7:$D$645,$B104)</f>
        <v>0</v>
      </c>
      <c r="G104" s="134">
        <f>SUMIFS('提出用（全体）'!S$7:S$645,'提出用（全体）'!$O$7:$O$645,$C104,'提出用（全体）'!$D$7:$D$645,$B104)</f>
        <v>0</v>
      </c>
      <c r="H104" s="134">
        <f>SUMIFS('提出用（全体）'!T$7:T$645,'提出用（全体）'!$O$7:$O$645,$C104,'提出用（全体）'!$D$7:$D$645,$B104)</f>
        <v>0</v>
      </c>
      <c r="I104" s="134">
        <f>SUMIFS('提出用（全体）'!U$7:U$645,'提出用（全体）'!$O$7:$O$645,$C104,'提出用（全体）'!$D$7:$D$645,$B104)</f>
        <v>0</v>
      </c>
      <c r="J104" s="134">
        <f>SUMIFS('提出用（全体）'!V$7:V$645,'提出用（全体）'!$O$7:$O$645,$C104,'提出用（全体）'!$D$7:$D$645,$B104)</f>
        <v>62696797</v>
      </c>
      <c r="K104" s="135" t="s">
        <v>79</v>
      </c>
      <c r="L104" s="136">
        <f>SUMIFS('提出用（全体）'!X$7:X$645,'提出用（全体）'!$W$7:$W$645,$K104,'提出用（全体）'!$D$7:$D$645,$B104)</f>
        <v>0</v>
      </c>
      <c r="M104" s="136">
        <f>SUMIFS('提出用（全体）'!Y$7:Y$645,'提出用（全体）'!$W$7:$W$645,$K104,'提出用（全体）'!$D$7:$D$645,$B104)</f>
        <v>0</v>
      </c>
      <c r="N104" s="136">
        <f>SUMIFS('提出用（全体）'!Z$7:Z$645,'提出用（全体）'!$W$7:$W$645,$K104,'提出用（全体）'!$D$7:$D$645,$B104)</f>
        <v>0</v>
      </c>
      <c r="O104" s="136">
        <f>SUMIFS('提出用（全体）'!AA$7:AA$645,'提出用（全体）'!$W$7:$W$645,$K104,'提出用（全体）'!$D$7:$D$645,$B104)</f>
        <v>0</v>
      </c>
      <c r="P104" s="136">
        <f>SUMIFS('提出用（全体）'!AB$7:AB$645,'提出用（全体）'!$W$7:$W$645,$K104,'提出用（全体）'!$D$7:$D$645,$B104)</f>
        <v>0</v>
      </c>
      <c r="Q104" s="136">
        <f>SUMIFS('提出用（全体）'!AC$7:AC$645,'提出用（全体）'!$W$7:$W$645,$K104,'提出用（全体）'!$D$7:$D$645,$B104)</f>
        <v>0</v>
      </c>
      <c r="R104" s="136">
        <f>SUMIFS('提出用（全体）'!AD$7:AD$645,'提出用（全体）'!$W$7:$W$645,$K104,'提出用（全体）'!$D$7:$D$645,$B104)</f>
        <v>0</v>
      </c>
      <c r="S104" s="287">
        <f>SUMIFS('提出用（全体）'!AE$7:AE$645,'提出用（全体）'!$W$7:$W$645,$K104,'提出用（全体）'!$D$7:$D$645,$B104)</f>
        <v>0</v>
      </c>
    </row>
    <row r="105" spans="1:19" ht="14.25" x14ac:dyDescent="0.15">
      <c r="A105" t="s">
        <v>688</v>
      </c>
      <c r="B105" s="288" t="s">
        <v>1821</v>
      </c>
      <c r="C105" s="133" t="s">
        <v>75</v>
      </c>
      <c r="D105" s="134">
        <f>SUMIFS('提出用（全体）'!P$7:P$645,'提出用（全体）'!$O$7:$O$645,$C105,'提出用（全体）'!$D$7:$D$645,$B105)</f>
        <v>62696797</v>
      </c>
      <c r="E105" s="134">
        <f>SUMIFS('提出用（全体）'!Q$7:Q$645,'提出用（全体）'!$O$7:$O$645,$C105,'提出用（全体）'!$D$7:$D$645,$B105)</f>
        <v>62696797</v>
      </c>
      <c r="F105" s="134">
        <f>SUMIFS('提出用（全体）'!R$7:R$645,'提出用（全体）'!$O$7:$O$645,$C105,'提出用（全体）'!$D$7:$D$645,$B105)</f>
        <v>0</v>
      </c>
      <c r="G105" s="134">
        <f>SUMIFS('提出用（全体）'!S$7:S$645,'提出用（全体）'!$O$7:$O$645,$C105,'提出用（全体）'!$D$7:$D$645,$B105)</f>
        <v>0</v>
      </c>
      <c r="H105" s="134">
        <f>SUMIFS('提出用（全体）'!T$7:T$645,'提出用（全体）'!$O$7:$O$645,$C105,'提出用（全体）'!$D$7:$D$645,$B105)</f>
        <v>0</v>
      </c>
      <c r="I105" s="134">
        <f>SUMIFS('提出用（全体）'!U$7:U$645,'提出用（全体）'!$O$7:$O$645,$C105,'提出用（全体）'!$D$7:$D$645,$B105)</f>
        <v>0</v>
      </c>
      <c r="J105" s="134">
        <f>SUMIFS('提出用（全体）'!V$7:V$645,'提出用（全体）'!$O$7:$O$645,$C105,'提出用（全体）'!$D$7:$D$645,$B105)</f>
        <v>62696797</v>
      </c>
      <c r="K105" s="135" t="s">
        <v>82</v>
      </c>
      <c r="L105" s="136">
        <f>SUMIFS('提出用（全体）'!X$7:X$645,'提出用（全体）'!$W$7:$W$645,$K105,'提出用（全体）'!$D$7:$D$645,$B105)</f>
        <v>0</v>
      </c>
      <c r="M105" s="136">
        <f>SUMIFS('提出用（全体）'!Y$7:Y$645,'提出用（全体）'!$W$7:$W$645,$K105,'提出用（全体）'!$D$7:$D$645,$B105)</f>
        <v>0</v>
      </c>
      <c r="N105" s="136">
        <f>SUMIFS('提出用（全体）'!Z$7:Z$645,'提出用（全体）'!$W$7:$W$645,$K105,'提出用（全体）'!$D$7:$D$645,$B105)</f>
        <v>0</v>
      </c>
      <c r="O105" s="136">
        <f>SUMIFS('提出用（全体）'!AA$7:AA$645,'提出用（全体）'!$W$7:$W$645,$K105,'提出用（全体）'!$D$7:$D$645,$B105)</f>
        <v>0</v>
      </c>
      <c r="P105" s="136">
        <f>SUMIFS('提出用（全体）'!AB$7:AB$645,'提出用（全体）'!$W$7:$W$645,$K105,'提出用（全体）'!$D$7:$D$645,$B105)</f>
        <v>0</v>
      </c>
      <c r="Q105" s="136">
        <f>SUMIFS('提出用（全体）'!AC$7:AC$645,'提出用（全体）'!$W$7:$W$645,$K105,'提出用（全体）'!$D$7:$D$645,$B105)</f>
        <v>0</v>
      </c>
      <c r="R105" s="136">
        <f>SUMIFS('提出用（全体）'!AD$7:AD$645,'提出用（全体）'!$W$7:$W$645,$K105,'提出用（全体）'!$D$7:$D$645,$B105)</f>
        <v>0</v>
      </c>
      <c r="S105" s="287">
        <f>SUMIFS('提出用（全体）'!AE$7:AE$645,'提出用（全体）'!$W$7:$W$645,$K105,'提出用（全体）'!$D$7:$D$645,$B105)</f>
        <v>0</v>
      </c>
    </row>
    <row r="106" spans="1:19" ht="14.25" x14ac:dyDescent="0.15">
      <c r="A106" t="s">
        <v>688</v>
      </c>
      <c r="B106" s="294" t="s">
        <v>1821</v>
      </c>
      <c r="C106" s="270" t="s">
        <v>77</v>
      </c>
      <c r="D106" s="134">
        <f>SUMIFS('提出用（全体）'!P$7:P$645,'提出用（全体）'!$O$7:$O$645,$C106,'提出用（全体）'!$D$7:$D$645,$B106)</f>
        <v>0</v>
      </c>
      <c r="E106" s="134">
        <f>SUMIFS('提出用（全体）'!Q$7:Q$645,'提出用（全体）'!$O$7:$O$645,$C106,'提出用（全体）'!$D$7:$D$645,$B106)</f>
        <v>0</v>
      </c>
      <c r="F106" s="134">
        <f>SUMIFS('提出用（全体）'!R$7:R$645,'提出用（全体）'!$O$7:$O$645,$C106,'提出用（全体）'!$D$7:$D$645,$B106)</f>
        <v>0</v>
      </c>
      <c r="G106" s="134">
        <f>SUMIFS('提出用（全体）'!S$7:S$645,'提出用（全体）'!$O$7:$O$645,$C106,'提出用（全体）'!$D$7:$D$645,$B106)</f>
        <v>0</v>
      </c>
      <c r="H106" s="134">
        <f>SUMIFS('提出用（全体）'!T$7:T$645,'提出用（全体）'!$O$7:$O$645,$C106,'提出用（全体）'!$D$7:$D$645,$B106)</f>
        <v>0</v>
      </c>
      <c r="I106" s="134">
        <f>SUMIFS('提出用（全体）'!U$7:U$645,'提出用（全体）'!$O$7:$O$645,$C106,'提出用（全体）'!$D$7:$D$645,$B106)</f>
        <v>0</v>
      </c>
      <c r="J106" s="134">
        <f>SUMIFS('提出用（全体）'!V$7:V$645,'提出用（全体）'!$O$7:$O$645,$C106,'提出用（全体）'!$D$7:$D$645,$B106)</f>
        <v>0</v>
      </c>
      <c r="K106" s="142" t="s">
        <v>83</v>
      </c>
      <c r="L106" s="136">
        <f>SUMIFS('提出用（全体）'!X$7:X$645,'提出用（全体）'!$W$7:$W$645,$K106,'提出用（全体）'!$D$7:$D$645,$B106)</f>
        <v>0</v>
      </c>
      <c r="M106" s="136">
        <f>SUMIFS('提出用（全体）'!Y$7:Y$645,'提出用（全体）'!$W$7:$W$645,$K106,'提出用（全体）'!$D$7:$D$645,$B106)</f>
        <v>0</v>
      </c>
      <c r="N106" s="136">
        <f>SUMIFS('提出用（全体）'!Z$7:Z$645,'提出用（全体）'!$W$7:$W$645,$K106,'提出用（全体）'!$D$7:$D$645,$B106)</f>
        <v>0</v>
      </c>
      <c r="O106" s="136">
        <f>SUMIFS('提出用（全体）'!AA$7:AA$645,'提出用（全体）'!$W$7:$W$645,$K106,'提出用（全体）'!$D$7:$D$645,$B106)</f>
        <v>0</v>
      </c>
      <c r="P106" s="136">
        <f>SUMIFS('提出用（全体）'!AB$7:AB$645,'提出用（全体）'!$W$7:$W$645,$K106,'提出用（全体）'!$D$7:$D$645,$B106)</f>
        <v>0</v>
      </c>
      <c r="Q106" s="136">
        <f>SUMIFS('提出用（全体）'!AC$7:AC$645,'提出用（全体）'!$W$7:$W$645,$K106,'提出用（全体）'!$D$7:$D$645,$B106)</f>
        <v>0</v>
      </c>
      <c r="R106" s="136">
        <f>SUMIFS('提出用（全体）'!AD$7:AD$645,'提出用（全体）'!$W$7:$W$645,$K106,'提出用（全体）'!$D$7:$D$645,$B106)</f>
        <v>0</v>
      </c>
      <c r="S106" s="287">
        <f>SUMIFS('提出用（全体）'!AE$7:AE$645,'提出用（全体）'!$W$7:$W$645,$K106,'提出用（全体）'!$D$7:$D$645,$B106)</f>
        <v>0</v>
      </c>
    </row>
    <row r="107" spans="1:19" ht="14.25" x14ac:dyDescent="0.15">
      <c r="A107" t="s">
        <v>692</v>
      </c>
      <c r="B107" s="289" t="s">
        <v>694</v>
      </c>
      <c r="C107" s="147" t="s">
        <v>78</v>
      </c>
      <c r="D107" s="67">
        <f>SUMIFS('提出用（全体）'!P$7:P$645,'提出用（全体）'!$O$7:$O$645,$C107,'提出用（全体）'!$D$7:$D$645,$B107)</f>
        <v>42588930</v>
      </c>
      <c r="E107" s="67">
        <f>SUMIFS('提出用（全体）'!Q$7:Q$645,'提出用（全体）'!$O$7:$O$645,$C107,'提出用（全体）'!$D$7:$D$645,$B107)</f>
        <v>18697450</v>
      </c>
      <c r="F107" s="67">
        <f>SUMIFS('提出用（全体）'!R$7:R$645,'提出用（全体）'!$O$7:$O$645,$C107,'提出用（全体）'!$D$7:$D$645,$B107)</f>
        <v>23891480</v>
      </c>
      <c r="G107" s="67">
        <f>SUMIFS('提出用（全体）'!S$7:S$645,'提出用（全体）'!$O$7:$O$645,$C107,'提出用（全体）'!$D$7:$D$645,$B107)</f>
        <v>0</v>
      </c>
      <c r="H107" s="67">
        <f>SUMIFS('提出用（全体）'!T$7:T$645,'提出用（全体）'!$O$7:$O$645,$C107,'提出用（全体）'!$D$7:$D$645,$B107)</f>
        <v>14562308</v>
      </c>
      <c r="I107" s="67">
        <f>SUMIFS('提出用（全体）'!U$7:U$645,'提出用（全体）'!$O$7:$O$645,$C107,'提出用（全体）'!$D$7:$D$645,$B107)</f>
        <v>13281478</v>
      </c>
      <c r="J107" s="67">
        <f>SUMIFS('提出用（全体）'!V$7:V$645,'提出用（全体）'!$O$7:$O$645,$C107,'提出用（全体）'!$D$7:$D$645,$B107)</f>
        <v>29307452</v>
      </c>
      <c r="K107" s="70" t="s">
        <v>79</v>
      </c>
      <c r="L107" s="69">
        <f>SUMIFS('提出用（全体）'!X$7:X$645,'提出用（全体）'!$W$7:$W$645,$K107,'提出用（全体）'!$D$7:$D$645,$B107)</f>
        <v>13332690</v>
      </c>
      <c r="M107" s="69">
        <f>SUMIFS('提出用（全体）'!Y$7:Y$645,'提出用（全体）'!$W$7:$W$645,$K107,'提出用（全体）'!$D$7:$D$645,$B107)</f>
        <v>0</v>
      </c>
      <c r="N107" s="69">
        <f>SUMIFS('提出用（全体）'!Z$7:Z$645,'提出用（全体）'!$W$7:$W$645,$K107,'提出用（全体）'!$D$7:$D$645,$B107)</f>
        <v>0</v>
      </c>
      <c r="O107" s="69">
        <f>SUMIFS('提出用（全体）'!AA$7:AA$645,'提出用（全体）'!$W$7:$W$645,$K107,'提出用（全体）'!$D$7:$D$645,$B107)</f>
        <v>0</v>
      </c>
      <c r="P107" s="69">
        <f>SUMIFS('提出用（全体）'!AB$7:AB$645,'提出用（全体）'!$W$7:$W$645,$K107,'提出用（全体）'!$D$7:$D$645,$B107)</f>
        <v>0</v>
      </c>
      <c r="Q107" s="69">
        <f>SUMIFS('提出用（全体）'!AC$7:AC$645,'提出用（全体）'!$W$7:$W$645,$K107,'提出用（全体）'!$D$7:$D$645,$B107)</f>
        <v>0</v>
      </c>
      <c r="R107" s="69">
        <f>SUMIFS('提出用（全体）'!AD$7:AD$645,'提出用（全体）'!$W$7:$W$645,$K107,'提出用（全体）'!$D$7:$D$645,$B107)</f>
        <v>0</v>
      </c>
      <c r="S107" s="290">
        <f>SUMIFS('提出用（全体）'!AE$7:AE$645,'提出用（全体）'!$W$7:$W$645,$K107,'提出用（全体）'!$D$7:$D$645,$B107)</f>
        <v>13332690</v>
      </c>
    </row>
    <row r="108" spans="1:19" ht="14.25" x14ac:dyDescent="0.15">
      <c r="A108" t="s">
        <v>692</v>
      </c>
      <c r="B108" s="291" t="s">
        <v>694</v>
      </c>
      <c r="C108" s="147" t="s">
        <v>75</v>
      </c>
      <c r="D108" s="67">
        <f>SUMIFS('提出用（全体）'!P$7:P$645,'提出用（全体）'!$O$7:$O$645,$C108,'提出用（全体）'!$D$7:$D$645,$B108)</f>
        <v>29256240</v>
      </c>
      <c r="E108" s="67">
        <f>SUMIFS('提出用（全体）'!Q$7:Q$645,'提出用（全体）'!$O$7:$O$645,$C108,'提出用（全体）'!$D$7:$D$645,$B108)</f>
        <v>18697450</v>
      </c>
      <c r="F108" s="67">
        <f>SUMIFS('提出用（全体）'!R$7:R$645,'提出用（全体）'!$O$7:$O$645,$C108,'提出用（全体）'!$D$7:$D$645,$B108)</f>
        <v>10558790</v>
      </c>
      <c r="G108" s="67">
        <f>SUMIFS('提出用（全体）'!S$7:S$645,'提出用（全体）'!$O$7:$O$645,$C108,'提出用（全体）'!$D$7:$D$645,$B108)</f>
        <v>0</v>
      </c>
      <c r="H108" s="67">
        <f>SUMIFS('提出用（全体）'!T$7:T$645,'提出用（全体）'!$O$7:$O$645,$C108,'提出用（全体）'!$D$7:$D$645,$B108)</f>
        <v>4924298</v>
      </c>
      <c r="I108" s="67">
        <f>SUMIFS('提出用（全体）'!U$7:U$645,'提出用（全体）'!$O$7:$O$645,$C108,'提出用（全体）'!$D$7:$D$645,$B108)</f>
        <v>10507874</v>
      </c>
      <c r="J108" s="67">
        <f>SUMIFS('提出用（全体）'!V$7:V$645,'提出用（全体）'!$O$7:$O$645,$C108,'提出用（全体）'!$D$7:$D$645,$B108)</f>
        <v>18748366</v>
      </c>
      <c r="K108" s="70" t="s">
        <v>82</v>
      </c>
      <c r="L108" s="69">
        <f>SUMIFS('提出用（全体）'!X$7:X$645,'提出用（全体）'!$W$7:$W$645,$K108,'提出用（全体）'!$D$7:$D$645,$B108)</f>
        <v>13332690</v>
      </c>
      <c r="M108" s="69">
        <f>SUMIFS('提出用（全体）'!Y$7:Y$645,'提出用（全体）'!$W$7:$W$645,$K108,'提出用（全体）'!$D$7:$D$645,$B108)</f>
        <v>0</v>
      </c>
      <c r="N108" s="69">
        <f>SUMIFS('提出用（全体）'!Z$7:Z$645,'提出用（全体）'!$W$7:$W$645,$K108,'提出用（全体）'!$D$7:$D$645,$B108)</f>
        <v>0</v>
      </c>
      <c r="O108" s="69">
        <f>SUMIFS('提出用（全体）'!AA$7:AA$645,'提出用（全体）'!$W$7:$W$645,$K108,'提出用（全体）'!$D$7:$D$645,$B108)</f>
        <v>0</v>
      </c>
      <c r="P108" s="69">
        <f>SUMIFS('提出用（全体）'!AB$7:AB$645,'提出用（全体）'!$W$7:$W$645,$K108,'提出用（全体）'!$D$7:$D$645,$B108)</f>
        <v>0</v>
      </c>
      <c r="Q108" s="69">
        <f>SUMIFS('提出用（全体）'!AC$7:AC$645,'提出用（全体）'!$W$7:$W$645,$K108,'提出用（全体）'!$D$7:$D$645,$B108)</f>
        <v>0</v>
      </c>
      <c r="R108" s="69">
        <f>SUMIFS('提出用（全体）'!AD$7:AD$645,'提出用（全体）'!$W$7:$W$645,$K108,'提出用（全体）'!$D$7:$D$645,$B108)</f>
        <v>0</v>
      </c>
      <c r="S108" s="290">
        <f>SUMIFS('提出用（全体）'!AE$7:AE$645,'提出用（全体）'!$W$7:$W$645,$K108,'提出用（全体）'!$D$7:$D$645,$B108)</f>
        <v>13332690</v>
      </c>
    </row>
    <row r="109" spans="1:19" ht="14.25" x14ac:dyDescent="0.15">
      <c r="A109" t="s">
        <v>692</v>
      </c>
      <c r="B109" s="292" t="s">
        <v>694</v>
      </c>
      <c r="C109" s="278" t="s">
        <v>77</v>
      </c>
      <c r="D109" s="89">
        <f>SUMIFS('提出用（全体）'!P$7:P$645,'提出用（全体）'!$O$7:$O$645,$C109,'提出用（全体）'!$D$7:$D$645,$B109)</f>
        <v>13332690</v>
      </c>
      <c r="E109" s="89">
        <f>SUMIFS('提出用（全体）'!Q$7:Q$645,'提出用（全体）'!$O$7:$O$645,$C109,'提出用（全体）'!$D$7:$D$645,$B109)</f>
        <v>0</v>
      </c>
      <c r="F109" s="89">
        <f>SUMIFS('提出用（全体）'!R$7:R$645,'提出用（全体）'!$O$7:$O$645,$C109,'提出用（全体）'!$D$7:$D$645,$B109)</f>
        <v>13332690</v>
      </c>
      <c r="G109" s="89">
        <f>SUMIFS('提出用（全体）'!S$7:S$645,'提出用（全体）'!$O$7:$O$645,$C109,'提出用（全体）'!$D$7:$D$645,$B109)</f>
        <v>0</v>
      </c>
      <c r="H109" s="89">
        <f>SUMIFS('提出用（全体）'!T$7:T$645,'提出用（全体）'!$O$7:$O$645,$C109,'提出用（全体）'!$D$7:$D$645,$B109)</f>
        <v>9638010</v>
      </c>
      <c r="I109" s="89">
        <f>SUMIFS('提出用（全体）'!U$7:U$645,'提出用（全体）'!$O$7:$O$645,$C109,'提出用（全体）'!$D$7:$D$645,$B109)</f>
        <v>2773604</v>
      </c>
      <c r="J109" s="89">
        <f>SUMIFS('提出用（全体）'!V$7:V$645,'提出用（全体）'!$O$7:$O$645,$C109,'提出用（全体）'!$D$7:$D$645,$B109)</f>
        <v>10559086</v>
      </c>
      <c r="K109" s="88" t="s">
        <v>83</v>
      </c>
      <c r="L109" s="69">
        <f>SUMIFS('提出用（全体）'!X$7:X$645,'提出用（全体）'!$W$7:$W$645,$K109,'提出用（全体）'!$D$7:$D$645,$B109)</f>
        <v>0</v>
      </c>
      <c r="M109" s="69">
        <f>SUMIFS('提出用（全体）'!Y$7:Y$645,'提出用（全体）'!$W$7:$W$645,$K109,'提出用（全体）'!$D$7:$D$645,$B109)</f>
        <v>0</v>
      </c>
      <c r="N109" s="69">
        <f>SUMIFS('提出用（全体）'!Z$7:Z$645,'提出用（全体）'!$W$7:$W$645,$K109,'提出用（全体）'!$D$7:$D$645,$B109)</f>
        <v>0</v>
      </c>
      <c r="O109" s="69">
        <f>SUMIFS('提出用（全体）'!AA$7:AA$645,'提出用（全体）'!$W$7:$W$645,$K109,'提出用（全体）'!$D$7:$D$645,$B109)</f>
        <v>0</v>
      </c>
      <c r="P109" s="69">
        <f>SUMIFS('提出用（全体）'!AB$7:AB$645,'提出用（全体）'!$W$7:$W$645,$K109,'提出用（全体）'!$D$7:$D$645,$B109)</f>
        <v>0</v>
      </c>
      <c r="Q109" s="69">
        <f>SUMIFS('提出用（全体）'!AC$7:AC$645,'提出用（全体）'!$W$7:$W$645,$K109,'提出用（全体）'!$D$7:$D$645,$B109)</f>
        <v>0</v>
      </c>
      <c r="R109" s="69">
        <f>SUMIFS('提出用（全体）'!AD$7:AD$645,'提出用（全体）'!$W$7:$W$645,$K109,'提出用（全体）'!$D$7:$D$645,$B109)</f>
        <v>0</v>
      </c>
      <c r="S109" s="290">
        <f>SUMIFS('提出用（全体）'!AE$7:AE$645,'提出用（全体）'!$W$7:$W$645,$K109,'提出用（全体）'!$D$7:$D$645,$B109)</f>
        <v>0</v>
      </c>
    </row>
    <row r="110" spans="1:19" ht="14.25" x14ac:dyDescent="0.15">
      <c r="A110" t="s">
        <v>696</v>
      </c>
      <c r="B110" s="286" t="s">
        <v>698</v>
      </c>
      <c r="C110" s="133" t="s">
        <v>78</v>
      </c>
      <c r="D110" s="134">
        <f>SUMIFS('提出用（全体）'!P$7:P$645,'提出用（全体）'!$O$7:$O$645,$C110,'提出用（全体）'!$D$7:$D$645,$B110)</f>
        <v>95554078</v>
      </c>
      <c r="E110" s="134">
        <f>SUMIFS('提出用（全体）'!Q$7:Q$645,'提出用（全体）'!$O$7:$O$645,$C110,'提出用（全体）'!$D$7:$D$645,$B110)</f>
        <v>5512674</v>
      </c>
      <c r="F110" s="134">
        <f>SUMIFS('提出用（全体）'!R$7:R$645,'提出用（全体）'!$O$7:$O$645,$C110,'提出用（全体）'!$D$7:$D$645,$B110)</f>
        <v>90041404</v>
      </c>
      <c r="G110" s="134">
        <f>SUMIFS('提出用（全体）'!S$7:S$645,'提出用（全体）'!$O$7:$O$645,$C110,'提出用（全体）'!$D$7:$D$645,$B110)</f>
        <v>0</v>
      </c>
      <c r="H110" s="134">
        <f>SUMIFS('提出用（全体）'!T$7:T$645,'提出用（全体）'!$O$7:$O$645,$C110,'提出用（全体）'!$D$7:$D$645,$B110)</f>
        <v>0</v>
      </c>
      <c r="I110" s="134">
        <f>SUMIFS('提出用（全体）'!U$7:U$645,'提出用（全体）'!$O$7:$O$645,$C110,'提出用（全体）'!$D$7:$D$645,$B110)</f>
        <v>0</v>
      </c>
      <c r="J110" s="134">
        <f>SUMIFS('提出用（全体）'!V$7:V$645,'提出用（全体）'!$O$7:$O$645,$C110,'提出用（全体）'!$D$7:$D$645,$B110)</f>
        <v>95554078</v>
      </c>
      <c r="K110" s="135" t="s">
        <v>79</v>
      </c>
      <c r="L110" s="136">
        <f>SUMIFS('提出用（全体）'!X$7:X$645,'提出用（全体）'!$W$7:$W$645,$K110,'提出用（全体）'!$D$7:$D$645,$B110)</f>
        <v>0</v>
      </c>
      <c r="M110" s="136">
        <f>SUMIFS('提出用（全体）'!Y$7:Y$645,'提出用（全体）'!$W$7:$W$645,$K110,'提出用（全体）'!$D$7:$D$645,$B110)</f>
        <v>0</v>
      </c>
      <c r="N110" s="136">
        <f>SUMIFS('提出用（全体）'!Z$7:Z$645,'提出用（全体）'!$W$7:$W$645,$K110,'提出用（全体）'!$D$7:$D$645,$B110)</f>
        <v>0</v>
      </c>
      <c r="O110" s="136">
        <f>SUMIFS('提出用（全体）'!AA$7:AA$645,'提出用（全体）'!$W$7:$W$645,$K110,'提出用（全体）'!$D$7:$D$645,$B110)</f>
        <v>0</v>
      </c>
      <c r="P110" s="136">
        <f>SUMIFS('提出用（全体）'!AB$7:AB$645,'提出用（全体）'!$W$7:$W$645,$K110,'提出用（全体）'!$D$7:$D$645,$B110)</f>
        <v>0</v>
      </c>
      <c r="Q110" s="136">
        <f>SUMIFS('提出用（全体）'!AC$7:AC$645,'提出用（全体）'!$W$7:$W$645,$K110,'提出用（全体）'!$D$7:$D$645,$B110)</f>
        <v>0</v>
      </c>
      <c r="R110" s="136">
        <f>SUMIFS('提出用（全体）'!AD$7:AD$645,'提出用（全体）'!$W$7:$W$645,$K110,'提出用（全体）'!$D$7:$D$645,$B110)</f>
        <v>0</v>
      </c>
      <c r="S110" s="287">
        <f>SUMIFS('提出用（全体）'!AE$7:AE$645,'提出用（全体）'!$W$7:$W$645,$K110,'提出用（全体）'!$D$7:$D$645,$B110)</f>
        <v>0</v>
      </c>
    </row>
    <row r="111" spans="1:19" ht="14.25" x14ac:dyDescent="0.15">
      <c r="A111" t="s">
        <v>696</v>
      </c>
      <c r="B111" s="288" t="s">
        <v>698</v>
      </c>
      <c r="C111" s="133" t="s">
        <v>75</v>
      </c>
      <c r="D111" s="134">
        <f>SUMIFS('提出用（全体）'!P$7:P$645,'提出用（全体）'!$O$7:$O$645,$C111,'提出用（全体）'!$D$7:$D$645,$B111)</f>
        <v>95554078</v>
      </c>
      <c r="E111" s="134">
        <f>SUMIFS('提出用（全体）'!Q$7:Q$645,'提出用（全体）'!$O$7:$O$645,$C111,'提出用（全体）'!$D$7:$D$645,$B111)</f>
        <v>5512674</v>
      </c>
      <c r="F111" s="134">
        <f>SUMIFS('提出用（全体）'!R$7:R$645,'提出用（全体）'!$O$7:$O$645,$C111,'提出用（全体）'!$D$7:$D$645,$B111)</f>
        <v>90041404</v>
      </c>
      <c r="G111" s="134">
        <f>SUMIFS('提出用（全体）'!S$7:S$645,'提出用（全体）'!$O$7:$O$645,$C111,'提出用（全体）'!$D$7:$D$645,$B111)</f>
        <v>0</v>
      </c>
      <c r="H111" s="134">
        <f>SUMIFS('提出用（全体）'!T$7:T$645,'提出用（全体）'!$O$7:$O$645,$C111,'提出用（全体）'!$D$7:$D$645,$B111)</f>
        <v>0</v>
      </c>
      <c r="I111" s="134">
        <f>SUMIFS('提出用（全体）'!U$7:U$645,'提出用（全体）'!$O$7:$O$645,$C111,'提出用（全体）'!$D$7:$D$645,$B111)</f>
        <v>0</v>
      </c>
      <c r="J111" s="134">
        <f>SUMIFS('提出用（全体）'!V$7:V$645,'提出用（全体）'!$O$7:$O$645,$C111,'提出用（全体）'!$D$7:$D$645,$B111)</f>
        <v>95554078</v>
      </c>
      <c r="K111" s="135" t="s">
        <v>82</v>
      </c>
      <c r="L111" s="136">
        <f>SUMIFS('提出用（全体）'!X$7:X$645,'提出用（全体）'!$W$7:$W$645,$K111,'提出用（全体）'!$D$7:$D$645,$B111)</f>
        <v>0</v>
      </c>
      <c r="M111" s="136">
        <f>SUMIFS('提出用（全体）'!Y$7:Y$645,'提出用（全体）'!$W$7:$W$645,$K111,'提出用（全体）'!$D$7:$D$645,$B111)</f>
        <v>0</v>
      </c>
      <c r="N111" s="136">
        <f>SUMIFS('提出用（全体）'!Z$7:Z$645,'提出用（全体）'!$W$7:$W$645,$K111,'提出用（全体）'!$D$7:$D$645,$B111)</f>
        <v>0</v>
      </c>
      <c r="O111" s="136">
        <f>SUMIFS('提出用（全体）'!AA$7:AA$645,'提出用（全体）'!$W$7:$W$645,$K111,'提出用（全体）'!$D$7:$D$645,$B111)</f>
        <v>0</v>
      </c>
      <c r="P111" s="136">
        <f>SUMIFS('提出用（全体）'!AB$7:AB$645,'提出用（全体）'!$W$7:$W$645,$K111,'提出用（全体）'!$D$7:$D$645,$B111)</f>
        <v>0</v>
      </c>
      <c r="Q111" s="136">
        <f>SUMIFS('提出用（全体）'!AC$7:AC$645,'提出用（全体）'!$W$7:$W$645,$K111,'提出用（全体）'!$D$7:$D$645,$B111)</f>
        <v>0</v>
      </c>
      <c r="R111" s="136">
        <f>SUMIFS('提出用（全体）'!AD$7:AD$645,'提出用（全体）'!$W$7:$W$645,$K111,'提出用（全体）'!$D$7:$D$645,$B111)</f>
        <v>0</v>
      </c>
      <c r="S111" s="287">
        <f>SUMIFS('提出用（全体）'!AE$7:AE$645,'提出用（全体）'!$W$7:$W$645,$K111,'提出用（全体）'!$D$7:$D$645,$B111)</f>
        <v>0</v>
      </c>
    </row>
    <row r="112" spans="1:19" ht="14.25" x14ac:dyDescent="0.15">
      <c r="A112" t="s">
        <v>696</v>
      </c>
      <c r="B112" s="294" t="s">
        <v>698</v>
      </c>
      <c r="C112" s="270" t="s">
        <v>77</v>
      </c>
      <c r="D112" s="134">
        <f>SUMIFS('提出用（全体）'!P$7:P$645,'提出用（全体）'!$O$7:$O$645,$C112,'提出用（全体）'!$D$7:$D$645,$B112)</f>
        <v>0</v>
      </c>
      <c r="E112" s="134">
        <f>SUMIFS('提出用（全体）'!Q$7:Q$645,'提出用（全体）'!$O$7:$O$645,$C112,'提出用（全体）'!$D$7:$D$645,$B112)</f>
        <v>0</v>
      </c>
      <c r="F112" s="134">
        <f>SUMIFS('提出用（全体）'!R$7:R$645,'提出用（全体）'!$O$7:$O$645,$C112,'提出用（全体）'!$D$7:$D$645,$B112)</f>
        <v>0</v>
      </c>
      <c r="G112" s="134">
        <f>SUMIFS('提出用（全体）'!S$7:S$645,'提出用（全体）'!$O$7:$O$645,$C112,'提出用（全体）'!$D$7:$D$645,$B112)</f>
        <v>0</v>
      </c>
      <c r="H112" s="134">
        <f>SUMIFS('提出用（全体）'!T$7:T$645,'提出用（全体）'!$O$7:$O$645,$C112,'提出用（全体）'!$D$7:$D$645,$B112)</f>
        <v>0</v>
      </c>
      <c r="I112" s="134">
        <f>SUMIFS('提出用（全体）'!U$7:U$645,'提出用（全体）'!$O$7:$O$645,$C112,'提出用（全体）'!$D$7:$D$645,$B112)</f>
        <v>0</v>
      </c>
      <c r="J112" s="134">
        <f>SUMIFS('提出用（全体）'!V$7:V$645,'提出用（全体）'!$O$7:$O$645,$C112,'提出用（全体）'!$D$7:$D$645,$B112)</f>
        <v>0</v>
      </c>
      <c r="K112" s="142" t="s">
        <v>83</v>
      </c>
      <c r="L112" s="136">
        <f>SUMIFS('提出用（全体）'!X$7:X$645,'提出用（全体）'!$W$7:$W$645,$K112,'提出用（全体）'!$D$7:$D$645,$B112)</f>
        <v>0</v>
      </c>
      <c r="M112" s="136">
        <f>SUMIFS('提出用（全体）'!Y$7:Y$645,'提出用（全体）'!$W$7:$W$645,$K112,'提出用（全体）'!$D$7:$D$645,$B112)</f>
        <v>0</v>
      </c>
      <c r="N112" s="136">
        <f>SUMIFS('提出用（全体）'!Z$7:Z$645,'提出用（全体）'!$W$7:$W$645,$K112,'提出用（全体）'!$D$7:$D$645,$B112)</f>
        <v>0</v>
      </c>
      <c r="O112" s="136">
        <f>SUMIFS('提出用（全体）'!AA$7:AA$645,'提出用（全体）'!$W$7:$W$645,$K112,'提出用（全体）'!$D$7:$D$645,$B112)</f>
        <v>0</v>
      </c>
      <c r="P112" s="136">
        <f>SUMIFS('提出用（全体）'!AB$7:AB$645,'提出用（全体）'!$W$7:$W$645,$K112,'提出用（全体）'!$D$7:$D$645,$B112)</f>
        <v>0</v>
      </c>
      <c r="Q112" s="136">
        <f>SUMIFS('提出用（全体）'!AC$7:AC$645,'提出用（全体）'!$W$7:$W$645,$K112,'提出用（全体）'!$D$7:$D$645,$B112)</f>
        <v>0</v>
      </c>
      <c r="R112" s="136">
        <f>SUMIFS('提出用（全体）'!AD$7:AD$645,'提出用（全体）'!$W$7:$W$645,$K112,'提出用（全体）'!$D$7:$D$645,$B112)</f>
        <v>0</v>
      </c>
      <c r="S112" s="287">
        <f>SUMIFS('提出用（全体）'!AE$7:AE$645,'提出用（全体）'!$W$7:$W$645,$K112,'提出用（全体）'!$D$7:$D$645,$B112)</f>
        <v>0</v>
      </c>
    </row>
    <row r="113" spans="1:19" ht="14.25" x14ac:dyDescent="0.15">
      <c r="A113" t="s">
        <v>1221</v>
      </c>
      <c r="B113" s="289" t="s">
        <v>702</v>
      </c>
      <c r="C113" s="147" t="s">
        <v>78</v>
      </c>
      <c r="D113" s="67">
        <f>SUMIFS('提出用（全体）'!P$7:P$645,'提出用（全体）'!$O$7:$O$645,$C113,'提出用（全体）'!$D$7:$D$645,$B113)</f>
        <v>45190500</v>
      </c>
      <c r="E113" s="67">
        <f>SUMIFS('提出用（全体）'!Q$7:Q$645,'提出用（全体）'!$O$7:$O$645,$C113,'提出用（全体）'!$D$7:$D$645,$B113)</f>
        <v>5932500</v>
      </c>
      <c r="F113" s="67">
        <f>SUMIFS('提出用（全体）'!R$7:R$645,'提出用（全体）'!$O$7:$O$645,$C113,'提出用（全体）'!$D$7:$D$645,$B113)</f>
        <v>39258000</v>
      </c>
      <c r="G113" s="67">
        <f>SUMIFS('提出用（全体）'!S$7:S$645,'提出用（全体）'!$O$7:$O$645,$C113,'提出用（全体）'!$D$7:$D$645,$B113)</f>
        <v>0</v>
      </c>
      <c r="H113" s="67">
        <f>SUMIFS('提出用（全体）'!T$7:T$645,'提出用（全体）'!$O$7:$O$645,$C113,'提出用（全体）'!$D$7:$D$645,$B113)</f>
        <v>39258000</v>
      </c>
      <c r="I113" s="67">
        <f>SUMIFS('提出用（全体）'!U$7:U$645,'提出用（全体）'!$O$7:$O$645,$C113,'提出用（全体）'!$D$7:$D$645,$B113)</f>
        <v>17253000</v>
      </c>
      <c r="J113" s="67">
        <f>SUMIFS('提出用（全体）'!V$7:V$645,'提出用（全体）'!$O$7:$O$645,$C113,'提出用（全体）'!$D$7:$D$645,$B113)</f>
        <v>27937500</v>
      </c>
      <c r="K113" s="70" t="s">
        <v>79</v>
      </c>
      <c r="L113" s="69">
        <f>SUMIFS('提出用（全体）'!X$7:X$645,'提出用（全体）'!$W$7:$W$645,$K113,'提出用（全体）'!$D$7:$D$645,$B113)</f>
        <v>0</v>
      </c>
      <c r="M113" s="69">
        <f>SUMIFS('提出用（全体）'!Y$7:Y$645,'提出用（全体）'!$W$7:$W$645,$K113,'提出用（全体）'!$D$7:$D$645,$B113)</f>
        <v>0</v>
      </c>
      <c r="N113" s="69">
        <f>SUMIFS('提出用（全体）'!Z$7:Z$645,'提出用（全体）'!$W$7:$W$645,$K113,'提出用（全体）'!$D$7:$D$645,$B113)</f>
        <v>0</v>
      </c>
      <c r="O113" s="69">
        <f>SUMIFS('提出用（全体）'!AA$7:AA$645,'提出用（全体）'!$W$7:$W$645,$K113,'提出用（全体）'!$D$7:$D$645,$B113)</f>
        <v>0</v>
      </c>
      <c r="P113" s="69">
        <f>SUMIFS('提出用（全体）'!AB$7:AB$645,'提出用（全体）'!$W$7:$W$645,$K113,'提出用（全体）'!$D$7:$D$645,$B113)</f>
        <v>0</v>
      </c>
      <c r="Q113" s="69">
        <f>SUMIFS('提出用（全体）'!AC$7:AC$645,'提出用（全体）'!$W$7:$W$645,$K113,'提出用（全体）'!$D$7:$D$645,$B113)</f>
        <v>0</v>
      </c>
      <c r="R113" s="69">
        <f>SUMIFS('提出用（全体）'!AD$7:AD$645,'提出用（全体）'!$W$7:$W$645,$K113,'提出用（全体）'!$D$7:$D$645,$B113)</f>
        <v>0</v>
      </c>
      <c r="S113" s="290">
        <f>SUMIFS('提出用（全体）'!AE$7:AE$645,'提出用（全体）'!$W$7:$W$645,$K113,'提出用（全体）'!$D$7:$D$645,$B113)</f>
        <v>0</v>
      </c>
    </row>
    <row r="114" spans="1:19" ht="14.25" x14ac:dyDescent="0.15">
      <c r="A114" t="s">
        <v>1221</v>
      </c>
      <c r="B114" s="291" t="s">
        <v>702</v>
      </c>
      <c r="C114" s="147" t="s">
        <v>75</v>
      </c>
      <c r="D114" s="67">
        <f>SUMIFS('提出用（全体）'!P$7:P$645,'提出用（全体）'!$O$7:$O$645,$C114,'提出用（全体）'!$D$7:$D$645,$B114)</f>
        <v>45190500</v>
      </c>
      <c r="E114" s="67">
        <f>SUMIFS('提出用（全体）'!Q$7:Q$645,'提出用（全体）'!$O$7:$O$645,$C114,'提出用（全体）'!$D$7:$D$645,$B114)</f>
        <v>5932500</v>
      </c>
      <c r="F114" s="67">
        <f>SUMIFS('提出用（全体）'!R$7:R$645,'提出用（全体）'!$O$7:$O$645,$C114,'提出用（全体）'!$D$7:$D$645,$B114)</f>
        <v>39258000</v>
      </c>
      <c r="G114" s="67">
        <f>SUMIFS('提出用（全体）'!S$7:S$645,'提出用（全体）'!$O$7:$O$645,$C114,'提出用（全体）'!$D$7:$D$645,$B114)</f>
        <v>0</v>
      </c>
      <c r="H114" s="67">
        <f>SUMIFS('提出用（全体）'!T$7:T$645,'提出用（全体）'!$O$7:$O$645,$C114,'提出用（全体）'!$D$7:$D$645,$B114)</f>
        <v>39258000</v>
      </c>
      <c r="I114" s="67">
        <f>SUMIFS('提出用（全体）'!U$7:U$645,'提出用（全体）'!$O$7:$O$645,$C114,'提出用（全体）'!$D$7:$D$645,$B114)</f>
        <v>17253000</v>
      </c>
      <c r="J114" s="67">
        <f>SUMIFS('提出用（全体）'!V$7:V$645,'提出用（全体）'!$O$7:$O$645,$C114,'提出用（全体）'!$D$7:$D$645,$B114)</f>
        <v>27937500</v>
      </c>
      <c r="K114" s="70" t="s">
        <v>82</v>
      </c>
      <c r="L114" s="69">
        <f>SUMIFS('提出用（全体）'!X$7:X$645,'提出用（全体）'!$W$7:$W$645,$K114,'提出用（全体）'!$D$7:$D$645,$B114)</f>
        <v>0</v>
      </c>
      <c r="M114" s="69">
        <f>SUMIFS('提出用（全体）'!Y$7:Y$645,'提出用（全体）'!$W$7:$W$645,$K114,'提出用（全体）'!$D$7:$D$645,$B114)</f>
        <v>0</v>
      </c>
      <c r="N114" s="69">
        <f>SUMIFS('提出用（全体）'!Z$7:Z$645,'提出用（全体）'!$W$7:$W$645,$K114,'提出用（全体）'!$D$7:$D$645,$B114)</f>
        <v>0</v>
      </c>
      <c r="O114" s="69">
        <f>SUMIFS('提出用（全体）'!AA$7:AA$645,'提出用（全体）'!$W$7:$W$645,$K114,'提出用（全体）'!$D$7:$D$645,$B114)</f>
        <v>0</v>
      </c>
      <c r="P114" s="69">
        <f>SUMIFS('提出用（全体）'!AB$7:AB$645,'提出用（全体）'!$W$7:$W$645,$K114,'提出用（全体）'!$D$7:$D$645,$B114)</f>
        <v>0</v>
      </c>
      <c r="Q114" s="69">
        <f>SUMIFS('提出用（全体）'!AC$7:AC$645,'提出用（全体）'!$W$7:$W$645,$K114,'提出用（全体）'!$D$7:$D$645,$B114)</f>
        <v>0</v>
      </c>
      <c r="R114" s="69">
        <f>SUMIFS('提出用（全体）'!AD$7:AD$645,'提出用（全体）'!$W$7:$W$645,$K114,'提出用（全体）'!$D$7:$D$645,$B114)</f>
        <v>0</v>
      </c>
      <c r="S114" s="290">
        <f>SUMIFS('提出用（全体）'!AE$7:AE$645,'提出用（全体）'!$W$7:$W$645,$K114,'提出用（全体）'!$D$7:$D$645,$B114)</f>
        <v>0</v>
      </c>
    </row>
    <row r="115" spans="1:19" ht="14.25" x14ac:dyDescent="0.15">
      <c r="A115" t="s">
        <v>1221</v>
      </c>
      <c r="B115" s="292" t="s">
        <v>702</v>
      </c>
      <c r="C115" s="278" t="s">
        <v>77</v>
      </c>
      <c r="D115" s="89">
        <f>SUMIFS('提出用（全体）'!P$7:P$645,'提出用（全体）'!$O$7:$O$645,$C115,'提出用（全体）'!$D$7:$D$645,$B115)</f>
        <v>0</v>
      </c>
      <c r="E115" s="89">
        <f>SUMIFS('提出用（全体）'!Q$7:Q$645,'提出用（全体）'!$O$7:$O$645,$C115,'提出用（全体）'!$D$7:$D$645,$B115)</f>
        <v>0</v>
      </c>
      <c r="F115" s="89">
        <f>SUMIFS('提出用（全体）'!R$7:R$645,'提出用（全体）'!$O$7:$O$645,$C115,'提出用（全体）'!$D$7:$D$645,$B115)</f>
        <v>0</v>
      </c>
      <c r="G115" s="89">
        <f>SUMIFS('提出用（全体）'!S$7:S$645,'提出用（全体）'!$O$7:$O$645,$C115,'提出用（全体）'!$D$7:$D$645,$B115)</f>
        <v>0</v>
      </c>
      <c r="H115" s="89">
        <f>SUMIFS('提出用（全体）'!T$7:T$645,'提出用（全体）'!$O$7:$O$645,$C115,'提出用（全体）'!$D$7:$D$645,$B115)</f>
        <v>0</v>
      </c>
      <c r="I115" s="89">
        <f>SUMIFS('提出用（全体）'!U$7:U$645,'提出用（全体）'!$O$7:$O$645,$C115,'提出用（全体）'!$D$7:$D$645,$B115)</f>
        <v>0</v>
      </c>
      <c r="J115" s="89">
        <f>SUMIFS('提出用（全体）'!V$7:V$645,'提出用（全体）'!$O$7:$O$645,$C115,'提出用（全体）'!$D$7:$D$645,$B115)</f>
        <v>0</v>
      </c>
      <c r="K115" s="88" t="s">
        <v>83</v>
      </c>
      <c r="L115" s="69">
        <f>SUMIFS('提出用（全体）'!X$7:X$645,'提出用（全体）'!$W$7:$W$645,$K115,'提出用（全体）'!$D$7:$D$645,$B115)</f>
        <v>0</v>
      </c>
      <c r="M115" s="69">
        <f>SUMIFS('提出用（全体）'!Y$7:Y$645,'提出用（全体）'!$W$7:$W$645,$K115,'提出用（全体）'!$D$7:$D$645,$B115)</f>
        <v>0</v>
      </c>
      <c r="N115" s="69">
        <f>SUMIFS('提出用（全体）'!Z$7:Z$645,'提出用（全体）'!$W$7:$W$645,$K115,'提出用（全体）'!$D$7:$D$645,$B115)</f>
        <v>0</v>
      </c>
      <c r="O115" s="69">
        <f>SUMIFS('提出用（全体）'!AA$7:AA$645,'提出用（全体）'!$W$7:$W$645,$K115,'提出用（全体）'!$D$7:$D$645,$B115)</f>
        <v>0</v>
      </c>
      <c r="P115" s="69">
        <f>SUMIFS('提出用（全体）'!AB$7:AB$645,'提出用（全体）'!$W$7:$W$645,$K115,'提出用（全体）'!$D$7:$D$645,$B115)</f>
        <v>0</v>
      </c>
      <c r="Q115" s="69">
        <f>SUMIFS('提出用（全体）'!AC$7:AC$645,'提出用（全体）'!$W$7:$W$645,$K115,'提出用（全体）'!$D$7:$D$645,$B115)</f>
        <v>0</v>
      </c>
      <c r="R115" s="69">
        <f>SUMIFS('提出用（全体）'!AD$7:AD$645,'提出用（全体）'!$W$7:$W$645,$K115,'提出用（全体）'!$D$7:$D$645,$B115)</f>
        <v>0</v>
      </c>
      <c r="S115" s="290">
        <f>SUMIFS('提出用（全体）'!AE$7:AE$645,'提出用（全体）'!$W$7:$W$645,$K115,'提出用（全体）'!$D$7:$D$645,$B115)</f>
        <v>0</v>
      </c>
    </row>
    <row r="116" spans="1:19" ht="14.25" x14ac:dyDescent="0.15">
      <c r="A116" t="s">
        <v>704</v>
      </c>
      <c r="B116" s="286" t="s">
        <v>706</v>
      </c>
      <c r="C116" s="133" t="s">
        <v>78</v>
      </c>
      <c r="D116" s="134">
        <f>SUMIFS('提出用（全体）'!P$7:P$645,'提出用（全体）'!$O$7:$O$645,$C116,'提出用（全体）'!$D$7:$D$645,$B116)</f>
        <v>69254244</v>
      </c>
      <c r="E116" s="134">
        <f>SUMIFS('提出用（全体）'!Q$7:Q$645,'提出用（全体）'!$O$7:$O$645,$C116,'提出用（全体）'!$D$7:$D$645,$B116)</f>
        <v>0</v>
      </c>
      <c r="F116" s="134">
        <f>SUMIFS('提出用（全体）'!R$7:R$645,'提出用（全体）'!$O$7:$O$645,$C116,'提出用（全体）'!$D$7:$D$645,$B116)</f>
        <v>69254244</v>
      </c>
      <c r="G116" s="134">
        <f>SUMIFS('提出用（全体）'!S$7:S$645,'提出用（全体）'!$O$7:$O$645,$C116,'提出用（全体）'!$D$7:$D$645,$B116)</f>
        <v>0</v>
      </c>
      <c r="H116" s="134">
        <f>SUMIFS('提出用（全体）'!T$7:T$645,'提出用（全体）'!$O$7:$O$645,$C116,'提出用（全体）'!$D$7:$D$645,$B116)</f>
        <v>14809073</v>
      </c>
      <c r="I116" s="134">
        <f>SUMIFS('提出用（全体）'!U$7:U$645,'提出用（全体）'!$O$7:$O$645,$C116,'提出用（全体）'!$D$7:$D$645,$B116)</f>
        <v>57261000</v>
      </c>
      <c r="J116" s="134">
        <f>SUMIFS('提出用（全体）'!V$7:V$645,'提出用（全体）'!$O$7:$O$645,$C116,'提出用（全体）'!$D$7:$D$645,$B116)</f>
        <v>11993244</v>
      </c>
      <c r="K116" s="135" t="s">
        <v>79</v>
      </c>
      <c r="L116" s="136">
        <f>SUMIFS('提出用（全体）'!X$7:X$645,'提出用（全体）'!$W$7:$W$645,$K116,'提出用（全体）'!$D$7:$D$645,$B116)</f>
        <v>0</v>
      </c>
      <c r="M116" s="136">
        <f>SUMIFS('提出用（全体）'!Y$7:Y$645,'提出用（全体）'!$W$7:$W$645,$K116,'提出用（全体）'!$D$7:$D$645,$B116)</f>
        <v>0</v>
      </c>
      <c r="N116" s="136">
        <f>SUMIFS('提出用（全体）'!Z$7:Z$645,'提出用（全体）'!$W$7:$W$645,$K116,'提出用（全体）'!$D$7:$D$645,$B116)</f>
        <v>0</v>
      </c>
      <c r="O116" s="136">
        <f>SUMIFS('提出用（全体）'!AA$7:AA$645,'提出用（全体）'!$W$7:$W$645,$K116,'提出用（全体）'!$D$7:$D$645,$B116)</f>
        <v>0</v>
      </c>
      <c r="P116" s="136">
        <f>SUMIFS('提出用（全体）'!AB$7:AB$645,'提出用（全体）'!$W$7:$W$645,$K116,'提出用（全体）'!$D$7:$D$645,$B116)</f>
        <v>0</v>
      </c>
      <c r="Q116" s="136">
        <f>SUMIFS('提出用（全体）'!AC$7:AC$645,'提出用（全体）'!$W$7:$W$645,$K116,'提出用（全体）'!$D$7:$D$645,$B116)</f>
        <v>0</v>
      </c>
      <c r="R116" s="136">
        <f>SUMIFS('提出用（全体）'!AD$7:AD$645,'提出用（全体）'!$W$7:$W$645,$K116,'提出用（全体）'!$D$7:$D$645,$B116)</f>
        <v>0</v>
      </c>
      <c r="S116" s="287">
        <f>SUMIFS('提出用（全体）'!AE$7:AE$645,'提出用（全体）'!$W$7:$W$645,$K116,'提出用（全体）'!$D$7:$D$645,$B116)</f>
        <v>0</v>
      </c>
    </row>
    <row r="117" spans="1:19" ht="14.25" x14ac:dyDescent="0.15">
      <c r="A117" t="s">
        <v>704</v>
      </c>
      <c r="B117" s="288" t="s">
        <v>706</v>
      </c>
      <c r="C117" s="133" t="s">
        <v>75</v>
      </c>
      <c r="D117" s="134">
        <f>SUMIFS('提出用（全体）'!P$7:P$645,'提出用（全体）'!$O$7:$O$645,$C117,'提出用（全体）'!$D$7:$D$645,$B117)</f>
        <v>69254244</v>
      </c>
      <c r="E117" s="134">
        <f>SUMIFS('提出用（全体）'!Q$7:Q$645,'提出用（全体）'!$O$7:$O$645,$C117,'提出用（全体）'!$D$7:$D$645,$B117)</f>
        <v>0</v>
      </c>
      <c r="F117" s="134">
        <f>SUMIFS('提出用（全体）'!R$7:R$645,'提出用（全体）'!$O$7:$O$645,$C117,'提出用（全体）'!$D$7:$D$645,$B117)</f>
        <v>69254244</v>
      </c>
      <c r="G117" s="134">
        <f>SUMIFS('提出用（全体）'!S$7:S$645,'提出用（全体）'!$O$7:$O$645,$C117,'提出用（全体）'!$D$7:$D$645,$B117)</f>
        <v>0</v>
      </c>
      <c r="H117" s="134">
        <f>SUMIFS('提出用（全体）'!T$7:T$645,'提出用（全体）'!$O$7:$O$645,$C117,'提出用（全体）'!$D$7:$D$645,$B117)</f>
        <v>14809073</v>
      </c>
      <c r="I117" s="134">
        <f>SUMIFS('提出用（全体）'!U$7:U$645,'提出用（全体）'!$O$7:$O$645,$C117,'提出用（全体）'!$D$7:$D$645,$B117)</f>
        <v>57261000</v>
      </c>
      <c r="J117" s="134">
        <f>SUMIFS('提出用（全体）'!V$7:V$645,'提出用（全体）'!$O$7:$O$645,$C117,'提出用（全体）'!$D$7:$D$645,$B117)</f>
        <v>11993244</v>
      </c>
      <c r="K117" s="135" t="s">
        <v>82</v>
      </c>
      <c r="L117" s="136">
        <f>SUMIFS('提出用（全体）'!X$7:X$645,'提出用（全体）'!$W$7:$W$645,$K117,'提出用（全体）'!$D$7:$D$645,$B117)</f>
        <v>0</v>
      </c>
      <c r="M117" s="136">
        <f>SUMIFS('提出用（全体）'!Y$7:Y$645,'提出用（全体）'!$W$7:$W$645,$K117,'提出用（全体）'!$D$7:$D$645,$B117)</f>
        <v>0</v>
      </c>
      <c r="N117" s="136">
        <f>SUMIFS('提出用（全体）'!Z$7:Z$645,'提出用（全体）'!$W$7:$W$645,$K117,'提出用（全体）'!$D$7:$D$645,$B117)</f>
        <v>0</v>
      </c>
      <c r="O117" s="136">
        <f>SUMIFS('提出用（全体）'!AA$7:AA$645,'提出用（全体）'!$W$7:$W$645,$K117,'提出用（全体）'!$D$7:$D$645,$B117)</f>
        <v>0</v>
      </c>
      <c r="P117" s="136">
        <f>SUMIFS('提出用（全体）'!AB$7:AB$645,'提出用（全体）'!$W$7:$W$645,$K117,'提出用（全体）'!$D$7:$D$645,$B117)</f>
        <v>0</v>
      </c>
      <c r="Q117" s="136">
        <f>SUMIFS('提出用（全体）'!AC$7:AC$645,'提出用（全体）'!$W$7:$W$645,$K117,'提出用（全体）'!$D$7:$D$645,$B117)</f>
        <v>0</v>
      </c>
      <c r="R117" s="136">
        <f>SUMIFS('提出用（全体）'!AD$7:AD$645,'提出用（全体）'!$W$7:$W$645,$K117,'提出用（全体）'!$D$7:$D$645,$B117)</f>
        <v>0</v>
      </c>
      <c r="S117" s="287">
        <f>SUMIFS('提出用（全体）'!AE$7:AE$645,'提出用（全体）'!$W$7:$W$645,$K117,'提出用（全体）'!$D$7:$D$645,$B117)</f>
        <v>0</v>
      </c>
    </row>
    <row r="118" spans="1:19" ht="14.25" x14ac:dyDescent="0.15">
      <c r="A118" t="s">
        <v>704</v>
      </c>
      <c r="B118" s="294" t="s">
        <v>706</v>
      </c>
      <c r="C118" s="270" t="s">
        <v>77</v>
      </c>
      <c r="D118" s="134">
        <f>SUMIFS('提出用（全体）'!P$7:P$645,'提出用（全体）'!$O$7:$O$645,$C118,'提出用（全体）'!$D$7:$D$645,$B118)</f>
        <v>0</v>
      </c>
      <c r="E118" s="134">
        <f>SUMIFS('提出用（全体）'!Q$7:Q$645,'提出用（全体）'!$O$7:$O$645,$C118,'提出用（全体）'!$D$7:$D$645,$B118)</f>
        <v>0</v>
      </c>
      <c r="F118" s="134">
        <f>SUMIFS('提出用（全体）'!R$7:R$645,'提出用（全体）'!$O$7:$O$645,$C118,'提出用（全体）'!$D$7:$D$645,$B118)</f>
        <v>0</v>
      </c>
      <c r="G118" s="134">
        <f>SUMIFS('提出用（全体）'!S$7:S$645,'提出用（全体）'!$O$7:$O$645,$C118,'提出用（全体）'!$D$7:$D$645,$B118)</f>
        <v>0</v>
      </c>
      <c r="H118" s="134">
        <f>SUMIFS('提出用（全体）'!T$7:T$645,'提出用（全体）'!$O$7:$O$645,$C118,'提出用（全体）'!$D$7:$D$645,$B118)</f>
        <v>0</v>
      </c>
      <c r="I118" s="134">
        <f>SUMIFS('提出用（全体）'!U$7:U$645,'提出用（全体）'!$O$7:$O$645,$C118,'提出用（全体）'!$D$7:$D$645,$B118)</f>
        <v>0</v>
      </c>
      <c r="J118" s="134">
        <f>SUMIFS('提出用（全体）'!V$7:V$645,'提出用（全体）'!$O$7:$O$645,$C118,'提出用（全体）'!$D$7:$D$645,$B118)</f>
        <v>0</v>
      </c>
      <c r="K118" s="142" t="s">
        <v>83</v>
      </c>
      <c r="L118" s="136">
        <f>SUMIFS('提出用（全体）'!X$7:X$645,'提出用（全体）'!$W$7:$W$645,$K118,'提出用（全体）'!$D$7:$D$645,$B118)</f>
        <v>0</v>
      </c>
      <c r="M118" s="136">
        <f>SUMIFS('提出用（全体）'!Y$7:Y$645,'提出用（全体）'!$W$7:$W$645,$K118,'提出用（全体）'!$D$7:$D$645,$B118)</f>
        <v>0</v>
      </c>
      <c r="N118" s="136">
        <f>SUMIFS('提出用（全体）'!Z$7:Z$645,'提出用（全体）'!$W$7:$W$645,$K118,'提出用（全体）'!$D$7:$D$645,$B118)</f>
        <v>0</v>
      </c>
      <c r="O118" s="136">
        <f>SUMIFS('提出用（全体）'!AA$7:AA$645,'提出用（全体）'!$W$7:$W$645,$K118,'提出用（全体）'!$D$7:$D$645,$B118)</f>
        <v>0</v>
      </c>
      <c r="P118" s="136">
        <f>SUMIFS('提出用（全体）'!AB$7:AB$645,'提出用（全体）'!$W$7:$W$645,$K118,'提出用（全体）'!$D$7:$D$645,$B118)</f>
        <v>0</v>
      </c>
      <c r="Q118" s="136">
        <f>SUMIFS('提出用（全体）'!AC$7:AC$645,'提出用（全体）'!$W$7:$W$645,$K118,'提出用（全体）'!$D$7:$D$645,$B118)</f>
        <v>0</v>
      </c>
      <c r="R118" s="136">
        <f>SUMIFS('提出用（全体）'!AD$7:AD$645,'提出用（全体）'!$W$7:$W$645,$K118,'提出用（全体）'!$D$7:$D$645,$B118)</f>
        <v>0</v>
      </c>
      <c r="S118" s="287">
        <f>SUMIFS('提出用（全体）'!AE$7:AE$645,'提出用（全体）'!$W$7:$W$645,$K118,'提出用（全体）'!$D$7:$D$645,$B118)</f>
        <v>0</v>
      </c>
    </row>
    <row r="119" spans="1:19" ht="14.25" x14ac:dyDescent="0.15">
      <c r="A119" t="s">
        <v>708</v>
      </c>
      <c r="B119" s="289" t="s">
        <v>710</v>
      </c>
      <c r="C119" s="147" t="s">
        <v>78</v>
      </c>
      <c r="D119" s="67">
        <f>SUMIFS('提出用（全体）'!P$7:P$645,'提出用（全体）'!$O$7:$O$645,$C119,'提出用（全体）'!$D$7:$D$645,$B119)</f>
        <v>3400000</v>
      </c>
      <c r="E119" s="67">
        <f>SUMIFS('提出用（全体）'!Q$7:Q$645,'提出用（全体）'!$O$7:$O$645,$C119,'提出用（全体）'!$D$7:$D$645,$B119)</f>
        <v>0</v>
      </c>
      <c r="F119" s="67">
        <f>SUMIFS('提出用（全体）'!R$7:R$645,'提出用（全体）'!$O$7:$O$645,$C119,'提出用（全体）'!$D$7:$D$645,$B119)</f>
        <v>3400000</v>
      </c>
      <c r="G119" s="67">
        <f>SUMIFS('提出用（全体）'!S$7:S$645,'提出用（全体）'!$O$7:$O$645,$C119,'提出用（全体）'!$D$7:$D$645,$B119)</f>
        <v>0</v>
      </c>
      <c r="H119" s="67">
        <f>SUMIFS('提出用（全体）'!T$7:T$645,'提出用（全体）'!$O$7:$O$645,$C119,'提出用（全体）'!$D$7:$D$645,$B119)</f>
        <v>3400000</v>
      </c>
      <c r="I119" s="67">
        <f>SUMIFS('提出用（全体）'!U$7:U$645,'提出用（全体）'!$O$7:$O$645,$C119,'提出用（全体）'!$D$7:$D$645,$B119)</f>
        <v>0</v>
      </c>
      <c r="J119" s="67">
        <f>SUMIFS('提出用（全体）'!V$7:V$645,'提出用（全体）'!$O$7:$O$645,$C119,'提出用（全体）'!$D$7:$D$645,$B119)</f>
        <v>3400000</v>
      </c>
      <c r="K119" s="70" t="s">
        <v>79</v>
      </c>
      <c r="L119" s="69">
        <f>SUMIFS('提出用（全体）'!X$7:X$645,'提出用（全体）'!$W$7:$W$645,$K119,'提出用（全体）'!$D$7:$D$645,$B119)</f>
        <v>0</v>
      </c>
      <c r="M119" s="69">
        <f>SUMIFS('提出用（全体）'!Y$7:Y$645,'提出用（全体）'!$W$7:$W$645,$K119,'提出用（全体）'!$D$7:$D$645,$B119)</f>
        <v>0</v>
      </c>
      <c r="N119" s="69">
        <f>SUMIFS('提出用（全体）'!Z$7:Z$645,'提出用（全体）'!$W$7:$W$645,$K119,'提出用（全体）'!$D$7:$D$645,$B119)</f>
        <v>0</v>
      </c>
      <c r="O119" s="69">
        <f>SUMIFS('提出用（全体）'!AA$7:AA$645,'提出用（全体）'!$W$7:$W$645,$K119,'提出用（全体）'!$D$7:$D$645,$B119)</f>
        <v>0</v>
      </c>
      <c r="P119" s="69">
        <f>SUMIFS('提出用（全体）'!AB$7:AB$645,'提出用（全体）'!$W$7:$W$645,$K119,'提出用（全体）'!$D$7:$D$645,$B119)</f>
        <v>0</v>
      </c>
      <c r="Q119" s="69">
        <f>SUMIFS('提出用（全体）'!AC$7:AC$645,'提出用（全体）'!$W$7:$W$645,$K119,'提出用（全体）'!$D$7:$D$645,$B119)</f>
        <v>0</v>
      </c>
      <c r="R119" s="69">
        <f>SUMIFS('提出用（全体）'!AD$7:AD$645,'提出用（全体）'!$W$7:$W$645,$K119,'提出用（全体）'!$D$7:$D$645,$B119)</f>
        <v>0</v>
      </c>
      <c r="S119" s="290">
        <f>SUMIFS('提出用（全体）'!AE$7:AE$645,'提出用（全体）'!$W$7:$W$645,$K119,'提出用（全体）'!$D$7:$D$645,$B119)</f>
        <v>0</v>
      </c>
    </row>
    <row r="120" spans="1:19" ht="14.25" x14ac:dyDescent="0.15">
      <c r="A120" t="s">
        <v>708</v>
      </c>
      <c r="B120" s="291" t="s">
        <v>710</v>
      </c>
      <c r="C120" s="147" t="s">
        <v>75</v>
      </c>
      <c r="D120" s="67">
        <f>SUMIFS('提出用（全体）'!P$7:P$645,'提出用（全体）'!$O$7:$O$645,$C120,'提出用（全体）'!$D$7:$D$645,$B120)</f>
        <v>3400000</v>
      </c>
      <c r="E120" s="67">
        <f>SUMIFS('提出用（全体）'!Q$7:Q$645,'提出用（全体）'!$O$7:$O$645,$C120,'提出用（全体）'!$D$7:$D$645,$B120)</f>
        <v>0</v>
      </c>
      <c r="F120" s="67">
        <f>SUMIFS('提出用（全体）'!R$7:R$645,'提出用（全体）'!$O$7:$O$645,$C120,'提出用（全体）'!$D$7:$D$645,$B120)</f>
        <v>3400000</v>
      </c>
      <c r="G120" s="67">
        <f>SUMIFS('提出用（全体）'!S$7:S$645,'提出用（全体）'!$O$7:$O$645,$C120,'提出用（全体）'!$D$7:$D$645,$B120)</f>
        <v>0</v>
      </c>
      <c r="H120" s="67">
        <f>SUMIFS('提出用（全体）'!T$7:T$645,'提出用（全体）'!$O$7:$O$645,$C120,'提出用（全体）'!$D$7:$D$645,$B120)</f>
        <v>3400000</v>
      </c>
      <c r="I120" s="67">
        <f>SUMIFS('提出用（全体）'!U$7:U$645,'提出用（全体）'!$O$7:$O$645,$C120,'提出用（全体）'!$D$7:$D$645,$B120)</f>
        <v>0</v>
      </c>
      <c r="J120" s="67">
        <f>SUMIFS('提出用（全体）'!V$7:V$645,'提出用（全体）'!$O$7:$O$645,$C120,'提出用（全体）'!$D$7:$D$645,$B120)</f>
        <v>3400000</v>
      </c>
      <c r="K120" s="70" t="s">
        <v>82</v>
      </c>
      <c r="L120" s="69">
        <f>SUMIFS('提出用（全体）'!X$7:X$645,'提出用（全体）'!$W$7:$W$645,$K120,'提出用（全体）'!$D$7:$D$645,$B120)</f>
        <v>0</v>
      </c>
      <c r="M120" s="69">
        <f>SUMIFS('提出用（全体）'!Y$7:Y$645,'提出用（全体）'!$W$7:$W$645,$K120,'提出用（全体）'!$D$7:$D$645,$B120)</f>
        <v>0</v>
      </c>
      <c r="N120" s="69">
        <f>SUMIFS('提出用（全体）'!Z$7:Z$645,'提出用（全体）'!$W$7:$W$645,$K120,'提出用（全体）'!$D$7:$D$645,$B120)</f>
        <v>0</v>
      </c>
      <c r="O120" s="69">
        <f>SUMIFS('提出用（全体）'!AA$7:AA$645,'提出用（全体）'!$W$7:$W$645,$K120,'提出用（全体）'!$D$7:$D$645,$B120)</f>
        <v>0</v>
      </c>
      <c r="P120" s="69">
        <f>SUMIFS('提出用（全体）'!AB$7:AB$645,'提出用（全体）'!$W$7:$W$645,$K120,'提出用（全体）'!$D$7:$D$645,$B120)</f>
        <v>0</v>
      </c>
      <c r="Q120" s="69">
        <f>SUMIFS('提出用（全体）'!AC$7:AC$645,'提出用（全体）'!$W$7:$W$645,$K120,'提出用（全体）'!$D$7:$D$645,$B120)</f>
        <v>0</v>
      </c>
      <c r="R120" s="69">
        <f>SUMIFS('提出用（全体）'!AD$7:AD$645,'提出用（全体）'!$W$7:$W$645,$K120,'提出用（全体）'!$D$7:$D$645,$B120)</f>
        <v>0</v>
      </c>
      <c r="S120" s="290">
        <f>SUMIFS('提出用（全体）'!AE$7:AE$645,'提出用（全体）'!$W$7:$W$645,$K120,'提出用（全体）'!$D$7:$D$645,$B120)</f>
        <v>0</v>
      </c>
    </row>
    <row r="121" spans="1:19" ht="14.25" x14ac:dyDescent="0.15">
      <c r="A121" t="s">
        <v>708</v>
      </c>
      <c r="B121" s="292" t="s">
        <v>710</v>
      </c>
      <c r="C121" s="278" t="s">
        <v>77</v>
      </c>
      <c r="D121" s="89">
        <f>SUMIFS('提出用（全体）'!P$7:P$645,'提出用（全体）'!$O$7:$O$645,$C121,'提出用（全体）'!$D$7:$D$645,$B121)</f>
        <v>0</v>
      </c>
      <c r="E121" s="89">
        <f>SUMIFS('提出用（全体）'!Q$7:Q$645,'提出用（全体）'!$O$7:$O$645,$C121,'提出用（全体）'!$D$7:$D$645,$B121)</f>
        <v>0</v>
      </c>
      <c r="F121" s="89">
        <f>SUMIFS('提出用（全体）'!R$7:R$645,'提出用（全体）'!$O$7:$O$645,$C121,'提出用（全体）'!$D$7:$D$645,$B121)</f>
        <v>0</v>
      </c>
      <c r="G121" s="89">
        <f>SUMIFS('提出用（全体）'!S$7:S$645,'提出用（全体）'!$O$7:$O$645,$C121,'提出用（全体）'!$D$7:$D$645,$B121)</f>
        <v>0</v>
      </c>
      <c r="H121" s="89">
        <f>SUMIFS('提出用（全体）'!T$7:T$645,'提出用（全体）'!$O$7:$O$645,$C121,'提出用（全体）'!$D$7:$D$645,$B121)</f>
        <v>0</v>
      </c>
      <c r="I121" s="89">
        <f>SUMIFS('提出用（全体）'!U$7:U$645,'提出用（全体）'!$O$7:$O$645,$C121,'提出用（全体）'!$D$7:$D$645,$B121)</f>
        <v>0</v>
      </c>
      <c r="J121" s="89">
        <f>SUMIFS('提出用（全体）'!V$7:V$645,'提出用（全体）'!$O$7:$O$645,$C121,'提出用（全体）'!$D$7:$D$645,$B121)</f>
        <v>0</v>
      </c>
      <c r="K121" s="88" t="s">
        <v>83</v>
      </c>
      <c r="L121" s="69">
        <f>SUMIFS('提出用（全体）'!X$7:X$645,'提出用（全体）'!$W$7:$W$645,$K121,'提出用（全体）'!$D$7:$D$645,$B121)</f>
        <v>0</v>
      </c>
      <c r="M121" s="69">
        <f>SUMIFS('提出用（全体）'!Y$7:Y$645,'提出用（全体）'!$W$7:$W$645,$K121,'提出用（全体）'!$D$7:$D$645,$B121)</f>
        <v>0</v>
      </c>
      <c r="N121" s="69">
        <f>SUMIFS('提出用（全体）'!Z$7:Z$645,'提出用（全体）'!$W$7:$W$645,$K121,'提出用（全体）'!$D$7:$D$645,$B121)</f>
        <v>0</v>
      </c>
      <c r="O121" s="69">
        <f>SUMIFS('提出用（全体）'!AA$7:AA$645,'提出用（全体）'!$W$7:$W$645,$K121,'提出用（全体）'!$D$7:$D$645,$B121)</f>
        <v>0</v>
      </c>
      <c r="P121" s="69">
        <f>SUMIFS('提出用（全体）'!AB$7:AB$645,'提出用（全体）'!$W$7:$W$645,$K121,'提出用（全体）'!$D$7:$D$645,$B121)</f>
        <v>0</v>
      </c>
      <c r="Q121" s="69">
        <f>SUMIFS('提出用（全体）'!AC$7:AC$645,'提出用（全体）'!$W$7:$W$645,$K121,'提出用（全体）'!$D$7:$D$645,$B121)</f>
        <v>0</v>
      </c>
      <c r="R121" s="69">
        <f>SUMIFS('提出用（全体）'!AD$7:AD$645,'提出用（全体）'!$W$7:$W$645,$K121,'提出用（全体）'!$D$7:$D$645,$B121)</f>
        <v>0</v>
      </c>
      <c r="S121" s="290">
        <f>SUMIFS('提出用（全体）'!AE$7:AE$645,'提出用（全体）'!$W$7:$W$645,$K121,'提出用（全体）'!$D$7:$D$645,$B121)</f>
        <v>0</v>
      </c>
    </row>
    <row r="122" spans="1:19" ht="14.25" x14ac:dyDescent="0.15">
      <c r="A122" t="s">
        <v>712</v>
      </c>
      <c r="B122" s="286" t="s">
        <v>714</v>
      </c>
      <c r="C122" s="133" t="s">
        <v>78</v>
      </c>
      <c r="D122" s="134">
        <f>SUMIFS('提出用（全体）'!P$7:P$645,'提出用（全体）'!$O$7:$O$645,$C122,'提出用（全体）'!$D$7:$D$645,$B122)</f>
        <v>38163126</v>
      </c>
      <c r="E122" s="134">
        <f>SUMIFS('提出用（全体）'!Q$7:Q$645,'提出用（全体）'!$O$7:$O$645,$C122,'提出用（全体）'!$D$7:$D$645,$B122)</f>
        <v>0</v>
      </c>
      <c r="F122" s="134">
        <f>SUMIFS('提出用（全体）'!R$7:R$645,'提出用（全体）'!$O$7:$O$645,$C122,'提出用（全体）'!$D$7:$D$645,$B122)</f>
        <v>38163126</v>
      </c>
      <c r="G122" s="134">
        <f>SUMIFS('提出用（全体）'!S$7:S$645,'提出用（全体）'!$O$7:$O$645,$C122,'提出用（全体）'!$D$7:$D$645,$B122)</f>
        <v>0</v>
      </c>
      <c r="H122" s="134">
        <f>SUMIFS('提出用（全体）'!T$7:T$645,'提出用（全体）'!$O$7:$O$645,$C122,'提出用（全体）'!$D$7:$D$645,$B122)</f>
        <v>8346486</v>
      </c>
      <c r="I122" s="134">
        <f>SUMIFS('提出用（全体）'!U$7:U$645,'提出用（全体）'!$O$7:$O$645,$C122,'提出用（全体）'!$D$7:$D$645,$B122)</f>
        <v>8033000</v>
      </c>
      <c r="J122" s="134">
        <f>SUMIFS('提出用（全体）'!V$7:V$645,'提出用（全体）'!$O$7:$O$645,$C122,'提出用（全体）'!$D$7:$D$645,$B122)</f>
        <v>30130126</v>
      </c>
      <c r="K122" s="135" t="s">
        <v>79</v>
      </c>
      <c r="L122" s="136">
        <f>SUMIFS('提出用（全体）'!X$7:X$645,'提出用（全体）'!$W$7:$W$645,$K122,'提出用（全体）'!$D$7:$D$645,$B122)</f>
        <v>777401</v>
      </c>
      <c r="M122" s="136">
        <f>SUMIFS('提出用（全体）'!Y$7:Y$645,'提出用（全体）'!$W$7:$W$645,$K122,'提出用（全体）'!$D$7:$D$645,$B122)</f>
        <v>0</v>
      </c>
      <c r="N122" s="136">
        <f>SUMIFS('提出用（全体）'!Z$7:Z$645,'提出用（全体）'!$W$7:$W$645,$K122,'提出用（全体）'!$D$7:$D$645,$B122)</f>
        <v>0</v>
      </c>
      <c r="O122" s="136">
        <f>SUMIFS('提出用（全体）'!AA$7:AA$645,'提出用（全体）'!$W$7:$W$645,$K122,'提出用（全体）'!$D$7:$D$645,$B122)</f>
        <v>0</v>
      </c>
      <c r="P122" s="136">
        <f>SUMIFS('提出用（全体）'!AB$7:AB$645,'提出用（全体）'!$W$7:$W$645,$K122,'提出用（全体）'!$D$7:$D$645,$B122)</f>
        <v>0</v>
      </c>
      <c r="Q122" s="136">
        <f>SUMIFS('提出用（全体）'!AC$7:AC$645,'提出用（全体）'!$W$7:$W$645,$K122,'提出用（全体）'!$D$7:$D$645,$B122)</f>
        <v>0</v>
      </c>
      <c r="R122" s="136">
        <f>SUMIFS('提出用（全体）'!AD$7:AD$645,'提出用（全体）'!$W$7:$W$645,$K122,'提出用（全体）'!$D$7:$D$645,$B122)</f>
        <v>0</v>
      </c>
      <c r="S122" s="287">
        <f>SUMIFS('提出用（全体）'!AE$7:AE$645,'提出用（全体）'!$W$7:$W$645,$K122,'提出用（全体）'!$D$7:$D$645,$B122)</f>
        <v>777401</v>
      </c>
    </row>
    <row r="123" spans="1:19" ht="14.25" x14ac:dyDescent="0.15">
      <c r="A123" t="s">
        <v>712</v>
      </c>
      <c r="B123" s="288" t="s">
        <v>714</v>
      </c>
      <c r="C123" s="133" t="s">
        <v>75</v>
      </c>
      <c r="D123" s="134">
        <f>SUMIFS('提出用（全体）'!P$7:P$645,'提出用（全体）'!$O$7:$O$645,$C123,'提出用（全体）'!$D$7:$D$645,$B123)</f>
        <v>37385725</v>
      </c>
      <c r="E123" s="134">
        <f>SUMIFS('提出用（全体）'!Q$7:Q$645,'提出用（全体）'!$O$7:$O$645,$C123,'提出用（全体）'!$D$7:$D$645,$B123)</f>
        <v>0</v>
      </c>
      <c r="F123" s="134">
        <f>SUMIFS('提出用（全体）'!R$7:R$645,'提出用（全体）'!$O$7:$O$645,$C123,'提出用（全体）'!$D$7:$D$645,$B123)</f>
        <v>37385725</v>
      </c>
      <c r="G123" s="134">
        <f>SUMIFS('提出用（全体）'!S$7:S$645,'提出用（全体）'!$O$7:$O$645,$C123,'提出用（全体）'!$D$7:$D$645,$B123)</f>
        <v>0</v>
      </c>
      <c r="H123" s="134">
        <f>SUMIFS('提出用（全体）'!T$7:T$645,'提出用（全体）'!$O$7:$O$645,$C123,'提出用（全体）'!$D$7:$D$645,$B123)</f>
        <v>7569085</v>
      </c>
      <c r="I123" s="134">
        <f>SUMIFS('提出用（全体）'!U$7:U$645,'提出用（全体）'!$O$7:$O$645,$C123,'提出用（全体）'!$D$7:$D$645,$B123)</f>
        <v>8033000</v>
      </c>
      <c r="J123" s="134">
        <f>SUMIFS('提出用（全体）'!V$7:V$645,'提出用（全体）'!$O$7:$O$645,$C123,'提出用（全体）'!$D$7:$D$645,$B123)</f>
        <v>29352725</v>
      </c>
      <c r="K123" s="135" t="s">
        <v>82</v>
      </c>
      <c r="L123" s="136">
        <f>SUMIFS('提出用（全体）'!X$7:X$645,'提出用（全体）'!$W$7:$W$645,$K123,'提出用（全体）'!$D$7:$D$645,$B123)</f>
        <v>777401</v>
      </c>
      <c r="M123" s="136">
        <f>SUMIFS('提出用（全体）'!Y$7:Y$645,'提出用（全体）'!$W$7:$W$645,$K123,'提出用（全体）'!$D$7:$D$645,$B123)</f>
        <v>0</v>
      </c>
      <c r="N123" s="136">
        <f>SUMIFS('提出用（全体）'!Z$7:Z$645,'提出用（全体）'!$W$7:$W$645,$K123,'提出用（全体）'!$D$7:$D$645,$B123)</f>
        <v>0</v>
      </c>
      <c r="O123" s="136">
        <f>SUMIFS('提出用（全体）'!AA$7:AA$645,'提出用（全体）'!$W$7:$W$645,$K123,'提出用（全体）'!$D$7:$D$645,$B123)</f>
        <v>0</v>
      </c>
      <c r="P123" s="136">
        <f>SUMIFS('提出用（全体）'!AB$7:AB$645,'提出用（全体）'!$W$7:$W$645,$K123,'提出用（全体）'!$D$7:$D$645,$B123)</f>
        <v>0</v>
      </c>
      <c r="Q123" s="136">
        <f>SUMIFS('提出用（全体）'!AC$7:AC$645,'提出用（全体）'!$W$7:$W$645,$K123,'提出用（全体）'!$D$7:$D$645,$B123)</f>
        <v>0</v>
      </c>
      <c r="R123" s="136">
        <f>SUMIFS('提出用（全体）'!AD$7:AD$645,'提出用（全体）'!$W$7:$W$645,$K123,'提出用（全体）'!$D$7:$D$645,$B123)</f>
        <v>0</v>
      </c>
      <c r="S123" s="287">
        <f>SUMIFS('提出用（全体）'!AE$7:AE$645,'提出用（全体）'!$W$7:$W$645,$K123,'提出用（全体）'!$D$7:$D$645,$B123)</f>
        <v>777401</v>
      </c>
    </row>
    <row r="124" spans="1:19" ht="14.25" x14ac:dyDescent="0.15">
      <c r="A124" t="s">
        <v>712</v>
      </c>
      <c r="B124" s="294" t="s">
        <v>714</v>
      </c>
      <c r="C124" s="270" t="s">
        <v>77</v>
      </c>
      <c r="D124" s="134">
        <f>SUMIFS('提出用（全体）'!P$7:P$645,'提出用（全体）'!$O$7:$O$645,$C124,'提出用（全体）'!$D$7:$D$645,$B124)</f>
        <v>777401</v>
      </c>
      <c r="E124" s="134">
        <f>SUMIFS('提出用（全体）'!Q$7:Q$645,'提出用（全体）'!$O$7:$O$645,$C124,'提出用（全体）'!$D$7:$D$645,$B124)</f>
        <v>0</v>
      </c>
      <c r="F124" s="134">
        <f>SUMIFS('提出用（全体）'!R$7:R$645,'提出用（全体）'!$O$7:$O$645,$C124,'提出用（全体）'!$D$7:$D$645,$B124)</f>
        <v>777401</v>
      </c>
      <c r="G124" s="134">
        <f>SUMIFS('提出用（全体）'!S$7:S$645,'提出用（全体）'!$O$7:$O$645,$C124,'提出用（全体）'!$D$7:$D$645,$B124)</f>
        <v>0</v>
      </c>
      <c r="H124" s="134">
        <f>SUMIFS('提出用（全体）'!T$7:T$645,'提出用（全体）'!$O$7:$O$645,$C124,'提出用（全体）'!$D$7:$D$645,$B124)</f>
        <v>777401</v>
      </c>
      <c r="I124" s="134">
        <f>SUMIFS('提出用（全体）'!U$7:U$645,'提出用（全体）'!$O$7:$O$645,$C124,'提出用（全体）'!$D$7:$D$645,$B124)</f>
        <v>0</v>
      </c>
      <c r="J124" s="134">
        <f>SUMIFS('提出用（全体）'!V$7:V$645,'提出用（全体）'!$O$7:$O$645,$C124,'提出用（全体）'!$D$7:$D$645,$B124)</f>
        <v>777401</v>
      </c>
      <c r="K124" s="142" t="s">
        <v>83</v>
      </c>
      <c r="L124" s="136">
        <f>SUMIFS('提出用（全体）'!X$7:X$645,'提出用（全体）'!$W$7:$W$645,$K124,'提出用（全体）'!$D$7:$D$645,$B124)</f>
        <v>0</v>
      </c>
      <c r="M124" s="136">
        <f>SUMIFS('提出用（全体）'!Y$7:Y$645,'提出用（全体）'!$W$7:$W$645,$K124,'提出用（全体）'!$D$7:$D$645,$B124)</f>
        <v>0</v>
      </c>
      <c r="N124" s="136">
        <f>SUMIFS('提出用（全体）'!Z$7:Z$645,'提出用（全体）'!$W$7:$W$645,$K124,'提出用（全体）'!$D$7:$D$645,$B124)</f>
        <v>0</v>
      </c>
      <c r="O124" s="136">
        <f>SUMIFS('提出用（全体）'!AA$7:AA$645,'提出用（全体）'!$W$7:$W$645,$K124,'提出用（全体）'!$D$7:$D$645,$B124)</f>
        <v>0</v>
      </c>
      <c r="P124" s="136">
        <f>SUMIFS('提出用（全体）'!AB$7:AB$645,'提出用（全体）'!$W$7:$W$645,$K124,'提出用（全体）'!$D$7:$D$645,$B124)</f>
        <v>0</v>
      </c>
      <c r="Q124" s="136">
        <f>SUMIFS('提出用（全体）'!AC$7:AC$645,'提出用（全体）'!$W$7:$W$645,$K124,'提出用（全体）'!$D$7:$D$645,$B124)</f>
        <v>0</v>
      </c>
      <c r="R124" s="136">
        <f>SUMIFS('提出用（全体）'!AD$7:AD$645,'提出用（全体）'!$W$7:$W$645,$K124,'提出用（全体）'!$D$7:$D$645,$B124)</f>
        <v>0</v>
      </c>
      <c r="S124" s="287">
        <f>SUMIFS('提出用（全体）'!AE$7:AE$645,'提出用（全体）'!$W$7:$W$645,$K124,'提出用（全体）'!$D$7:$D$645,$B124)</f>
        <v>0</v>
      </c>
    </row>
    <row r="125" spans="1:19" ht="14.25" x14ac:dyDescent="0.15">
      <c r="A125" t="s">
        <v>723</v>
      </c>
      <c r="B125" s="289" t="s">
        <v>725</v>
      </c>
      <c r="C125" s="147" t="s">
        <v>78</v>
      </c>
      <c r="D125" s="67">
        <f>SUMIFS('提出用（全体）'!P$7:P$645,'提出用（全体）'!$O$7:$O$645,$C125,'提出用（全体）'!$D$7:$D$645,$B125)</f>
        <v>90222120</v>
      </c>
      <c r="E125" s="67">
        <f>SUMIFS('提出用（全体）'!Q$7:Q$645,'提出用（全体）'!$O$7:$O$645,$C125,'提出用（全体）'!$D$7:$D$645,$B125)</f>
        <v>0</v>
      </c>
      <c r="F125" s="67">
        <f>SUMIFS('提出用（全体）'!R$7:R$645,'提出用（全体）'!$O$7:$O$645,$C125,'提出用（全体）'!$D$7:$D$645,$B125)</f>
        <v>90222120</v>
      </c>
      <c r="G125" s="67">
        <f>SUMIFS('提出用（全体）'!S$7:S$645,'提出用（全体）'!$O$7:$O$645,$C125,'提出用（全体）'!$D$7:$D$645,$B125)</f>
        <v>0</v>
      </c>
      <c r="H125" s="67">
        <f>SUMIFS('提出用（全体）'!T$7:T$645,'提出用（全体）'!$O$7:$O$645,$C125,'提出用（全体）'!$D$7:$D$645,$B125)</f>
        <v>0</v>
      </c>
      <c r="I125" s="67">
        <f>SUMIFS('提出用（全体）'!U$7:U$645,'提出用（全体）'!$O$7:$O$645,$C125,'提出用（全体）'!$D$7:$D$645,$B125)</f>
        <v>35238000</v>
      </c>
      <c r="J125" s="67">
        <f>SUMIFS('提出用（全体）'!V$7:V$645,'提出用（全体）'!$O$7:$O$645,$C125,'提出用（全体）'!$D$7:$D$645,$B125)</f>
        <v>54984120</v>
      </c>
      <c r="K125" s="70" t="s">
        <v>79</v>
      </c>
      <c r="L125" s="69">
        <f>SUMIFS('提出用（全体）'!X$7:X$645,'提出用（全体）'!$W$7:$W$645,$K125,'提出用（全体）'!$D$7:$D$645,$B125)</f>
        <v>90222120</v>
      </c>
      <c r="M125" s="69">
        <f>SUMIFS('提出用（全体）'!Y$7:Y$645,'提出用（全体）'!$W$7:$W$645,$K125,'提出用（全体）'!$D$7:$D$645,$B125)</f>
        <v>0</v>
      </c>
      <c r="N125" s="69">
        <f>SUMIFS('提出用（全体）'!Z$7:Z$645,'提出用（全体）'!$W$7:$W$645,$K125,'提出用（全体）'!$D$7:$D$645,$B125)</f>
        <v>0</v>
      </c>
      <c r="O125" s="69">
        <f>SUMIFS('提出用（全体）'!AA$7:AA$645,'提出用（全体）'!$W$7:$W$645,$K125,'提出用（全体）'!$D$7:$D$645,$B125)</f>
        <v>0</v>
      </c>
      <c r="P125" s="69">
        <f>SUMIFS('提出用（全体）'!AB$7:AB$645,'提出用（全体）'!$W$7:$W$645,$K125,'提出用（全体）'!$D$7:$D$645,$B125)</f>
        <v>0</v>
      </c>
      <c r="Q125" s="69">
        <f>SUMIFS('提出用（全体）'!AC$7:AC$645,'提出用（全体）'!$W$7:$W$645,$K125,'提出用（全体）'!$D$7:$D$645,$B125)</f>
        <v>0</v>
      </c>
      <c r="R125" s="69">
        <f>SUMIFS('提出用（全体）'!AD$7:AD$645,'提出用（全体）'!$W$7:$W$645,$K125,'提出用（全体）'!$D$7:$D$645,$B125)</f>
        <v>0</v>
      </c>
      <c r="S125" s="290">
        <f>SUMIFS('提出用（全体）'!AE$7:AE$645,'提出用（全体）'!$W$7:$W$645,$K125,'提出用（全体）'!$D$7:$D$645,$B125)</f>
        <v>90222120</v>
      </c>
    </row>
    <row r="126" spans="1:19" ht="14.25" x14ac:dyDescent="0.15">
      <c r="A126" t="s">
        <v>723</v>
      </c>
      <c r="B126" s="291" t="s">
        <v>725</v>
      </c>
      <c r="C126" s="147" t="s">
        <v>75</v>
      </c>
      <c r="D126" s="67">
        <f>SUMIFS('提出用（全体）'!P$7:P$645,'提出用（全体）'!$O$7:$O$645,$C126,'提出用（全体）'!$D$7:$D$645,$B126)</f>
        <v>0</v>
      </c>
      <c r="E126" s="67">
        <f>SUMIFS('提出用（全体）'!Q$7:Q$645,'提出用（全体）'!$O$7:$O$645,$C126,'提出用（全体）'!$D$7:$D$645,$B126)</f>
        <v>0</v>
      </c>
      <c r="F126" s="67">
        <f>SUMIFS('提出用（全体）'!R$7:R$645,'提出用（全体）'!$O$7:$O$645,$C126,'提出用（全体）'!$D$7:$D$645,$B126)</f>
        <v>0</v>
      </c>
      <c r="G126" s="67">
        <f>SUMIFS('提出用（全体）'!S$7:S$645,'提出用（全体）'!$O$7:$O$645,$C126,'提出用（全体）'!$D$7:$D$645,$B126)</f>
        <v>0</v>
      </c>
      <c r="H126" s="67">
        <f>SUMIFS('提出用（全体）'!T$7:T$645,'提出用（全体）'!$O$7:$O$645,$C126,'提出用（全体）'!$D$7:$D$645,$B126)</f>
        <v>0</v>
      </c>
      <c r="I126" s="67">
        <f>SUMIFS('提出用（全体）'!U$7:U$645,'提出用（全体）'!$O$7:$O$645,$C126,'提出用（全体）'!$D$7:$D$645,$B126)</f>
        <v>0</v>
      </c>
      <c r="J126" s="67">
        <f>SUMIFS('提出用（全体）'!V$7:V$645,'提出用（全体）'!$O$7:$O$645,$C126,'提出用（全体）'!$D$7:$D$645,$B126)</f>
        <v>0</v>
      </c>
      <c r="K126" s="70" t="s">
        <v>82</v>
      </c>
      <c r="L126" s="69">
        <f>SUMIFS('提出用（全体）'!X$7:X$645,'提出用（全体）'!$W$7:$W$645,$K126,'提出用（全体）'!$D$7:$D$645,$B126)</f>
        <v>90222120</v>
      </c>
      <c r="M126" s="69">
        <f>SUMIFS('提出用（全体）'!Y$7:Y$645,'提出用（全体）'!$W$7:$W$645,$K126,'提出用（全体）'!$D$7:$D$645,$B126)</f>
        <v>0</v>
      </c>
      <c r="N126" s="69">
        <f>SUMIFS('提出用（全体）'!Z$7:Z$645,'提出用（全体）'!$W$7:$W$645,$K126,'提出用（全体）'!$D$7:$D$645,$B126)</f>
        <v>0</v>
      </c>
      <c r="O126" s="69">
        <f>SUMIFS('提出用（全体）'!AA$7:AA$645,'提出用（全体）'!$W$7:$W$645,$K126,'提出用（全体）'!$D$7:$D$645,$B126)</f>
        <v>0</v>
      </c>
      <c r="P126" s="69">
        <f>SUMIFS('提出用（全体）'!AB$7:AB$645,'提出用（全体）'!$W$7:$W$645,$K126,'提出用（全体）'!$D$7:$D$645,$B126)</f>
        <v>0</v>
      </c>
      <c r="Q126" s="69">
        <f>SUMIFS('提出用（全体）'!AC$7:AC$645,'提出用（全体）'!$W$7:$W$645,$K126,'提出用（全体）'!$D$7:$D$645,$B126)</f>
        <v>0</v>
      </c>
      <c r="R126" s="69">
        <f>SUMIFS('提出用（全体）'!AD$7:AD$645,'提出用（全体）'!$W$7:$W$645,$K126,'提出用（全体）'!$D$7:$D$645,$B126)</f>
        <v>0</v>
      </c>
      <c r="S126" s="290">
        <f>SUMIFS('提出用（全体）'!AE$7:AE$645,'提出用（全体）'!$W$7:$W$645,$K126,'提出用（全体）'!$D$7:$D$645,$B126)</f>
        <v>90222120</v>
      </c>
    </row>
    <row r="127" spans="1:19" ht="14.25" x14ac:dyDescent="0.15">
      <c r="A127" t="s">
        <v>723</v>
      </c>
      <c r="B127" s="292" t="s">
        <v>725</v>
      </c>
      <c r="C127" s="278" t="s">
        <v>77</v>
      </c>
      <c r="D127" s="89">
        <f>SUMIFS('提出用（全体）'!P$7:P$645,'提出用（全体）'!$O$7:$O$645,$C127,'提出用（全体）'!$D$7:$D$645,$B127)</f>
        <v>90222120</v>
      </c>
      <c r="E127" s="89">
        <f>SUMIFS('提出用（全体）'!Q$7:Q$645,'提出用（全体）'!$O$7:$O$645,$C127,'提出用（全体）'!$D$7:$D$645,$B127)</f>
        <v>0</v>
      </c>
      <c r="F127" s="89">
        <f>SUMIFS('提出用（全体）'!R$7:R$645,'提出用（全体）'!$O$7:$O$645,$C127,'提出用（全体）'!$D$7:$D$645,$B127)</f>
        <v>90222120</v>
      </c>
      <c r="G127" s="89">
        <f>SUMIFS('提出用（全体）'!S$7:S$645,'提出用（全体）'!$O$7:$O$645,$C127,'提出用（全体）'!$D$7:$D$645,$B127)</f>
        <v>0</v>
      </c>
      <c r="H127" s="89">
        <f>SUMIFS('提出用（全体）'!T$7:T$645,'提出用（全体）'!$O$7:$O$645,$C127,'提出用（全体）'!$D$7:$D$645,$B127)</f>
        <v>0</v>
      </c>
      <c r="I127" s="89">
        <f>SUMIFS('提出用（全体）'!U$7:U$645,'提出用（全体）'!$O$7:$O$645,$C127,'提出用（全体）'!$D$7:$D$645,$B127)</f>
        <v>35238000</v>
      </c>
      <c r="J127" s="89">
        <f>SUMIFS('提出用（全体）'!V$7:V$645,'提出用（全体）'!$O$7:$O$645,$C127,'提出用（全体）'!$D$7:$D$645,$B127)</f>
        <v>54984120</v>
      </c>
      <c r="K127" s="88" t="s">
        <v>83</v>
      </c>
      <c r="L127" s="69">
        <f>SUMIFS('提出用（全体）'!X$7:X$645,'提出用（全体）'!$W$7:$W$645,$K127,'提出用（全体）'!$D$7:$D$645,$B127)</f>
        <v>0</v>
      </c>
      <c r="M127" s="69">
        <f>SUMIFS('提出用（全体）'!Y$7:Y$645,'提出用（全体）'!$W$7:$W$645,$K127,'提出用（全体）'!$D$7:$D$645,$B127)</f>
        <v>0</v>
      </c>
      <c r="N127" s="69">
        <f>SUMIFS('提出用（全体）'!Z$7:Z$645,'提出用（全体）'!$W$7:$W$645,$K127,'提出用（全体）'!$D$7:$D$645,$B127)</f>
        <v>0</v>
      </c>
      <c r="O127" s="69">
        <f>SUMIFS('提出用（全体）'!AA$7:AA$645,'提出用（全体）'!$W$7:$W$645,$K127,'提出用（全体）'!$D$7:$D$645,$B127)</f>
        <v>0</v>
      </c>
      <c r="P127" s="69">
        <f>SUMIFS('提出用（全体）'!AB$7:AB$645,'提出用（全体）'!$W$7:$W$645,$K127,'提出用（全体）'!$D$7:$D$645,$B127)</f>
        <v>0</v>
      </c>
      <c r="Q127" s="69">
        <f>SUMIFS('提出用（全体）'!AC$7:AC$645,'提出用（全体）'!$W$7:$W$645,$K127,'提出用（全体）'!$D$7:$D$645,$B127)</f>
        <v>0</v>
      </c>
      <c r="R127" s="69">
        <f>SUMIFS('提出用（全体）'!AD$7:AD$645,'提出用（全体）'!$W$7:$W$645,$K127,'提出用（全体）'!$D$7:$D$645,$B127)</f>
        <v>0</v>
      </c>
      <c r="S127" s="290">
        <f>SUMIFS('提出用（全体）'!AE$7:AE$645,'提出用（全体）'!$W$7:$W$645,$K127,'提出用（全体）'!$D$7:$D$645,$B127)</f>
        <v>0</v>
      </c>
    </row>
    <row r="128" spans="1:19" ht="14.25" x14ac:dyDescent="0.15">
      <c r="A128" t="s">
        <v>1219</v>
      </c>
      <c r="B128" s="286" t="s">
        <v>1825</v>
      </c>
      <c r="C128" s="133" t="s">
        <v>78</v>
      </c>
      <c r="D128" s="134">
        <f>SUMIFS('提出用（全体）'!P$7:P$645,'提出用（全体）'!$O$7:$O$645,$C128,'提出用（全体）'!$D$7:$D$645,$B128)</f>
        <v>2769334</v>
      </c>
      <c r="E128" s="134">
        <f>SUMIFS('提出用（全体）'!Q$7:Q$645,'提出用（全体）'!$O$7:$O$645,$C128,'提出用（全体）'!$D$7:$D$645,$B128)</f>
        <v>0</v>
      </c>
      <c r="F128" s="134">
        <f>SUMIFS('提出用（全体）'!R$7:R$645,'提出用（全体）'!$O$7:$O$645,$C128,'提出用（全体）'!$D$7:$D$645,$B128)</f>
        <v>2769334</v>
      </c>
      <c r="G128" s="134">
        <f>SUMIFS('提出用（全体）'!S$7:S$645,'提出用（全体）'!$O$7:$O$645,$C128,'提出用（全体）'!$D$7:$D$645,$B128)</f>
        <v>0</v>
      </c>
      <c r="H128" s="134">
        <f>SUMIFS('提出用（全体）'!T$7:T$645,'提出用（全体）'!$O$7:$O$645,$C128,'提出用（全体）'!$D$7:$D$645,$B128)</f>
        <v>0</v>
      </c>
      <c r="I128" s="134">
        <f>SUMIFS('提出用（全体）'!U$7:U$645,'提出用（全体）'!$O$7:$O$645,$C128,'提出用（全体）'!$D$7:$D$645,$B128)</f>
        <v>0</v>
      </c>
      <c r="J128" s="134">
        <f>SUMIFS('提出用（全体）'!V$7:V$645,'提出用（全体）'!$O$7:$O$645,$C128,'提出用（全体）'!$D$7:$D$645,$B128)</f>
        <v>2769334</v>
      </c>
      <c r="K128" s="135" t="s">
        <v>79</v>
      </c>
      <c r="L128" s="136">
        <f>SUMIFS('提出用（全体）'!X$7:X$645,'提出用（全体）'!$W$7:$W$645,$K128,'提出用（全体）'!$D$7:$D$645,$B128)</f>
        <v>2769334</v>
      </c>
      <c r="M128" s="136">
        <f>SUMIFS('提出用（全体）'!Y$7:Y$645,'提出用（全体）'!$W$7:$W$645,$K128,'提出用（全体）'!$D$7:$D$645,$B128)</f>
        <v>0</v>
      </c>
      <c r="N128" s="136">
        <f>SUMIFS('提出用（全体）'!Z$7:Z$645,'提出用（全体）'!$W$7:$W$645,$K128,'提出用（全体）'!$D$7:$D$645,$B128)</f>
        <v>0</v>
      </c>
      <c r="O128" s="136">
        <f>SUMIFS('提出用（全体）'!AA$7:AA$645,'提出用（全体）'!$W$7:$W$645,$K128,'提出用（全体）'!$D$7:$D$645,$B128)</f>
        <v>0</v>
      </c>
      <c r="P128" s="136">
        <f>SUMIFS('提出用（全体）'!AB$7:AB$645,'提出用（全体）'!$W$7:$W$645,$K128,'提出用（全体）'!$D$7:$D$645,$B128)</f>
        <v>0</v>
      </c>
      <c r="Q128" s="136">
        <f>SUMIFS('提出用（全体）'!AC$7:AC$645,'提出用（全体）'!$W$7:$W$645,$K128,'提出用（全体）'!$D$7:$D$645,$B128)</f>
        <v>0</v>
      </c>
      <c r="R128" s="136">
        <f>SUMIFS('提出用（全体）'!AD$7:AD$645,'提出用（全体）'!$W$7:$W$645,$K128,'提出用（全体）'!$D$7:$D$645,$B128)</f>
        <v>0</v>
      </c>
      <c r="S128" s="287">
        <f>SUMIFS('提出用（全体）'!AE$7:AE$645,'提出用（全体）'!$W$7:$W$645,$K128,'提出用（全体）'!$D$7:$D$645,$B128)</f>
        <v>2769334</v>
      </c>
    </row>
    <row r="129" spans="1:19" ht="14.25" x14ac:dyDescent="0.15">
      <c r="A129" t="s">
        <v>1219</v>
      </c>
      <c r="B129" s="288" t="s">
        <v>1825</v>
      </c>
      <c r="C129" s="133" t="s">
        <v>75</v>
      </c>
      <c r="D129" s="134">
        <f>SUMIFS('提出用（全体）'!P$7:P$645,'提出用（全体）'!$O$7:$O$645,$C129,'提出用（全体）'!$D$7:$D$645,$B129)</f>
        <v>0</v>
      </c>
      <c r="E129" s="134">
        <f>SUMIFS('提出用（全体）'!Q$7:Q$645,'提出用（全体）'!$O$7:$O$645,$C129,'提出用（全体）'!$D$7:$D$645,$B129)</f>
        <v>0</v>
      </c>
      <c r="F129" s="134">
        <f>SUMIFS('提出用（全体）'!R$7:R$645,'提出用（全体）'!$O$7:$O$645,$C129,'提出用（全体）'!$D$7:$D$645,$B129)</f>
        <v>0</v>
      </c>
      <c r="G129" s="134">
        <f>SUMIFS('提出用（全体）'!S$7:S$645,'提出用（全体）'!$O$7:$O$645,$C129,'提出用（全体）'!$D$7:$D$645,$B129)</f>
        <v>0</v>
      </c>
      <c r="H129" s="134">
        <f>SUMIFS('提出用（全体）'!T$7:T$645,'提出用（全体）'!$O$7:$O$645,$C129,'提出用（全体）'!$D$7:$D$645,$B129)</f>
        <v>0</v>
      </c>
      <c r="I129" s="134">
        <f>SUMIFS('提出用（全体）'!U$7:U$645,'提出用（全体）'!$O$7:$O$645,$C129,'提出用（全体）'!$D$7:$D$645,$B129)</f>
        <v>0</v>
      </c>
      <c r="J129" s="134">
        <f>SUMIFS('提出用（全体）'!V$7:V$645,'提出用（全体）'!$O$7:$O$645,$C129,'提出用（全体）'!$D$7:$D$645,$B129)</f>
        <v>0</v>
      </c>
      <c r="K129" s="135" t="s">
        <v>82</v>
      </c>
      <c r="L129" s="136">
        <f>SUMIFS('提出用（全体）'!X$7:X$645,'提出用（全体）'!$W$7:$W$645,$K129,'提出用（全体）'!$D$7:$D$645,$B129)</f>
        <v>2769334</v>
      </c>
      <c r="M129" s="136">
        <f>SUMIFS('提出用（全体）'!Y$7:Y$645,'提出用（全体）'!$W$7:$W$645,$K129,'提出用（全体）'!$D$7:$D$645,$B129)</f>
        <v>0</v>
      </c>
      <c r="N129" s="136">
        <f>SUMIFS('提出用（全体）'!Z$7:Z$645,'提出用（全体）'!$W$7:$W$645,$K129,'提出用（全体）'!$D$7:$D$645,$B129)</f>
        <v>0</v>
      </c>
      <c r="O129" s="136">
        <f>SUMIFS('提出用（全体）'!AA$7:AA$645,'提出用（全体）'!$W$7:$W$645,$K129,'提出用（全体）'!$D$7:$D$645,$B129)</f>
        <v>0</v>
      </c>
      <c r="P129" s="136">
        <f>SUMIFS('提出用（全体）'!AB$7:AB$645,'提出用（全体）'!$W$7:$W$645,$K129,'提出用（全体）'!$D$7:$D$645,$B129)</f>
        <v>0</v>
      </c>
      <c r="Q129" s="136">
        <f>SUMIFS('提出用（全体）'!AC$7:AC$645,'提出用（全体）'!$W$7:$W$645,$K129,'提出用（全体）'!$D$7:$D$645,$B129)</f>
        <v>0</v>
      </c>
      <c r="R129" s="136">
        <f>SUMIFS('提出用（全体）'!AD$7:AD$645,'提出用（全体）'!$W$7:$W$645,$K129,'提出用（全体）'!$D$7:$D$645,$B129)</f>
        <v>0</v>
      </c>
      <c r="S129" s="287">
        <f>SUMIFS('提出用（全体）'!AE$7:AE$645,'提出用（全体）'!$W$7:$W$645,$K129,'提出用（全体）'!$D$7:$D$645,$B129)</f>
        <v>2769334</v>
      </c>
    </row>
    <row r="130" spans="1:19" ht="14.25" x14ac:dyDescent="0.15">
      <c r="A130" t="s">
        <v>1219</v>
      </c>
      <c r="B130" s="294" t="s">
        <v>1825</v>
      </c>
      <c r="C130" s="270" t="s">
        <v>77</v>
      </c>
      <c r="D130" s="134">
        <f>SUMIFS('提出用（全体）'!P$7:P$645,'提出用（全体）'!$O$7:$O$645,$C130,'提出用（全体）'!$D$7:$D$645,$B130)</f>
        <v>2769334</v>
      </c>
      <c r="E130" s="134">
        <f>SUMIFS('提出用（全体）'!Q$7:Q$645,'提出用（全体）'!$O$7:$O$645,$C130,'提出用（全体）'!$D$7:$D$645,$B130)</f>
        <v>0</v>
      </c>
      <c r="F130" s="134">
        <f>SUMIFS('提出用（全体）'!R$7:R$645,'提出用（全体）'!$O$7:$O$645,$C130,'提出用（全体）'!$D$7:$D$645,$B130)</f>
        <v>2769334</v>
      </c>
      <c r="G130" s="134">
        <f>SUMIFS('提出用（全体）'!S$7:S$645,'提出用（全体）'!$O$7:$O$645,$C130,'提出用（全体）'!$D$7:$D$645,$B130)</f>
        <v>0</v>
      </c>
      <c r="H130" s="134">
        <f>SUMIFS('提出用（全体）'!T$7:T$645,'提出用（全体）'!$O$7:$O$645,$C130,'提出用（全体）'!$D$7:$D$645,$B130)</f>
        <v>0</v>
      </c>
      <c r="I130" s="134">
        <f>SUMIFS('提出用（全体）'!U$7:U$645,'提出用（全体）'!$O$7:$O$645,$C130,'提出用（全体）'!$D$7:$D$645,$B130)</f>
        <v>0</v>
      </c>
      <c r="J130" s="134">
        <f>SUMIFS('提出用（全体）'!V$7:V$645,'提出用（全体）'!$O$7:$O$645,$C130,'提出用（全体）'!$D$7:$D$645,$B130)</f>
        <v>2769334</v>
      </c>
      <c r="K130" s="142" t="s">
        <v>83</v>
      </c>
      <c r="L130" s="136">
        <f>SUMIFS('提出用（全体）'!X$7:X$645,'提出用（全体）'!$W$7:$W$645,$K130,'提出用（全体）'!$D$7:$D$645,$B130)</f>
        <v>0</v>
      </c>
      <c r="M130" s="136">
        <f>SUMIFS('提出用（全体）'!Y$7:Y$645,'提出用（全体）'!$W$7:$W$645,$K130,'提出用（全体）'!$D$7:$D$645,$B130)</f>
        <v>0</v>
      </c>
      <c r="N130" s="136">
        <f>SUMIFS('提出用（全体）'!Z$7:Z$645,'提出用（全体）'!$W$7:$W$645,$K130,'提出用（全体）'!$D$7:$D$645,$B130)</f>
        <v>0</v>
      </c>
      <c r="O130" s="136">
        <f>SUMIFS('提出用（全体）'!AA$7:AA$645,'提出用（全体）'!$W$7:$W$645,$K130,'提出用（全体）'!$D$7:$D$645,$B130)</f>
        <v>0</v>
      </c>
      <c r="P130" s="136">
        <f>SUMIFS('提出用（全体）'!AB$7:AB$645,'提出用（全体）'!$W$7:$W$645,$K130,'提出用（全体）'!$D$7:$D$645,$B130)</f>
        <v>0</v>
      </c>
      <c r="Q130" s="136">
        <f>SUMIFS('提出用（全体）'!AC$7:AC$645,'提出用（全体）'!$W$7:$W$645,$K130,'提出用（全体）'!$D$7:$D$645,$B130)</f>
        <v>0</v>
      </c>
      <c r="R130" s="136">
        <f>SUMIFS('提出用（全体）'!AD$7:AD$645,'提出用（全体）'!$W$7:$W$645,$K130,'提出用（全体）'!$D$7:$D$645,$B130)</f>
        <v>0</v>
      </c>
      <c r="S130" s="287">
        <f>SUMIFS('提出用（全体）'!AE$7:AE$645,'提出用（全体）'!$W$7:$W$645,$K130,'提出用（全体）'!$D$7:$D$645,$B130)</f>
        <v>0</v>
      </c>
    </row>
    <row r="131" spans="1:19" ht="14.25" x14ac:dyDescent="0.15">
      <c r="A131" t="s">
        <v>739</v>
      </c>
      <c r="B131" s="289" t="s">
        <v>741</v>
      </c>
      <c r="C131" s="147" t="s">
        <v>78</v>
      </c>
      <c r="D131" s="67">
        <f>SUMIFS('提出用（全体）'!P$7:P$645,'提出用（全体）'!$O$7:$O$645,$C131,'提出用（全体）'!$D$7:$D$645,$B131)</f>
        <v>58677124</v>
      </c>
      <c r="E131" s="67">
        <f>SUMIFS('提出用（全体）'!Q$7:Q$645,'提出用（全体）'!$O$7:$O$645,$C131,'提出用（全体）'!$D$7:$D$645,$B131)</f>
        <v>33513339</v>
      </c>
      <c r="F131" s="67">
        <f>SUMIFS('提出用（全体）'!R$7:R$645,'提出用（全体）'!$O$7:$O$645,$C131,'提出用（全体）'!$D$7:$D$645,$B131)</f>
        <v>25163785</v>
      </c>
      <c r="G131" s="67">
        <f>SUMIFS('提出用（全体）'!S$7:S$645,'提出用（全体）'!$O$7:$O$645,$C131,'提出用（全体）'!$D$7:$D$645,$B131)</f>
        <v>0</v>
      </c>
      <c r="H131" s="67">
        <f>SUMIFS('提出用（全体）'!T$7:T$645,'提出用（全体）'!$O$7:$O$645,$C131,'提出用（全体）'!$D$7:$D$645,$B131)</f>
        <v>60082370</v>
      </c>
      <c r="I131" s="67">
        <f>SUMIFS('提出用（全体）'!U$7:U$645,'提出用（全体）'!$O$7:$O$645,$C131,'提出用（全体）'!$D$7:$D$645,$B131)</f>
        <v>0</v>
      </c>
      <c r="J131" s="67">
        <f>SUMIFS('提出用（全体）'!V$7:V$645,'提出用（全体）'!$O$7:$O$645,$C131,'提出用（全体）'!$D$7:$D$645,$B131)</f>
        <v>58677124</v>
      </c>
      <c r="K131" s="70" t="s">
        <v>79</v>
      </c>
      <c r="L131" s="69">
        <f>SUMIFS('提出用（全体）'!X$7:X$645,'提出用（全体）'!$W$7:$W$645,$K131,'提出用（全体）'!$D$7:$D$645,$B131)</f>
        <v>1674678</v>
      </c>
      <c r="M131" s="69">
        <f>SUMIFS('提出用（全体）'!Y$7:Y$645,'提出用（全体）'!$W$7:$W$645,$K131,'提出用（全体）'!$D$7:$D$645,$B131)</f>
        <v>0</v>
      </c>
      <c r="N131" s="69">
        <f>SUMIFS('提出用（全体）'!Z$7:Z$645,'提出用（全体）'!$W$7:$W$645,$K131,'提出用（全体）'!$D$7:$D$645,$B131)</f>
        <v>0</v>
      </c>
      <c r="O131" s="69">
        <f>SUMIFS('提出用（全体）'!AA$7:AA$645,'提出用（全体）'!$W$7:$W$645,$K131,'提出用（全体）'!$D$7:$D$645,$B131)</f>
        <v>0</v>
      </c>
      <c r="P131" s="69">
        <f>SUMIFS('提出用（全体）'!AB$7:AB$645,'提出用（全体）'!$W$7:$W$645,$K131,'提出用（全体）'!$D$7:$D$645,$B131)</f>
        <v>0</v>
      </c>
      <c r="Q131" s="69">
        <f>SUMIFS('提出用（全体）'!AC$7:AC$645,'提出用（全体）'!$W$7:$W$645,$K131,'提出用（全体）'!$D$7:$D$645,$B131)</f>
        <v>0</v>
      </c>
      <c r="R131" s="69">
        <f>SUMIFS('提出用（全体）'!AD$7:AD$645,'提出用（全体）'!$W$7:$W$645,$K131,'提出用（全体）'!$D$7:$D$645,$B131)</f>
        <v>0</v>
      </c>
      <c r="S131" s="290">
        <f>SUMIFS('提出用（全体）'!AE$7:AE$645,'提出用（全体）'!$W$7:$W$645,$K131,'提出用（全体）'!$D$7:$D$645,$B131)</f>
        <v>1674678</v>
      </c>
    </row>
    <row r="132" spans="1:19" ht="14.25" x14ac:dyDescent="0.15">
      <c r="A132" t="s">
        <v>739</v>
      </c>
      <c r="B132" s="291" t="s">
        <v>741</v>
      </c>
      <c r="C132" s="147" t="s">
        <v>75</v>
      </c>
      <c r="D132" s="67">
        <f>SUMIFS('提出用（全体）'!P$7:P$645,'提出用（全体）'!$O$7:$O$645,$C132,'提出用（全体）'!$D$7:$D$645,$B132)</f>
        <v>57002446</v>
      </c>
      <c r="E132" s="67">
        <f>SUMIFS('提出用（全体）'!Q$7:Q$645,'提出用（全体）'!$O$7:$O$645,$C132,'提出用（全体）'!$D$7:$D$645,$B132)</f>
        <v>31838661</v>
      </c>
      <c r="F132" s="67">
        <f>SUMIFS('提出用（全体）'!R$7:R$645,'提出用（全体）'!$O$7:$O$645,$C132,'提出用（全体）'!$D$7:$D$645,$B132)</f>
        <v>25163785</v>
      </c>
      <c r="G132" s="67">
        <f>SUMIFS('提出用（全体）'!S$7:S$645,'提出用（全体）'!$O$7:$O$645,$C132,'提出用（全体）'!$D$7:$D$645,$B132)</f>
        <v>0</v>
      </c>
      <c r="H132" s="67">
        <f>SUMIFS('提出用（全体）'!T$7:T$645,'提出用（全体）'!$O$7:$O$645,$C132,'提出用（全体）'!$D$7:$D$645,$B132)</f>
        <v>58407692</v>
      </c>
      <c r="I132" s="67">
        <f>SUMIFS('提出用（全体）'!U$7:U$645,'提出用（全体）'!$O$7:$O$645,$C132,'提出用（全体）'!$D$7:$D$645,$B132)</f>
        <v>0</v>
      </c>
      <c r="J132" s="67">
        <f>SUMIFS('提出用（全体）'!V$7:V$645,'提出用（全体）'!$O$7:$O$645,$C132,'提出用（全体）'!$D$7:$D$645,$B132)</f>
        <v>57002446</v>
      </c>
      <c r="K132" s="70" t="s">
        <v>82</v>
      </c>
      <c r="L132" s="69">
        <f>SUMIFS('提出用（全体）'!X$7:X$645,'提出用（全体）'!$W$7:$W$645,$K132,'提出用（全体）'!$D$7:$D$645,$B132)</f>
        <v>1674678</v>
      </c>
      <c r="M132" s="69">
        <f>SUMIFS('提出用（全体）'!Y$7:Y$645,'提出用（全体）'!$W$7:$W$645,$K132,'提出用（全体）'!$D$7:$D$645,$B132)</f>
        <v>0</v>
      </c>
      <c r="N132" s="69">
        <f>SUMIFS('提出用（全体）'!Z$7:Z$645,'提出用（全体）'!$W$7:$W$645,$K132,'提出用（全体）'!$D$7:$D$645,$B132)</f>
        <v>0</v>
      </c>
      <c r="O132" s="69">
        <f>SUMIFS('提出用（全体）'!AA$7:AA$645,'提出用（全体）'!$W$7:$W$645,$K132,'提出用（全体）'!$D$7:$D$645,$B132)</f>
        <v>0</v>
      </c>
      <c r="P132" s="69">
        <f>SUMIFS('提出用（全体）'!AB$7:AB$645,'提出用（全体）'!$W$7:$W$645,$K132,'提出用（全体）'!$D$7:$D$645,$B132)</f>
        <v>0</v>
      </c>
      <c r="Q132" s="69">
        <f>SUMIFS('提出用（全体）'!AC$7:AC$645,'提出用（全体）'!$W$7:$W$645,$K132,'提出用（全体）'!$D$7:$D$645,$B132)</f>
        <v>0</v>
      </c>
      <c r="R132" s="69">
        <f>SUMIFS('提出用（全体）'!AD$7:AD$645,'提出用（全体）'!$W$7:$W$645,$K132,'提出用（全体）'!$D$7:$D$645,$B132)</f>
        <v>0</v>
      </c>
      <c r="S132" s="290">
        <f>SUMIFS('提出用（全体）'!AE$7:AE$645,'提出用（全体）'!$W$7:$W$645,$K132,'提出用（全体）'!$D$7:$D$645,$B132)</f>
        <v>1674678</v>
      </c>
    </row>
    <row r="133" spans="1:19" ht="14.25" x14ac:dyDescent="0.15">
      <c r="A133" t="s">
        <v>739</v>
      </c>
      <c r="B133" s="292" t="s">
        <v>741</v>
      </c>
      <c r="C133" s="278" t="s">
        <v>77</v>
      </c>
      <c r="D133" s="89">
        <f>SUMIFS('提出用（全体）'!P$7:P$645,'提出用（全体）'!$O$7:$O$645,$C133,'提出用（全体）'!$D$7:$D$645,$B133)</f>
        <v>1674678</v>
      </c>
      <c r="E133" s="89">
        <f>SUMIFS('提出用（全体）'!Q$7:Q$645,'提出用（全体）'!$O$7:$O$645,$C133,'提出用（全体）'!$D$7:$D$645,$B133)</f>
        <v>1674678</v>
      </c>
      <c r="F133" s="89">
        <f>SUMIFS('提出用（全体）'!R$7:R$645,'提出用（全体）'!$O$7:$O$645,$C133,'提出用（全体）'!$D$7:$D$645,$B133)</f>
        <v>0</v>
      </c>
      <c r="G133" s="89">
        <f>SUMIFS('提出用（全体）'!S$7:S$645,'提出用（全体）'!$O$7:$O$645,$C133,'提出用（全体）'!$D$7:$D$645,$B133)</f>
        <v>0</v>
      </c>
      <c r="H133" s="89">
        <f>SUMIFS('提出用（全体）'!T$7:T$645,'提出用（全体）'!$O$7:$O$645,$C133,'提出用（全体）'!$D$7:$D$645,$B133)</f>
        <v>1674678</v>
      </c>
      <c r="I133" s="89">
        <f>SUMIFS('提出用（全体）'!U$7:U$645,'提出用（全体）'!$O$7:$O$645,$C133,'提出用（全体）'!$D$7:$D$645,$B133)</f>
        <v>0</v>
      </c>
      <c r="J133" s="89">
        <f>SUMIFS('提出用（全体）'!V$7:V$645,'提出用（全体）'!$O$7:$O$645,$C133,'提出用（全体）'!$D$7:$D$645,$B133)</f>
        <v>1674678</v>
      </c>
      <c r="K133" s="88" t="s">
        <v>83</v>
      </c>
      <c r="L133" s="69">
        <f>SUMIFS('提出用（全体）'!X$7:X$645,'提出用（全体）'!$W$7:$W$645,$K133,'提出用（全体）'!$D$7:$D$645,$B133)</f>
        <v>0</v>
      </c>
      <c r="M133" s="69">
        <f>SUMIFS('提出用（全体）'!Y$7:Y$645,'提出用（全体）'!$W$7:$W$645,$K133,'提出用（全体）'!$D$7:$D$645,$B133)</f>
        <v>0</v>
      </c>
      <c r="N133" s="69">
        <f>SUMIFS('提出用（全体）'!Z$7:Z$645,'提出用（全体）'!$W$7:$W$645,$K133,'提出用（全体）'!$D$7:$D$645,$B133)</f>
        <v>0</v>
      </c>
      <c r="O133" s="69">
        <f>SUMIFS('提出用（全体）'!AA$7:AA$645,'提出用（全体）'!$W$7:$W$645,$K133,'提出用（全体）'!$D$7:$D$645,$B133)</f>
        <v>0</v>
      </c>
      <c r="P133" s="69">
        <f>SUMIFS('提出用（全体）'!AB$7:AB$645,'提出用（全体）'!$W$7:$W$645,$K133,'提出用（全体）'!$D$7:$D$645,$B133)</f>
        <v>0</v>
      </c>
      <c r="Q133" s="69">
        <f>SUMIFS('提出用（全体）'!AC$7:AC$645,'提出用（全体）'!$W$7:$W$645,$K133,'提出用（全体）'!$D$7:$D$645,$B133)</f>
        <v>0</v>
      </c>
      <c r="R133" s="69">
        <f>SUMIFS('提出用（全体）'!AD$7:AD$645,'提出用（全体）'!$W$7:$W$645,$K133,'提出用（全体）'!$D$7:$D$645,$B133)</f>
        <v>0</v>
      </c>
      <c r="S133" s="290">
        <f>SUMIFS('提出用（全体）'!AE$7:AE$645,'提出用（全体）'!$W$7:$W$645,$K133,'提出用（全体）'!$D$7:$D$645,$B133)</f>
        <v>0</v>
      </c>
    </row>
    <row r="134" spans="1:19" ht="14.25" x14ac:dyDescent="0.15">
      <c r="A134" t="s">
        <v>743</v>
      </c>
      <c r="B134" s="286" t="s">
        <v>745</v>
      </c>
      <c r="C134" s="133" t="s">
        <v>78</v>
      </c>
      <c r="D134" s="134">
        <f>SUMIFS('提出用（全体）'!P$7:P$645,'提出用（全体）'!$O$7:$O$645,$C134,'提出用（全体）'!$D$7:$D$645,$B134)</f>
        <v>37416020</v>
      </c>
      <c r="E134" s="134">
        <f>SUMIFS('提出用（全体）'!Q$7:Q$645,'提出用（全体）'!$O$7:$O$645,$C134,'提出用（全体）'!$D$7:$D$645,$B134)</f>
        <v>12652607</v>
      </c>
      <c r="F134" s="134">
        <f>SUMIFS('提出用（全体）'!R$7:R$645,'提出用（全体）'!$O$7:$O$645,$C134,'提出用（全体）'!$D$7:$D$645,$B134)</f>
        <v>24763413</v>
      </c>
      <c r="G134" s="134">
        <f>SUMIFS('提出用（全体）'!S$7:S$645,'提出用（全体）'!$O$7:$O$645,$C134,'提出用（全体）'!$D$7:$D$645,$B134)</f>
        <v>0</v>
      </c>
      <c r="H134" s="134">
        <f>SUMIFS('提出用（全体）'!T$7:T$645,'提出用（全体）'!$O$7:$O$645,$C134,'提出用（全体）'!$D$7:$D$645,$B134)</f>
        <v>0</v>
      </c>
      <c r="I134" s="134">
        <f>SUMIFS('提出用（全体）'!U$7:U$645,'提出用（全体）'!$O$7:$O$645,$C134,'提出用（全体）'!$D$7:$D$645,$B134)</f>
        <v>15693781</v>
      </c>
      <c r="J134" s="134">
        <f>SUMIFS('提出用（全体）'!V$7:V$645,'提出用（全体）'!$O$7:$O$645,$C134,'提出用（全体）'!$D$7:$D$645,$B134)</f>
        <v>21722239</v>
      </c>
      <c r="K134" s="135" t="s">
        <v>79</v>
      </c>
      <c r="L134" s="136">
        <f>SUMIFS('提出用（全体）'!X$7:X$645,'提出用（全体）'!$W$7:$W$645,$K134,'提出用（全体）'!$D$7:$D$645,$B134)</f>
        <v>0</v>
      </c>
      <c r="M134" s="136">
        <f>SUMIFS('提出用（全体）'!Y$7:Y$645,'提出用（全体）'!$W$7:$W$645,$K134,'提出用（全体）'!$D$7:$D$645,$B134)</f>
        <v>0</v>
      </c>
      <c r="N134" s="136">
        <f>SUMIFS('提出用（全体）'!Z$7:Z$645,'提出用（全体）'!$W$7:$W$645,$K134,'提出用（全体）'!$D$7:$D$645,$B134)</f>
        <v>0</v>
      </c>
      <c r="O134" s="136">
        <f>SUMIFS('提出用（全体）'!AA$7:AA$645,'提出用（全体）'!$W$7:$W$645,$K134,'提出用（全体）'!$D$7:$D$645,$B134)</f>
        <v>0</v>
      </c>
      <c r="P134" s="136">
        <f>SUMIFS('提出用（全体）'!AB$7:AB$645,'提出用（全体）'!$W$7:$W$645,$K134,'提出用（全体）'!$D$7:$D$645,$B134)</f>
        <v>0</v>
      </c>
      <c r="Q134" s="136">
        <f>SUMIFS('提出用（全体）'!AC$7:AC$645,'提出用（全体）'!$W$7:$W$645,$K134,'提出用（全体）'!$D$7:$D$645,$B134)</f>
        <v>0</v>
      </c>
      <c r="R134" s="136">
        <f>SUMIFS('提出用（全体）'!AD$7:AD$645,'提出用（全体）'!$W$7:$W$645,$K134,'提出用（全体）'!$D$7:$D$645,$B134)</f>
        <v>0</v>
      </c>
      <c r="S134" s="287">
        <f>SUMIFS('提出用（全体）'!AE$7:AE$645,'提出用（全体）'!$W$7:$W$645,$K134,'提出用（全体）'!$D$7:$D$645,$B134)</f>
        <v>0</v>
      </c>
    </row>
    <row r="135" spans="1:19" ht="14.25" x14ac:dyDescent="0.15">
      <c r="A135" t="s">
        <v>743</v>
      </c>
      <c r="B135" s="288" t="s">
        <v>745</v>
      </c>
      <c r="C135" s="133" t="s">
        <v>75</v>
      </c>
      <c r="D135" s="134">
        <f>SUMIFS('提出用（全体）'!P$7:P$645,'提出用（全体）'!$O$7:$O$645,$C135,'提出用（全体）'!$D$7:$D$645,$B135)</f>
        <v>37416020</v>
      </c>
      <c r="E135" s="134">
        <f>SUMIFS('提出用（全体）'!Q$7:Q$645,'提出用（全体）'!$O$7:$O$645,$C135,'提出用（全体）'!$D$7:$D$645,$B135)</f>
        <v>12652607</v>
      </c>
      <c r="F135" s="134">
        <f>SUMIFS('提出用（全体）'!R$7:R$645,'提出用（全体）'!$O$7:$O$645,$C135,'提出用（全体）'!$D$7:$D$645,$B135)</f>
        <v>24763413</v>
      </c>
      <c r="G135" s="134">
        <f>SUMIFS('提出用（全体）'!S$7:S$645,'提出用（全体）'!$O$7:$O$645,$C135,'提出用（全体）'!$D$7:$D$645,$B135)</f>
        <v>0</v>
      </c>
      <c r="H135" s="134">
        <f>SUMIFS('提出用（全体）'!T$7:T$645,'提出用（全体）'!$O$7:$O$645,$C135,'提出用（全体）'!$D$7:$D$645,$B135)</f>
        <v>0</v>
      </c>
      <c r="I135" s="134">
        <f>SUMIFS('提出用（全体）'!U$7:U$645,'提出用（全体）'!$O$7:$O$645,$C135,'提出用（全体）'!$D$7:$D$645,$B135)</f>
        <v>15693781</v>
      </c>
      <c r="J135" s="134">
        <f>SUMIFS('提出用（全体）'!V$7:V$645,'提出用（全体）'!$O$7:$O$645,$C135,'提出用（全体）'!$D$7:$D$645,$B135)</f>
        <v>21722239</v>
      </c>
      <c r="K135" s="135" t="s">
        <v>82</v>
      </c>
      <c r="L135" s="136">
        <f>SUMIFS('提出用（全体）'!X$7:X$645,'提出用（全体）'!$W$7:$W$645,$K135,'提出用（全体）'!$D$7:$D$645,$B135)</f>
        <v>0</v>
      </c>
      <c r="M135" s="136">
        <f>SUMIFS('提出用（全体）'!Y$7:Y$645,'提出用（全体）'!$W$7:$W$645,$K135,'提出用（全体）'!$D$7:$D$645,$B135)</f>
        <v>0</v>
      </c>
      <c r="N135" s="136">
        <f>SUMIFS('提出用（全体）'!Z$7:Z$645,'提出用（全体）'!$W$7:$W$645,$K135,'提出用（全体）'!$D$7:$D$645,$B135)</f>
        <v>0</v>
      </c>
      <c r="O135" s="136">
        <f>SUMIFS('提出用（全体）'!AA$7:AA$645,'提出用（全体）'!$W$7:$W$645,$K135,'提出用（全体）'!$D$7:$D$645,$B135)</f>
        <v>0</v>
      </c>
      <c r="P135" s="136">
        <f>SUMIFS('提出用（全体）'!AB$7:AB$645,'提出用（全体）'!$W$7:$W$645,$K135,'提出用（全体）'!$D$7:$D$645,$B135)</f>
        <v>0</v>
      </c>
      <c r="Q135" s="136">
        <f>SUMIFS('提出用（全体）'!AC$7:AC$645,'提出用（全体）'!$W$7:$W$645,$K135,'提出用（全体）'!$D$7:$D$645,$B135)</f>
        <v>0</v>
      </c>
      <c r="R135" s="136">
        <f>SUMIFS('提出用（全体）'!AD$7:AD$645,'提出用（全体）'!$W$7:$W$645,$K135,'提出用（全体）'!$D$7:$D$645,$B135)</f>
        <v>0</v>
      </c>
      <c r="S135" s="287">
        <f>SUMIFS('提出用（全体）'!AE$7:AE$645,'提出用（全体）'!$W$7:$W$645,$K135,'提出用（全体）'!$D$7:$D$645,$B135)</f>
        <v>0</v>
      </c>
    </row>
    <row r="136" spans="1:19" ht="14.25" x14ac:dyDescent="0.15">
      <c r="A136" t="s">
        <v>743</v>
      </c>
      <c r="B136" s="294" t="s">
        <v>745</v>
      </c>
      <c r="C136" s="270" t="s">
        <v>77</v>
      </c>
      <c r="D136" s="134">
        <f>SUMIFS('提出用（全体）'!P$7:P$645,'提出用（全体）'!$O$7:$O$645,$C136,'提出用（全体）'!$D$7:$D$645,$B136)</f>
        <v>0</v>
      </c>
      <c r="E136" s="134">
        <f>SUMIFS('提出用（全体）'!Q$7:Q$645,'提出用（全体）'!$O$7:$O$645,$C136,'提出用（全体）'!$D$7:$D$645,$B136)</f>
        <v>0</v>
      </c>
      <c r="F136" s="134">
        <f>SUMIFS('提出用（全体）'!R$7:R$645,'提出用（全体）'!$O$7:$O$645,$C136,'提出用（全体）'!$D$7:$D$645,$B136)</f>
        <v>0</v>
      </c>
      <c r="G136" s="134">
        <f>SUMIFS('提出用（全体）'!S$7:S$645,'提出用（全体）'!$O$7:$O$645,$C136,'提出用（全体）'!$D$7:$D$645,$B136)</f>
        <v>0</v>
      </c>
      <c r="H136" s="134">
        <f>SUMIFS('提出用（全体）'!T$7:T$645,'提出用（全体）'!$O$7:$O$645,$C136,'提出用（全体）'!$D$7:$D$645,$B136)</f>
        <v>0</v>
      </c>
      <c r="I136" s="134">
        <f>SUMIFS('提出用（全体）'!U$7:U$645,'提出用（全体）'!$O$7:$O$645,$C136,'提出用（全体）'!$D$7:$D$645,$B136)</f>
        <v>0</v>
      </c>
      <c r="J136" s="134">
        <f>SUMIFS('提出用（全体）'!V$7:V$645,'提出用（全体）'!$O$7:$O$645,$C136,'提出用（全体）'!$D$7:$D$645,$B136)</f>
        <v>0</v>
      </c>
      <c r="K136" s="142" t="s">
        <v>83</v>
      </c>
      <c r="L136" s="136">
        <f>SUMIFS('提出用（全体）'!X$7:X$645,'提出用（全体）'!$W$7:$W$645,$K136,'提出用（全体）'!$D$7:$D$645,$B136)</f>
        <v>0</v>
      </c>
      <c r="M136" s="136">
        <f>SUMIFS('提出用（全体）'!Y$7:Y$645,'提出用（全体）'!$W$7:$W$645,$K136,'提出用（全体）'!$D$7:$D$645,$B136)</f>
        <v>0</v>
      </c>
      <c r="N136" s="136">
        <f>SUMIFS('提出用（全体）'!Z$7:Z$645,'提出用（全体）'!$W$7:$W$645,$K136,'提出用（全体）'!$D$7:$D$645,$B136)</f>
        <v>0</v>
      </c>
      <c r="O136" s="136">
        <f>SUMIFS('提出用（全体）'!AA$7:AA$645,'提出用（全体）'!$W$7:$W$645,$K136,'提出用（全体）'!$D$7:$D$645,$B136)</f>
        <v>0</v>
      </c>
      <c r="P136" s="136">
        <f>SUMIFS('提出用（全体）'!AB$7:AB$645,'提出用（全体）'!$W$7:$W$645,$K136,'提出用（全体）'!$D$7:$D$645,$B136)</f>
        <v>0</v>
      </c>
      <c r="Q136" s="136">
        <f>SUMIFS('提出用（全体）'!AC$7:AC$645,'提出用（全体）'!$W$7:$W$645,$K136,'提出用（全体）'!$D$7:$D$645,$B136)</f>
        <v>0</v>
      </c>
      <c r="R136" s="136">
        <f>SUMIFS('提出用（全体）'!AD$7:AD$645,'提出用（全体）'!$W$7:$W$645,$K136,'提出用（全体）'!$D$7:$D$645,$B136)</f>
        <v>0</v>
      </c>
      <c r="S136" s="287">
        <f>SUMIFS('提出用（全体）'!AE$7:AE$645,'提出用（全体）'!$W$7:$W$645,$K136,'提出用（全体）'!$D$7:$D$645,$B136)</f>
        <v>0</v>
      </c>
    </row>
    <row r="137" spans="1:19" ht="14.25" x14ac:dyDescent="0.15">
      <c r="A137" t="s">
        <v>1166</v>
      </c>
      <c r="B137" s="289" t="s">
        <v>1826</v>
      </c>
      <c r="C137" s="147" t="s">
        <v>78</v>
      </c>
      <c r="D137" s="67">
        <f>SUMIFS('提出用（全体）'!P$7:P$645,'提出用（全体）'!$O$7:$O$645,$C137,'提出用（全体）'!$D$7:$D$645,$B137)</f>
        <v>80193240</v>
      </c>
      <c r="E137" s="67">
        <f>SUMIFS('提出用（全体）'!Q$7:Q$645,'提出用（全体）'!$O$7:$O$645,$C137,'提出用（全体）'!$D$7:$D$645,$B137)</f>
        <v>0</v>
      </c>
      <c r="F137" s="67">
        <f>SUMIFS('提出用（全体）'!R$7:R$645,'提出用（全体）'!$O$7:$O$645,$C137,'提出用（全体）'!$D$7:$D$645,$B137)</f>
        <v>80193240</v>
      </c>
      <c r="G137" s="67">
        <f>SUMIFS('提出用（全体）'!S$7:S$645,'提出用（全体）'!$O$7:$O$645,$C137,'提出用（全体）'!$D$7:$D$645,$B137)</f>
        <v>0</v>
      </c>
      <c r="H137" s="67">
        <f>SUMIFS('提出用（全体）'!T$7:T$645,'提出用（全体）'!$O$7:$O$645,$C137,'提出用（全体）'!$D$7:$D$645,$B137)</f>
        <v>0</v>
      </c>
      <c r="I137" s="67">
        <f>SUMIFS('提出用（全体）'!U$7:U$645,'提出用（全体）'!$O$7:$O$645,$C137,'提出用（全体）'!$D$7:$D$645,$B137)</f>
        <v>52080000</v>
      </c>
      <c r="J137" s="67">
        <f>SUMIFS('提出用（全体）'!V$7:V$645,'提出用（全体）'!$O$7:$O$645,$C137,'提出用（全体）'!$D$7:$D$645,$B137)</f>
        <v>28113240</v>
      </c>
      <c r="K137" s="70" t="s">
        <v>79</v>
      </c>
      <c r="L137" s="69">
        <f>SUMIFS('提出用（全体）'!X$7:X$645,'提出用（全体）'!$W$7:$W$645,$K137,'提出用（全体）'!$D$7:$D$645,$B137)</f>
        <v>72173916</v>
      </c>
      <c r="M137" s="69">
        <f>SUMIFS('提出用（全体）'!Y$7:Y$645,'提出用（全体）'!$W$7:$W$645,$K137,'提出用（全体）'!$D$7:$D$645,$B137)</f>
        <v>0</v>
      </c>
      <c r="N137" s="69">
        <f>SUMIFS('提出用（全体）'!Z$7:Z$645,'提出用（全体）'!$W$7:$W$645,$K137,'提出用（全体）'!$D$7:$D$645,$B137)</f>
        <v>0</v>
      </c>
      <c r="O137" s="69">
        <f>SUMIFS('提出用（全体）'!AA$7:AA$645,'提出用（全体）'!$W$7:$W$645,$K137,'提出用（全体）'!$D$7:$D$645,$B137)</f>
        <v>0</v>
      </c>
      <c r="P137" s="69">
        <f>SUMIFS('提出用（全体）'!AB$7:AB$645,'提出用（全体）'!$W$7:$W$645,$K137,'提出用（全体）'!$D$7:$D$645,$B137)</f>
        <v>0</v>
      </c>
      <c r="Q137" s="69">
        <f>SUMIFS('提出用（全体）'!AC$7:AC$645,'提出用（全体）'!$W$7:$W$645,$K137,'提出用（全体）'!$D$7:$D$645,$B137)</f>
        <v>0</v>
      </c>
      <c r="R137" s="69">
        <f>SUMIFS('提出用（全体）'!AD$7:AD$645,'提出用（全体）'!$W$7:$W$645,$K137,'提出用（全体）'!$D$7:$D$645,$B137)</f>
        <v>0</v>
      </c>
      <c r="S137" s="290">
        <f>SUMIFS('提出用（全体）'!AE$7:AE$645,'提出用（全体）'!$W$7:$W$645,$K137,'提出用（全体）'!$D$7:$D$645,$B137)</f>
        <v>72173916</v>
      </c>
    </row>
    <row r="138" spans="1:19" ht="14.25" x14ac:dyDescent="0.15">
      <c r="A138" t="s">
        <v>1166</v>
      </c>
      <c r="B138" s="291" t="s">
        <v>1826</v>
      </c>
      <c r="C138" s="147" t="s">
        <v>75</v>
      </c>
      <c r="D138" s="67">
        <f>SUMIFS('提出用（全体）'!P$7:P$645,'提出用（全体）'!$O$7:$O$645,$C138,'提出用（全体）'!$D$7:$D$645,$B138)</f>
        <v>8019324</v>
      </c>
      <c r="E138" s="67">
        <f>SUMIFS('提出用（全体）'!Q$7:Q$645,'提出用（全体）'!$O$7:$O$645,$C138,'提出用（全体）'!$D$7:$D$645,$B138)</f>
        <v>0</v>
      </c>
      <c r="F138" s="67">
        <f>SUMIFS('提出用（全体）'!R$7:R$645,'提出用（全体）'!$O$7:$O$645,$C138,'提出用（全体）'!$D$7:$D$645,$B138)</f>
        <v>8019324</v>
      </c>
      <c r="G138" s="67">
        <f>SUMIFS('提出用（全体）'!S$7:S$645,'提出用（全体）'!$O$7:$O$645,$C138,'提出用（全体）'!$D$7:$D$645,$B138)</f>
        <v>0</v>
      </c>
      <c r="H138" s="67">
        <f>SUMIFS('提出用（全体）'!T$7:T$645,'提出用（全体）'!$O$7:$O$645,$C138,'提出用（全体）'!$D$7:$D$645,$B138)</f>
        <v>0</v>
      </c>
      <c r="I138" s="67">
        <f>SUMIFS('提出用（全体）'!U$7:U$645,'提出用（全体）'!$O$7:$O$645,$C138,'提出用（全体）'!$D$7:$D$645,$B138)</f>
        <v>14824300</v>
      </c>
      <c r="J138" s="67">
        <f>SUMIFS('提出用（全体）'!V$7:V$645,'提出用（全体）'!$O$7:$O$645,$C138,'提出用（全体）'!$D$7:$D$645,$B138)</f>
        <v>-6804976</v>
      </c>
      <c r="K138" s="70" t="s">
        <v>82</v>
      </c>
      <c r="L138" s="69">
        <f>SUMIFS('提出用（全体）'!X$7:X$645,'提出用（全体）'!$W$7:$W$645,$K138,'提出用（全体）'!$D$7:$D$645,$B138)</f>
        <v>72173916</v>
      </c>
      <c r="M138" s="69">
        <f>SUMIFS('提出用（全体）'!Y$7:Y$645,'提出用（全体）'!$W$7:$W$645,$K138,'提出用（全体）'!$D$7:$D$645,$B138)</f>
        <v>0</v>
      </c>
      <c r="N138" s="69">
        <f>SUMIFS('提出用（全体）'!Z$7:Z$645,'提出用（全体）'!$W$7:$W$645,$K138,'提出用（全体）'!$D$7:$D$645,$B138)</f>
        <v>0</v>
      </c>
      <c r="O138" s="69">
        <f>SUMIFS('提出用（全体）'!AA$7:AA$645,'提出用（全体）'!$W$7:$W$645,$K138,'提出用（全体）'!$D$7:$D$645,$B138)</f>
        <v>0</v>
      </c>
      <c r="P138" s="69">
        <f>SUMIFS('提出用（全体）'!AB$7:AB$645,'提出用（全体）'!$W$7:$W$645,$K138,'提出用（全体）'!$D$7:$D$645,$B138)</f>
        <v>0</v>
      </c>
      <c r="Q138" s="69">
        <f>SUMIFS('提出用（全体）'!AC$7:AC$645,'提出用（全体）'!$W$7:$W$645,$K138,'提出用（全体）'!$D$7:$D$645,$B138)</f>
        <v>0</v>
      </c>
      <c r="R138" s="69">
        <f>SUMIFS('提出用（全体）'!AD$7:AD$645,'提出用（全体）'!$W$7:$W$645,$K138,'提出用（全体）'!$D$7:$D$645,$B138)</f>
        <v>0</v>
      </c>
      <c r="S138" s="290">
        <f>SUMIFS('提出用（全体）'!AE$7:AE$645,'提出用（全体）'!$W$7:$W$645,$K138,'提出用（全体）'!$D$7:$D$645,$B138)</f>
        <v>72173916</v>
      </c>
    </row>
    <row r="139" spans="1:19" ht="14.25" x14ac:dyDescent="0.15">
      <c r="A139" t="s">
        <v>1166</v>
      </c>
      <c r="B139" s="292" t="s">
        <v>1826</v>
      </c>
      <c r="C139" s="278" t="s">
        <v>77</v>
      </c>
      <c r="D139" s="89">
        <f>SUMIFS('提出用（全体）'!P$7:P$645,'提出用（全体）'!$O$7:$O$645,$C139,'提出用（全体）'!$D$7:$D$645,$B139)</f>
        <v>72173916</v>
      </c>
      <c r="E139" s="89">
        <f>SUMIFS('提出用（全体）'!Q$7:Q$645,'提出用（全体）'!$O$7:$O$645,$C139,'提出用（全体）'!$D$7:$D$645,$B139)</f>
        <v>0</v>
      </c>
      <c r="F139" s="89">
        <f>SUMIFS('提出用（全体）'!R$7:R$645,'提出用（全体）'!$O$7:$O$645,$C139,'提出用（全体）'!$D$7:$D$645,$B139)</f>
        <v>72173916</v>
      </c>
      <c r="G139" s="89">
        <f>SUMIFS('提出用（全体）'!S$7:S$645,'提出用（全体）'!$O$7:$O$645,$C139,'提出用（全体）'!$D$7:$D$645,$B139)</f>
        <v>0</v>
      </c>
      <c r="H139" s="89">
        <f>SUMIFS('提出用（全体）'!T$7:T$645,'提出用（全体）'!$O$7:$O$645,$C139,'提出用（全体）'!$D$7:$D$645,$B139)</f>
        <v>0</v>
      </c>
      <c r="I139" s="89">
        <f>SUMIFS('提出用（全体）'!U$7:U$645,'提出用（全体）'!$O$7:$O$645,$C139,'提出用（全体）'!$D$7:$D$645,$B139)</f>
        <v>37255700</v>
      </c>
      <c r="J139" s="89">
        <f>SUMIFS('提出用（全体）'!V$7:V$645,'提出用（全体）'!$O$7:$O$645,$C139,'提出用（全体）'!$D$7:$D$645,$B139)</f>
        <v>34918216</v>
      </c>
      <c r="K139" s="88" t="s">
        <v>83</v>
      </c>
      <c r="L139" s="69">
        <f>SUMIFS('提出用（全体）'!X$7:X$645,'提出用（全体）'!$W$7:$W$645,$K139,'提出用（全体）'!$D$7:$D$645,$B139)</f>
        <v>0</v>
      </c>
      <c r="M139" s="69">
        <f>SUMIFS('提出用（全体）'!Y$7:Y$645,'提出用（全体）'!$W$7:$W$645,$K139,'提出用（全体）'!$D$7:$D$645,$B139)</f>
        <v>0</v>
      </c>
      <c r="N139" s="69">
        <f>SUMIFS('提出用（全体）'!Z$7:Z$645,'提出用（全体）'!$W$7:$W$645,$K139,'提出用（全体）'!$D$7:$D$645,$B139)</f>
        <v>0</v>
      </c>
      <c r="O139" s="69">
        <f>SUMIFS('提出用（全体）'!AA$7:AA$645,'提出用（全体）'!$W$7:$W$645,$K139,'提出用（全体）'!$D$7:$D$645,$B139)</f>
        <v>0</v>
      </c>
      <c r="P139" s="69">
        <f>SUMIFS('提出用（全体）'!AB$7:AB$645,'提出用（全体）'!$W$7:$W$645,$K139,'提出用（全体）'!$D$7:$D$645,$B139)</f>
        <v>0</v>
      </c>
      <c r="Q139" s="69">
        <f>SUMIFS('提出用（全体）'!AC$7:AC$645,'提出用（全体）'!$W$7:$W$645,$K139,'提出用（全体）'!$D$7:$D$645,$B139)</f>
        <v>0</v>
      </c>
      <c r="R139" s="69">
        <f>SUMIFS('提出用（全体）'!AD$7:AD$645,'提出用（全体）'!$W$7:$W$645,$K139,'提出用（全体）'!$D$7:$D$645,$B139)</f>
        <v>0</v>
      </c>
      <c r="S139" s="290">
        <f>SUMIFS('提出用（全体）'!AE$7:AE$645,'提出用（全体）'!$W$7:$W$645,$K139,'提出用（全体）'!$D$7:$D$645,$B139)</f>
        <v>0</v>
      </c>
    </row>
    <row r="140" spans="1:19" ht="14.25" x14ac:dyDescent="0.15">
      <c r="A140" t="s">
        <v>767</v>
      </c>
      <c r="B140" s="286" t="s">
        <v>769</v>
      </c>
      <c r="C140" s="133" t="s">
        <v>78</v>
      </c>
      <c r="D140" s="134">
        <f>SUMIFS('提出用（全体）'!P$7:P$645,'提出用（全体）'!$O$7:$O$645,$C140,'提出用（全体）'!$D$7:$D$645,$B140)</f>
        <v>3707326</v>
      </c>
      <c r="E140" s="134">
        <f>SUMIFS('提出用（全体）'!Q$7:Q$645,'提出用（全体）'!$O$7:$O$645,$C140,'提出用（全体）'!$D$7:$D$645,$B140)</f>
        <v>0</v>
      </c>
      <c r="F140" s="134">
        <f>SUMIFS('提出用（全体）'!R$7:R$645,'提出用（全体）'!$O$7:$O$645,$C140,'提出用（全体）'!$D$7:$D$645,$B140)</f>
        <v>3707326</v>
      </c>
      <c r="G140" s="134">
        <f>SUMIFS('提出用（全体）'!S$7:S$645,'提出用（全体）'!$O$7:$O$645,$C140,'提出用（全体）'!$D$7:$D$645,$B140)</f>
        <v>0</v>
      </c>
      <c r="H140" s="134">
        <f>SUMIFS('提出用（全体）'!T$7:T$645,'提出用（全体）'!$O$7:$O$645,$C140,'提出用（全体）'!$D$7:$D$645,$B140)</f>
        <v>0</v>
      </c>
      <c r="I140" s="134">
        <f>SUMIFS('提出用（全体）'!U$7:U$645,'提出用（全体）'!$O$7:$O$645,$C140,'提出用（全体）'!$D$7:$D$645,$B140)</f>
        <v>0</v>
      </c>
      <c r="J140" s="134">
        <f>SUMIFS('提出用（全体）'!V$7:V$645,'提出用（全体）'!$O$7:$O$645,$C140,'提出用（全体）'!$D$7:$D$645,$B140)</f>
        <v>3707326</v>
      </c>
      <c r="K140" s="135" t="s">
        <v>79</v>
      </c>
      <c r="L140" s="136">
        <f>SUMIFS('提出用（全体）'!X$7:X$645,'提出用（全体）'!$W$7:$W$645,$K140,'提出用（全体）'!$D$7:$D$645,$B140)</f>
        <v>0</v>
      </c>
      <c r="M140" s="136">
        <f>SUMIFS('提出用（全体）'!Y$7:Y$645,'提出用（全体）'!$W$7:$W$645,$K140,'提出用（全体）'!$D$7:$D$645,$B140)</f>
        <v>0</v>
      </c>
      <c r="N140" s="136">
        <f>SUMIFS('提出用（全体）'!Z$7:Z$645,'提出用（全体）'!$W$7:$W$645,$K140,'提出用（全体）'!$D$7:$D$645,$B140)</f>
        <v>0</v>
      </c>
      <c r="O140" s="136">
        <f>SUMIFS('提出用（全体）'!AA$7:AA$645,'提出用（全体）'!$W$7:$W$645,$K140,'提出用（全体）'!$D$7:$D$645,$B140)</f>
        <v>0</v>
      </c>
      <c r="P140" s="136">
        <f>SUMIFS('提出用（全体）'!AB$7:AB$645,'提出用（全体）'!$W$7:$W$645,$K140,'提出用（全体）'!$D$7:$D$645,$B140)</f>
        <v>0</v>
      </c>
      <c r="Q140" s="136">
        <f>SUMIFS('提出用（全体）'!AC$7:AC$645,'提出用（全体）'!$W$7:$W$645,$K140,'提出用（全体）'!$D$7:$D$645,$B140)</f>
        <v>0</v>
      </c>
      <c r="R140" s="136">
        <f>SUMIFS('提出用（全体）'!AD$7:AD$645,'提出用（全体）'!$W$7:$W$645,$K140,'提出用（全体）'!$D$7:$D$645,$B140)</f>
        <v>0</v>
      </c>
      <c r="S140" s="287">
        <f>SUMIFS('提出用（全体）'!AE$7:AE$645,'提出用（全体）'!$W$7:$W$645,$K140,'提出用（全体）'!$D$7:$D$645,$B140)</f>
        <v>0</v>
      </c>
    </row>
    <row r="141" spans="1:19" ht="14.25" x14ac:dyDescent="0.15">
      <c r="A141" t="s">
        <v>767</v>
      </c>
      <c r="B141" s="288" t="s">
        <v>769</v>
      </c>
      <c r="C141" s="133" t="s">
        <v>75</v>
      </c>
      <c r="D141" s="134">
        <f>SUMIFS('提出用（全体）'!P$7:P$645,'提出用（全体）'!$O$7:$O$645,$C141,'提出用（全体）'!$D$7:$D$645,$B141)</f>
        <v>3707326</v>
      </c>
      <c r="E141" s="134">
        <f>SUMIFS('提出用（全体）'!Q$7:Q$645,'提出用（全体）'!$O$7:$O$645,$C141,'提出用（全体）'!$D$7:$D$645,$B141)</f>
        <v>0</v>
      </c>
      <c r="F141" s="134">
        <f>SUMIFS('提出用（全体）'!R$7:R$645,'提出用（全体）'!$O$7:$O$645,$C141,'提出用（全体）'!$D$7:$D$645,$B141)</f>
        <v>3707326</v>
      </c>
      <c r="G141" s="134">
        <f>SUMIFS('提出用（全体）'!S$7:S$645,'提出用（全体）'!$O$7:$O$645,$C141,'提出用（全体）'!$D$7:$D$645,$B141)</f>
        <v>0</v>
      </c>
      <c r="H141" s="134">
        <f>SUMIFS('提出用（全体）'!T$7:T$645,'提出用（全体）'!$O$7:$O$645,$C141,'提出用（全体）'!$D$7:$D$645,$B141)</f>
        <v>0</v>
      </c>
      <c r="I141" s="134">
        <f>SUMIFS('提出用（全体）'!U$7:U$645,'提出用（全体）'!$O$7:$O$645,$C141,'提出用（全体）'!$D$7:$D$645,$B141)</f>
        <v>0</v>
      </c>
      <c r="J141" s="134">
        <f>SUMIFS('提出用（全体）'!V$7:V$645,'提出用（全体）'!$O$7:$O$645,$C141,'提出用（全体）'!$D$7:$D$645,$B141)</f>
        <v>3707326</v>
      </c>
      <c r="K141" s="135" t="s">
        <v>82</v>
      </c>
      <c r="L141" s="136">
        <f>SUMIFS('提出用（全体）'!X$7:X$645,'提出用（全体）'!$W$7:$W$645,$K141,'提出用（全体）'!$D$7:$D$645,$B141)</f>
        <v>0</v>
      </c>
      <c r="M141" s="136">
        <f>SUMIFS('提出用（全体）'!Y$7:Y$645,'提出用（全体）'!$W$7:$W$645,$K141,'提出用（全体）'!$D$7:$D$645,$B141)</f>
        <v>0</v>
      </c>
      <c r="N141" s="136">
        <f>SUMIFS('提出用（全体）'!Z$7:Z$645,'提出用（全体）'!$W$7:$W$645,$K141,'提出用（全体）'!$D$7:$D$645,$B141)</f>
        <v>0</v>
      </c>
      <c r="O141" s="136">
        <f>SUMIFS('提出用（全体）'!AA$7:AA$645,'提出用（全体）'!$W$7:$W$645,$K141,'提出用（全体）'!$D$7:$D$645,$B141)</f>
        <v>0</v>
      </c>
      <c r="P141" s="136">
        <f>SUMIFS('提出用（全体）'!AB$7:AB$645,'提出用（全体）'!$W$7:$W$645,$K141,'提出用（全体）'!$D$7:$D$645,$B141)</f>
        <v>0</v>
      </c>
      <c r="Q141" s="136">
        <f>SUMIFS('提出用（全体）'!AC$7:AC$645,'提出用（全体）'!$W$7:$W$645,$K141,'提出用（全体）'!$D$7:$D$645,$B141)</f>
        <v>0</v>
      </c>
      <c r="R141" s="136">
        <f>SUMIFS('提出用（全体）'!AD$7:AD$645,'提出用（全体）'!$W$7:$W$645,$K141,'提出用（全体）'!$D$7:$D$645,$B141)</f>
        <v>0</v>
      </c>
      <c r="S141" s="287">
        <f>SUMIFS('提出用（全体）'!AE$7:AE$645,'提出用（全体）'!$W$7:$W$645,$K141,'提出用（全体）'!$D$7:$D$645,$B141)</f>
        <v>0</v>
      </c>
    </row>
    <row r="142" spans="1:19" ht="14.25" x14ac:dyDescent="0.15">
      <c r="A142" t="s">
        <v>767</v>
      </c>
      <c r="B142" s="294" t="s">
        <v>769</v>
      </c>
      <c r="C142" s="270" t="s">
        <v>77</v>
      </c>
      <c r="D142" s="134">
        <f>SUMIFS('提出用（全体）'!P$7:P$645,'提出用（全体）'!$O$7:$O$645,$C142,'提出用（全体）'!$D$7:$D$645,$B142)</f>
        <v>0</v>
      </c>
      <c r="E142" s="134">
        <f>SUMIFS('提出用（全体）'!Q$7:Q$645,'提出用（全体）'!$O$7:$O$645,$C142,'提出用（全体）'!$D$7:$D$645,$B142)</f>
        <v>0</v>
      </c>
      <c r="F142" s="134">
        <f>SUMIFS('提出用（全体）'!R$7:R$645,'提出用（全体）'!$O$7:$O$645,$C142,'提出用（全体）'!$D$7:$D$645,$B142)</f>
        <v>0</v>
      </c>
      <c r="G142" s="134">
        <f>SUMIFS('提出用（全体）'!S$7:S$645,'提出用（全体）'!$O$7:$O$645,$C142,'提出用（全体）'!$D$7:$D$645,$B142)</f>
        <v>0</v>
      </c>
      <c r="H142" s="134">
        <f>SUMIFS('提出用（全体）'!T$7:T$645,'提出用（全体）'!$O$7:$O$645,$C142,'提出用（全体）'!$D$7:$D$645,$B142)</f>
        <v>0</v>
      </c>
      <c r="I142" s="134">
        <f>SUMIFS('提出用（全体）'!U$7:U$645,'提出用（全体）'!$O$7:$O$645,$C142,'提出用（全体）'!$D$7:$D$645,$B142)</f>
        <v>0</v>
      </c>
      <c r="J142" s="134">
        <f>SUMIFS('提出用（全体）'!V$7:V$645,'提出用（全体）'!$O$7:$O$645,$C142,'提出用（全体）'!$D$7:$D$645,$B142)</f>
        <v>0</v>
      </c>
      <c r="K142" s="142" t="s">
        <v>83</v>
      </c>
      <c r="L142" s="136">
        <f>SUMIFS('提出用（全体）'!X$7:X$645,'提出用（全体）'!$W$7:$W$645,$K142,'提出用（全体）'!$D$7:$D$645,$B142)</f>
        <v>0</v>
      </c>
      <c r="M142" s="136">
        <f>SUMIFS('提出用（全体）'!Y$7:Y$645,'提出用（全体）'!$W$7:$W$645,$K142,'提出用（全体）'!$D$7:$D$645,$B142)</f>
        <v>0</v>
      </c>
      <c r="N142" s="136">
        <f>SUMIFS('提出用（全体）'!Z$7:Z$645,'提出用（全体）'!$W$7:$W$645,$K142,'提出用（全体）'!$D$7:$D$645,$B142)</f>
        <v>0</v>
      </c>
      <c r="O142" s="136">
        <f>SUMIFS('提出用（全体）'!AA$7:AA$645,'提出用（全体）'!$W$7:$W$645,$K142,'提出用（全体）'!$D$7:$D$645,$B142)</f>
        <v>0</v>
      </c>
      <c r="P142" s="136">
        <f>SUMIFS('提出用（全体）'!AB$7:AB$645,'提出用（全体）'!$W$7:$W$645,$K142,'提出用（全体）'!$D$7:$D$645,$B142)</f>
        <v>0</v>
      </c>
      <c r="Q142" s="136">
        <f>SUMIFS('提出用（全体）'!AC$7:AC$645,'提出用（全体）'!$W$7:$W$645,$K142,'提出用（全体）'!$D$7:$D$645,$B142)</f>
        <v>0</v>
      </c>
      <c r="R142" s="136">
        <f>SUMIFS('提出用（全体）'!AD$7:AD$645,'提出用（全体）'!$W$7:$W$645,$K142,'提出用（全体）'!$D$7:$D$645,$B142)</f>
        <v>0</v>
      </c>
      <c r="S142" s="287">
        <f>SUMIFS('提出用（全体）'!AE$7:AE$645,'提出用（全体）'!$W$7:$W$645,$K142,'提出用（全体）'!$D$7:$D$645,$B142)</f>
        <v>0</v>
      </c>
    </row>
    <row r="143" spans="1:19" s="153" customFormat="1" ht="14.25" x14ac:dyDescent="0.15">
      <c r="B143" s="295" t="s">
        <v>128</v>
      </c>
      <c r="C143" s="280" t="s">
        <v>78</v>
      </c>
      <c r="D143" s="67">
        <f t="shared" ref="D143:J145" si="0">SUMIF($C$5:$C$142,$C143,D$5:D$142)</f>
        <v>8760591885</v>
      </c>
      <c r="E143" s="67">
        <f t="shared" si="0"/>
        <v>2082923928</v>
      </c>
      <c r="F143" s="67">
        <f t="shared" si="0"/>
        <v>6677667957</v>
      </c>
      <c r="G143" s="67">
        <f t="shared" si="0"/>
        <v>0</v>
      </c>
      <c r="H143" s="67">
        <f t="shared" si="0"/>
        <v>5083821619</v>
      </c>
      <c r="I143" s="67">
        <f t="shared" si="0"/>
        <v>3158772371</v>
      </c>
      <c r="J143" s="67">
        <f t="shared" si="0"/>
        <v>5601819514</v>
      </c>
      <c r="K143" s="116" t="s">
        <v>79</v>
      </c>
      <c r="L143" s="67">
        <f t="shared" ref="L143:S145" si="1">SUMIF($K$5:$K$142,$K143,L$5:L$142)</f>
        <v>1292571957</v>
      </c>
      <c r="M143" s="67">
        <f t="shared" si="1"/>
        <v>0</v>
      </c>
      <c r="N143" s="67">
        <f t="shared" si="1"/>
        <v>0</v>
      </c>
      <c r="O143" s="67">
        <f t="shared" si="1"/>
        <v>0</v>
      </c>
      <c r="P143" s="67">
        <f t="shared" si="1"/>
        <v>0</v>
      </c>
      <c r="Q143" s="67">
        <f t="shared" si="1"/>
        <v>0</v>
      </c>
      <c r="R143" s="67">
        <f t="shared" si="1"/>
        <v>0</v>
      </c>
      <c r="S143" s="296">
        <f t="shared" si="1"/>
        <v>1292571957</v>
      </c>
    </row>
    <row r="144" spans="1:19" s="153" customFormat="1" ht="14.25" x14ac:dyDescent="0.15">
      <c r="B144" s="297" t="s">
        <v>765</v>
      </c>
      <c r="C144" s="280" t="s">
        <v>75</v>
      </c>
      <c r="D144" s="67">
        <f t="shared" si="0"/>
        <v>7468019928</v>
      </c>
      <c r="E144" s="67">
        <f t="shared" si="0"/>
        <v>2020397778</v>
      </c>
      <c r="F144" s="67">
        <f t="shared" si="0"/>
        <v>5447622150</v>
      </c>
      <c r="G144" s="67">
        <f t="shared" si="0"/>
        <v>0</v>
      </c>
      <c r="H144" s="67">
        <f t="shared" si="0"/>
        <v>4813912603</v>
      </c>
      <c r="I144" s="67">
        <f t="shared" si="0"/>
        <v>2748845580</v>
      </c>
      <c r="J144" s="67">
        <f t="shared" si="0"/>
        <v>4719174348</v>
      </c>
      <c r="K144" s="116" t="s">
        <v>82</v>
      </c>
      <c r="L144" s="67">
        <f t="shared" si="1"/>
        <v>1292571957</v>
      </c>
      <c r="M144" s="67">
        <f t="shared" si="1"/>
        <v>0</v>
      </c>
      <c r="N144" s="67">
        <f t="shared" si="1"/>
        <v>0</v>
      </c>
      <c r="O144" s="67">
        <f t="shared" si="1"/>
        <v>0</v>
      </c>
      <c r="P144" s="67">
        <f t="shared" si="1"/>
        <v>0</v>
      </c>
      <c r="Q144" s="67">
        <f t="shared" si="1"/>
        <v>0</v>
      </c>
      <c r="R144" s="67">
        <f t="shared" si="1"/>
        <v>0</v>
      </c>
      <c r="S144" s="296">
        <f t="shared" si="1"/>
        <v>1292571957</v>
      </c>
    </row>
    <row r="145" spans="2:19" s="97" customFormat="1" ht="15" thickBot="1" x14ac:dyDescent="0.2">
      <c r="B145" s="298" t="s">
        <v>765</v>
      </c>
      <c r="C145" s="299" t="s">
        <v>77</v>
      </c>
      <c r="D145" s="123">
        <f t="shared" si="0"/>
        <v>1292571957</v>
      </c>
      <c r="E145" s="123">
        <f t="shared" si="0"/>
        <v>62526150</v>
      </c>
      <c r="F145" s="123">
        <f t="shared" si="0"/>
        <v>1230045807</v>
      </c>
      <c r="G145" s="123">
        <f t="shared" si="0"/>
        <v>0</v>
      </c>
      <c r="H145" s="123">
        <f t="shared" si="0"/>
        <v>269909016</v>
      </c>
      <c r="I145" s="123">
        <f t="shared" si="0"/>
        <v>409926791</v>
      </c>
      <c r="J145" s="123">
        <f t="shared" si="0"/>
        <v>882645166</v>
      </c>
      <c r="K145" s="122" t="s">
        <v>83</v>
      </c>
      <c r="L145" s="123">
        <f t="shared" si="1"/>
        <v>0</v>
      </c>
      <c r="M145" s="123">
        <f t="shared" si="1"/>
        <v>0</v>
      </c>
      <c r="N145" s="123">
        <f t="shared" si="1"/>
        <v>0</v>
      </c>
      <c r="O145" s="123">
        <f t="shared" si="1"/>
        <v>0</v>
      </c>
      <c r="P145" s="123">
        <f t="shared" si="1"/>
        <v>0</v>
      </c>
      <c r="Q145" s="123">
        <f t="shared" si="1"/>
        <v>0</v>
      </c>
      <c r="R145" s="123">
        <f t="shared" si="1"/>
        <v>0</v>
      </c>
      <c r="S145" s="300">
        <f t="shared" si="1"/>
        <v>0</v>
      </c>
    </row>
  </sheetData>
  <phoneticPr fontId="3"/>
  <conditionalFormatting sqref="K142 K145 K130 K136 K133 K127 K94 K100 K106 K112 K118 K124 K97 K103 K109 K115 K121 K88 K85 K91 K7 K10 K16 K22 K28 K34 K40 K46 K52 K58 K13 K19 K25 K31 K37 K43 K49 K55 C2 K64 K61 K70 K76 K82 K67 K73 K79 K139">
    <cfRule type="containsText" dxfId="0" priority="12" operator="containsText" text="完成">
      <formula>NOT(ISERROR(SEARCH("完成",C2)))</formula>
    </cfRule>
  </conditionalFormatting>
  <pageMargins left="0.70866141732283472" right="0.70866141732283472" top="0.52" bottom="0.46" header="0.31496062992125984" footer="0.31496062992125984"/>
  <pageSetup paperSize="9" scale="79" fitToHeight="4" orientation="landscape" r:id="rId1"/>
  <headerFooter>
    <oddFooter>&amp;C&amp;P/&amp;N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26</vt:i4>
      </vt:variant>
    </vt:vector>
  </HeadingPairs>
  <TitlesOfParts>
    <vt:vector size="34" baseType="lpstr">
      <vt:lpstr>最新_未回収案件一覧</vt:lpstr>
      <vt:lpstr>提出用（全体）</vt:lpstr>
      <vt:lpstr>J1</vt:lpstr>
      <vt:lpstr>J２</vt:lpstr>
      <vt:lpstr>J３</vt:lpstr>
      <vt:lpstr>M</vt:lpstr>
      <vt:lpstr>区分</vt:lpstr>
      <vt:lpstr>国別集計</vt:lpstr>
      <vt:lpstr>'J1'!Print_Area</vt:lpstr>
      <vt:lpstr>'J２'!Print_Area</vt:lpstr>
      <vt:lpstr>'J３'!Print_Area</vt:lpstr>
      <vt:lpstr>M!Print_Area</vt:lpstr>
      <vt:lpstr>国別集計!Print_Area</vt:lpstr>
      <vt:lpstr>最新_未回収案件一覧!Print_Area</vt:lpstr>
      <vt:lpstr>'提出用（全体）'!Print_Area</vt:lpstr>
      <vt:lpstr>'J1'!Print_Titles</vt:lpstr>
      <vt:lpstr>'J２'!Print_Titles</vt:lpstr>
      <vt:lpstr>'J３'!Print_Titles</vt:lpstr>
      <vt:lpstr>M!Print_Titles</vt:lpstr>
      <vt:lpstr>国別集計!Print_Titles</vt:lpstr>
      <vt:lpstr>最新_未回収案件一覧!Print_Titles</vt:lpstr>
      <vt:lpstr>'提出用（全体）'!Print_Titles</vt:lpstr>
      <vt:lpstr>'J1'!国コード</vt:lpstr>
      <vt:lpstr>'J２'!国コード</vt:lpstr>
      <vt:lpstr>'J３'!国コード</vt:lpstr>
      <vt:lpstr>M!国コード</vt:lpstr>
      <vt:lpstr>'提出用（全体）'!国コード</vt:lpstr>
      <vt:lpstr>国コード</vt:lpstr>
      <vt:lpstr>'J1'!資金源</vt:lpstr>
      <vt:lpstr>'J２'!資金源</vt:lpstr>
      <vt:lpstr>'J３'!資金源</vt:lpstr>
      <vt:lpstr>M!資金源</vt:lpstr>
      <vt:lpstr>'提出用（全体）'!資金源</vt:lpstr>
      <vt:lpstr>資金源</vt:lpstr>
    </vt:vector>
  </TitlesOfParts>
  <Company>日本工営株式会社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a3612</dc:creator>
  <cp:lastModifiedBy>Tetsuya Maeda</cp:lastModifiedBy>
  <cp:lastPrinted>2016-08-26T09:39:52Z</cp:lastPrinted>
  <dcterms:created xsi:type="dcterms:W3CDTF">2016-08-22T06:25:26Z</dcterms:created>
  <dcterms:modified xsi:type="dcterms:W3CDTF">2016-09-08T04:36:54Z</dcterms:modified>
</cp:coreProperties>
</file>