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workbookPr defaultThemeVersion="124226"/>
  <bookViews>
    <workbookView xWindow="0" yWindow="0" windowWidth="20490" windowHeight="7230" firstSheet="1" activeTab="1"/>
  </bookViews>
  <sheets>
    <sheet name="売掛金明細" sheetId="2" r:id="rId1"/>
    <sheet name="売掛金未回収残高一覧" sheetId="1" r:id="rId2"/>
  </sheets>
  <definedNames>
    <definedName name="_xlnm._FilterDatabase" localSheetId="1" hidden="1">売掛金未回収残高一覧!$A$8:$AQ$163</definedName>
    <definedName name="_xlnm.Print_Area" localSheetId="1">売掛金未回収残高一覧!$C$1:$AK$166</definedName>
    <definedName name="_xlnm.Print_Titles" localSheetId="1">売掛金未回収残高一覧!$2:$8</definedName>
  </definedNames>
  <calcPr calcId="125725"/>
  <pivotCaches>
    <pivotCache cacheId="0" r:id="rId3"/>
  </pivotCaches>
</workbook>
</file>

<file path=xl/calcChain.xml><?xml version="1.0" encoding="utf-8"?>
<calcChain xmlns="http://schemas.openxmlformats.org/spreadsheetml/2006/main">
  <c r="W16" i="1"/>
  <c r="Q108" l="1"/>
  <c r="J92" l="1"/>
  <c r="J123"/>
  <c r="J124"/>
  <c r="J153"/>
  <c r="I92"/>
  <c r="I153" l="1"/>
  <c r="I124"/>
  <c r="I123"/>
  <c r="AD163"/>
  <c r="AD161"/>
  <c r="AD159"/>
  <c r="AD158"/>
  <c r="AD156"/>
  <c r="AD154"/>
  <c r="AD153"/>
  <c r="AD151"/>
  <c r="AD149"/>
  <c r="AD147"/>
  <c r="AD146"/>
  <c r="AD144"/>
  <c r="AD142"/>
  <c r="AD140"/>
  <c r="AD138"/>
  <c r="AD136"/>
  <c r="AD135"/>
  <c r="AD134"/>
  <c r="AD133"/>
  <c r="AD132"/>
  <c r="AD131"/>
  <c r="AD129"/>
  <c r="AD127"/>
  <c r="AD126"/>
  <c r="AD125"/>
  <c r="AD124"/>
  <c r="AD123"/>
  <c r="AD121"/>
  <c r="AD119"/>
  <c r="AD117"/>
  <c r="AD116"/>
  <c r="AD115"/>
  <c r="AD113"/>
  <c r="AD112"/>
  <c r="AD111"/>
  <c r="AD109"/>
  <c r="AD108"/>
  <c r="AD107"/>
  <c r="AD105"/>
  <c r="AD104"/>
  <c r="AD103"/>
  <c r="AD102"/>
  <c r="AD101"/>
  <c r="AD100"/>
  <c r="AD98"/>
  <c r="AD97"/>
  <c r="AD96"/>
  <c r="AD95"/>
  <c r="AD94"/>
  <c r="AD93"/>
  <c r="AD92"/>
  <c r="AD91"/>
  <c r="AD90"/>
  <c r="AD89"/>
  <c r="AD87"/>
  <c r="AD86"/>
  <c r="AD84"/>
  <c r="AD82"/>
  <c r="AD80"/>
  <c r="AD78"/>
  <c r="AD77"/>
  <c r="AD76"/>
  <c r="AD75"/>
  <c r="AD74"/>
  <c r="AD73"/>
  <c r="AD72"/>
  <c r="AD71"/>
  <c r="AD69"/>
  <c r="AD68"/>
  <c r="AD67"/>
  <c r="AD66"/>
  <c r="AD65"/>
  <c r="AD63"/>
  <c r="AD62"/>
  <c r="AD61"/>
  <c r="AD59"/>
  <c r="AD58"/>
  <c r="AD56"/>
  <c r="AD55"/>
  <c r="AD54"/>
  <c r="AD53"/>
  <c r="AD52"/>
  <c r="AD50"/>
  <c r="AD49"/>
  <c r="AD48"/>
  <c r="AD47"/>
  <c r="AD46"/>
  <c r="AD45"/>
  <c r="AD44"/>
  <c r="AD43"/>
  <c r="AD42"/>
  <c r="AD41"/>
  <c r="AD40"/>
  <c r="AD39"/>
  <c r="AD38"/>
  <c r="AD37"/>
  <c r="AD36"/>
  <c r="AD35"/>
  <c r="AD33"/>
  <c r="AD32"/>
  <c r="AD30"/>
  <c r="AD29"/>
  <c r="AD28"/>
  <c r="AD27"/>
  <c r="AD26"/>
  <c r="AD25"/>
  <c r="AD24"/>
  <c r="AD23"/>
  <c r="AD22"/>
  <c r="AD21"/>
  <c r="AD20"/>
  <c r="AD19"/>
  <c r="AD18"/>
  <c r="AD17"/>
  <c r="AD16"/>
  <c r="AD15"/>
  <c r="AD14"/>
  <c r="AD13"/>
  <c r="AD12"/>
  <c r="U163" l="1"/>
  <c r="U161"/>
  <c r="U159"/>
  <c r="U158"/>
  <c r="U156"/>
  <c r="U154"/>
  <c r="U153"/>
  <c r="U151"/>
  <c r="U149"/>
  <c r="U147"/>
  <c r="U146"/>
  <c r="U144"/>
  <c r="U142"/>
  <c r="U143" s="1"/>
  <c r="U140"/>
  <c r="U138"/>
  <c r="U136"/>
  <c r="U135"/>
  <c r="U134"/>
  <c r="U133"/>
  <c r="U132"/>
  <c r="U131"/>
  <c r="U129"/>
  <c r="U127"/>
  <c r="U126"/>
  <c r="U125"/>
  <c r="U124"/>
  <c r="U123"/>
  <c r="U121"/>
  <c r="U119"/>
  <c r="U120" s="1"/>
  <c r="U117"/>
  <c r="U116"/>
  <c r="U115"/>
  <c r="U113"/>
  <c r="U112"/>
  <c r="U111"/>
  <c r="U109"/>
  <c r="U108"/>
  <c r="U107"/>
  <c r="U105"/>
  <c r="U104"/>
  <c r="U103"/>
  <c r="U102"/>
  <c r="U101"/>
  <c r="U100"/>
  <c r="U98"/>
  <c r="U97"/>
  <c r="U96"/>
  <c r="U95"/>
  <c r="U94"/>
  <c r="U93"/>
  <c r="U92"/>
  <c r="U91"/>
  <c r="U90"/>
  <c r="U89"/>
  <c r="U87"/>
  <c r="U86"/>
  <c r="U84"/>
  <c r="U82"/>
  <c r="U80"/>
  <c r="U81" s="1"/>
  <c r="U78"/>
  <c r="U77"/>
  <c r="U76"/>
  <c r="U75"/>
  <c r="U74"/>
  <c r="U73"/>
  <c r="U72"/>
  <c r="U71"/>
  <c r="U69"/>
  <c r="U68"/>
  <c r="U67"/>
  <c r="U66"/>
  <c r="U65"/>
  <c r="U63"/>
  <c r="U62"/>
  <c r="U61"/>
  <c r="U59"/>
  <c r="U58"/>
  <c r="U56"/>
  <c r="U55"/>
  <c r="U54"/>
  <c r="U53"/>
  <c r="U52"/>
  <c r="U50"/>
  <c r="U49"/>
  <c r="U48"/>
  <c r="U47"/>
  <c r="U46"/>
  <c r="U45"/>
  <c r="U44"/>
  <c r="U43"/>
  <c r="U42"/>
  <c r="U41"/>
  <c r="U40"/>
  <c r="U39"/>
  <c r="U38"/>
  <c r="U37"/>
  <c r="U36"/>
  <c r="U35"/>
  <c r="U33"/>
  <c r="U12"/>
  <c r="U13"/>
  <c r="U14"/>
  <c r="U15"/>
  <c r="U16"/>
  <c r="U17"/>
  <c r="U18"/>
  <c r="U19"/>
  <c r="U20"/>
  <c r="U21"/>
  <c r="U22"/>
  <c r="U23"/>
  <c r="U24"/>
  <c r="U25"/>
  <c r="U26"/>
  <c r="U27"/>
  <c r="U28"/>
  <c r="U29"/>
  <c r="U30"/>
  <c r="U32"/>
  <c r="U11"/>
  <c r="AD11"/>
  <c r="AJ164"/>
  <c r="AI164"/>
  <c r="AH164"/>
  <c r="AG164"/>
  <c r="AF164"/>
  <c r="AE164"/>
  <c r="AC164"/>
  <c r="AB164"/>
  <c r="AA164"/>
  <c r="Z164"/>
  <c r="Y164"/>
  <c r="X164"/>
  <c r="W164"/>
  <c r="T163"/>
  <c r="T164" s="1"/>
  <c r="R163"/>
  <c r="R164" s="1"/>
  <c r="K164"/>
  <c r="Q163"/>
  <c r="AJ162"/>
  <c r="AI162"/>
  <c r="AH162"/>
  <c r="AG162"/>
  <c r="AF162"/>
  <c r="AE162"/>
  <c r="AC162"/>
  <c r="AB162"/>
  <c r="AA162"/>
  <c r="Z162"/>
  <c r="Y162"/>
  <c r="X162"/>
  <c r="W162"/>
  <c r="I162"/>
  <c r="AQ161"/>
  <c r="AP161" s="1"/>
  <c r="T161"/>
  <c r="T162" s="1"/>
  <c r="Q161"/>
  <c r="Q162" s="1"/>
  <c r="AJ160"/>
  <c r="AI160"/>
  <c r="AH160"/>
  <c r="AG160"/>
  <c r="AF160"/>
  <c r="AE160"/>
  <c r="AC160"/>
  <c r="AB160"/>
  <c r="AA160"/>
  <c r="Z160"/>
  <c r="Y160"/>
  <c r="X160"/>
  <c r="W160"/>
  <c r="I160"/>
  <c r="AQ159"/>
  <c r="AP159" s="1"/>
  <c r="T159"/>
  <c r="R159"/>
  <c r="Q159"/>
  <c r="T158"/>
  <c r="R158"/>
  <c r="Q158"/>
  <c r="AJ157"/>
  <c r="AI157"/>
  <c r="AH157"/>
  <c r="AG157"/>
  <c r="AF157"/>
  <c r="AE157"/>
  <c r="AC157"/>
  <c r="AB157"/>
  <c r="AA157"/>
  <c r="Z157"/>
  <c r="Y157"/>
  <c r="X157"/>
  <c r="W157"/>
  <c r="J157"/>
  <c r="I157"/>
  <c r="AQ156"/>
  <c r="U157"/>
  <c r="T156"/>
  <c r="T157" s="1"/>
  <c r="Q156"/>
  <c r="Q157" s="1"/>
  <c r="AJ155"/>
  <c r="AI155"/>
  <c r="AH155"/>
  <c r="AG155"/>
  <c r="AF155"/>
  <c r="AE155"/>
  <c r="AC155"/>
  <c r="AB155"/>
  <c r="AA155"/>
  <c r="Z155"/>
  <c r="Y155"/>
  <c r="X155"/>
  <c r="W155"/>
  <c r="J155"/>
  <c r="T154"/>
  <c r="R154"/>
  <c r="AQ154"/>
  <c r="I155"/>
  <c r="AQ153"/>
  <c r="AP153" s="1"/>
  <c r="T153"/>
  <c r="Q153"/>
  <c r="AJ152"/>
  <c r="AI152"/>
  <c r="AH152"/>
  <c r="AG152"/>
  <c r="AF152"/>
  <c r="AE152"/>
  <c r="AC152"/>
  <c r="AB152"/>
  <c r="AA152"/>
  <c r="Z152"/>
  <c r="Y152"/>
  <c r="X152"/>
  <c r="W152"/>
  <c r="K152"/>
  <c r="J152"/>
  <c r="I152"/>
  <c r="T151"/>
  <c r="T152" s="1"/>
  <c r="R151"/>
  <c r="R152" s="1"/>
  <c r="AQ151"/>
  <c r="AP151" s="1"/>
  <c r="Q151"/>
  <c r="AJ150"/>
  <c r="AI150"/>
  <c r="AH150"/>
  <c r="AG150"/>
  <c r="AF150"/>
  <c r="AE150"/>
  <c r="AC150"/>
  <c r="AB150"/>
  <c r="AA150"/>
  <c r="Z150"/>
  <c r="Y150"/>
  <c r="X150"/>
  <c r="W150"/>
  <c r="K150"/>
  <c r="J150"/>
  <c r="T149"/>
  <c r="T150" s="1"/>
  <c r="R149"/>
  <c r="R150" s="1"/>
  <c r="I150"/>
  <c r="AJ148"/>
  <c r="AI148"/>
  <c r="AH148"/>
  <c r="AG148"/>
  <c r="AF148"/>
  <c r="AE148"/>
  <c r="AC148"/>
  <c r="AB148"/>
  <c r="AA148"/>
  <c r="Z148"/>
  <c r="Y148"/>
  <c r="X148"/>
  <c r="W148"/>
  <c r="T147"/>
  <c r="R147"/>
  <c r="K148"/>
  <c r="Q147"/>
  <c r="T146"/>
  <c r="R146"/>
  <c r="I148"/>
  <c r="AJ145"/>
  <c r="AI145"/>
  <c r="AH145"/>
  <c r="AG145"/>
  <c r="AF145"/>
  <c r="AE145"/>
  <c r="AC145"/>
  <c r="AB145"/>
  <c r="AA145"/>
  <c r="Z145"/>
  <c r="Y145"/>
  <c r="X145"/>
  <c r="W145"/>
  <c r="K145"/>
  <c r="T144"/>
  <c r="T145" s="1"/>
  <c r="R144"/>
  <c r="R145" s="1"/>
  <c r="Q144"/>
  <c r="AJ143"/>
  <c r="AI143"/>
  <c r="AH143"/>
  <c r="AG143"/>
  <c r="AF143"/>
  <c r="AE143"/>
  <c r="AC143"/>
  <c r="AB143"/>
  <c r="AA143"/>
  <c r="Z143"/>
  <c r="Y143"/>
  <c r="X143"/>
  <c r="W143"/>
  <c r="I143"/>
  <c r="AQ142"/>
  <c r="AP142" s="1"/>
  <c r="T142"/>
  <c r="T143" s="1"/>
  <c r="J143"/>
  <c r="Q142"/>
  <c r="Q143" s="1"/>
  <c r="AJ141"/>
  <c r="AI141"/>
  <c r="AH141"/>
  <c r="AG141"/>
  <c r="AF141"/>
  <c r="AE141"/>
  <c r="AC141"/>
  <c r="AB141"/>
  <c r="AA141"/>
  <c r="Z141"/>
  <c r="Y141"/>
  <c r="X141"/>
  <c r="W141"/>
  <c r="J141"/>
  <c r="I141"/>
  <c r="T140"/>
  <c r="T141" s="1"/>
  <c r="Q140"/>
  <c r="AQ140"/>
  <c r="AP140" s="1"/>
  <c r="AJ139"/>
  <c r="AI139"/>
  <c r="AH139"/>
  <c r="AG139"/>
  <c r="AF139"/>
  <c r="AE139"/>
  <c r="AC139"/>
  <c r="AB139"/>
  <c r="AA139"/>
  <c r="Z139"/>
  <c r="Y139"/>
  <c r="X139"/>
  <c r="W139"/>
  <c r="J139"/>
  <c r="T138"/>
  <c r="T139" s="1"/>
  <c r="K139"/>
  <c r="AQ138"/>
  <c r="I139"/>
  <c r="AJ137"/>
  <c r="AI137"/>
  <c r="AH137"/>
  <c r="AG137"/>
  <c r="AF137"/>
  <c r="AE137"/>
  <c r="AC137"/>
  <c r="AB137"/>
  <c r="AA137"/>
  <c r="Z137"/>
  <c r="Y137"/>
  <c r="X137"/>
  <c r="W137"/>
  <c r="T136"/>
  <c r="R136"/>
  <c r="Q136"/>
  <c r="T135"/>
  <c r="R135"/>
  <c r="AQ135"/>
  <c r="AP135" s="1"/>
  <c r="Q135"/>
  <c r="AQ134"/>
  <c r="T134"/>
  <c r="R134"/>
  <c r="Q134"/>
  <c r="AQ133"/>
  <c r="AP133" s="1"/>
  <c r="T133"/>
  <c r="Q133"/>
  <c r="T132"/>
  <c r="R132"/>
  <c r="Q132"/>
  <c r="T131"/>
  <c r="R131"/>
  <c r="AQ131"/>
  <c r="AJ130"/>
  <c r="AI130"/>
  <c r="AH130"/>
  <c r="AG130"/>
  <c r="AF130"/>
  <c r="AE130"/>
  <c r="AC130"/>
  <c r="AB130"/>
  <c r="AA130"/>
  <c r="Z130"/>
  <c r="Y130"/>
  <c r="X130"/>
  <c r="W130"/>
  <c r="K130"/>
  <c r="J130"/>
  <c r="U130"/>
  <c r="T129"/>
  <c r="T130" s="1"/>
  <c r="R129"/>
  <c r="R130" s="1"/>
  <c r="I130"/>
  <c r="AJ128"/>
  <c r="AI128"/>
  <c r="AH128"/>
  <c r="AG128"/>
  <c r="AF128"/>
  <c r="AE128"/>
  <c r="AC128"/>
  <c r="AB128"/>
  <c r="AA128"/>
  <c r="Z128"/>
  <c r="Y128"/>
  <c r="X128"/>
  <c r="W128"/>
  <c r="AQ127"/>
  <c r="AP127" s="1"/>
  <c r="T127"/>
  <c r="R127"/>
  <c r="Q127"/>
  <c r="T126"/>
  <c r="R126"/>
  <c r="AQ126"/>
  <c r="Q126"/>
  <c r="AQ125"/>
  <c r="AP125" s="1"/>
  <c r="T125"/>
  <c r="Q125"/>
  <c r="T124"/>
  <c r="R124"/>
  <c r="Q124"/>
  <c r="T123"/>
  <c r="R123"/>
  <c r="AJ122"/>
  <c r="AI122"/>
  <c r="AH122"/>
  <c r="AG122"/>
  <c r="AF122"/>
  <c r="AE122"/>
  <c r="AC122"/>
  <c r="AB122"/>
  <c r="AA122"/>
  <c r="Z122"/>
  <c r="Y122"/>
  <c r="X122"/>
  <c r="W122"/>
  <c r="K122"/>
  <c r="I122"/>
  <c r="T121"/>
  <c r="T122" s="1"/>
  <c r="R121"/>
  <c r="R122" s="1"/>
  <c r="Q121"/>
  <c r="AJ120"/>
  <c r="AI120"/>
  <c r="AH120"/>
  <c r="AG120"/>
  <c r="AF120"/>
  <c r="AE120"/>
  <c r="AC120"/>
  <c r="AB120"/>
  <c r="AA120"/>
  <c r="Z120"/>
  <c r="Y120"/>
  <c r="X120"/>
  <c r="W120"/>
  <c r="J120"/>
  <c r="I120"/>
  <c r="AQ119"/>
  <c r="T119"/>
  <c r="T120" s="1"/>
  <c r="Q119"/>
  <c r="Q120" s="1"/>
  <c r="AJ118"/>
  <c r="AI118"/>
  <c r="AH118"/>
  <c r="AG118"/>
  <c r="AF118"/>
  <c r="AE118"/>
  <c r="AC118"/>
  <c r="AB118"/>
  <c r="AA118"/>
  <c r="Z118"/>
  <c r="Y118"/>
  <c r="X118"/>
  <c r="W118"/>
  <c r="T117"/>
  <c r="R117"/>
  <c r="I118"/>
  <c r="AQ116"/>
  <c r="AP116" s="1"/>
  <c r="T116"/>
  <c r="R116"/>
  <c r="Q116"/>
  <c r="T115"/>
  <c r="R115"/>
  <c r="K118"/>
  <c r="Q115"/>
  <c r="AJ114"/>
  <c r="AI114"/>
  <c r="AH114"/>
  <c r="AG114"/>
  <c r="AF114"/>
  <c r="AE114"/>
  <c r="AC114"/>
  <c r="AB114"/>
  <c r="AA114"/>
  <c r="Z114"/>
  <c r="Y114"/>
  <c r="X114"/>
  <c r="W114"/>
  <c r="T113"/>
  <c r="R113"/>
  <c r="K114"/>
  <c r="Q113"/>
  <c r="T112"/>
  <c r="R112"/>
  <c r="Q112"/>
  <c r="T111"/>
  <c r="R111"/>
  <c r="J114"/>
  <c r="I114"/>
  <c r="AJ110"/>
  <c r="AI110"/>
  <c r="AH110"/>
  <c r="AG110"/>
  <c r="AF110"/>
  <c r="AE110"/>
  <c r="AC110"/>
  <c r="AB110"/>
  <c r="AA110"/>
  <c r="Z110"/>
  <c r="Y110"/>
  <c r="X110"/>
  <c r="W110"/>
  <c r="K110"/>
  <c r="T109"/>
  <c r="R109"/>
  <c r="Q109"/>
  <c r="T108"/>
  <c r="R108"/>
  <c r="AQ108"/>
  <c r="AP108" s="1"/>
  <c r="AQ107"/>
  <c r="T107"/>
  <c r="R107"/>
  <c r="I110"/>
  <c r="AJ106"/>
  <c r="AI106"/>
  <c r="AH106"/>
  <c r="AG106"/>
  <c r="AF106"/>
  <c r="AE106"/>
  <c r="AC106"/>
  <c r="AB106"/>
  <c r="AA106"/>
  <c r="Z106"/>
  <c r="Y106"/>
  <c r="X106"/>
  <c r="W106"/>
  <c r="T105"/>
  <c r="R105"/>
  <c r="AQ105"/>
  <c r="Q105"/>
  <c r="AQ104"/>
  <c r="AP104" s="1"/>
  <c r="T104"/>
  <c r="R104"/>
  <c r="Q104"/>
  <c r="T103"/>
  <c r="R103"/>
  <c r="Q103"/>
  <c r="T102"/>
  <c r="R102"/>
  <c r="Q102"/>
  <c r="T101"/>
  <c r="R101"/>
  <c r="AQ101"/>
  <c r="AP101" s="1"/>
  <c r="I106"/>
  <c r="AQ100"/>
  <c r="T100"/>
  <c r="Q100"/>
  <c r="AJ99"/>
  <c r="AI99"/>
  <c r="AH99"/>
  <c r="AG99"/>
  <c r="AF99"/>
  <c r="AE99"/>
  <c r="AC99"/>
  <c r="AB99"/>
  <c r="AA99"/>
  <c r="Z99"/>
  <c r="Y99"/>
  <c r="X99"/>
  <c r="W99"/>
  <c r="T98"/>
  <c r="Q98"/>
  <c r="R98"/>
  <c r="AQ98"/>
  <c r="AP98" s="1"/>
  <c r="T97"/>
  <c r="R97"/>
  <c r="Q97"/>
  <c r="T96"/>
  <c r="R96"/>
  <c r="AQ96"/>
  <c r="AP96" s="1"/>
  <c r="Q96"/>
  <c r="AQ95"/>
  <c r="AP95" s="1"/>
  <c r="T95"/>
  <c r="R95"/>
  <c r="Q95"/>
  <c r="T94"/>
  <c r="R94"/>
  <c r="Q94"/>
  <c r="T93"/>
  <c r="R93"/>
  <c r="Q93"/>
  <c r="T92"/>
  <c r="R92"/>
  <c r="AQ92"/>
  <c r="AP92" s="1"/>
  <c r="Q92"/>
  <c r="T91"/>
  <c r="R91"/>
  <c r="Q91"/>
  <c r="T90"/>
  <c r="R90"/>
  <c r="Q90"/>
  <c r="T89"/>
  <c r="R89"/>
  <c r="AQ89"/>
  <c r="AP89" s="1"/>
  <c r="I99"/>
  <c r="AJ88"/>
  <c r="AI88"/>
  <c r="AH88"/>
  <c r="AG88"/>
  <c r="AF88"/>
  <c r="AE88"/>
  <c r="AC88"/>
  <c r="AB88"/>
  <c r="AA88"/>
  <c r="Z88"/>
  <c r="Y88"/>
  <c r="X88"/>
  <c r="W88"/>
  <c r="J88"/>
  <c r="T87"/>
  <c r="R87"/>
  <c r="AQ87"/>
  <c r="AP87" s="1"/>
  <c r="Q87"/>
  <c r="AQ86"/>
  <c r="AP86" s="1"/>
  <c r="T86"/>
  <c r="R86"/>
  <c r="AJ85"/>
  <c r="AI85"/>
  <c r="AH85"/>
  <c r="AG85"/>
  <c r="AF85"/>
  <c r="AE85"/>
  <c r="AC85"/>
  <c r="AB85"/>
  <c r="AA85"/>
  <c r="Z85"/>
  <c r="Y85"/>
  <c r="X85"/>
  <c r="W85"/>
  <c r="K85"/>
  <c r="J85"/>
  <c r="T84"/>
  <c r="T85" s="1"/>
  <c r="R84"/>
  <c r="R85" s="1"/>
  <c r="AQ84"/>
  <c r="I85"/>
  <c r="AJ83"/>
  <c r="AI83"/>
  <c r="AH83"/>
  <c r="AG83"/>
  <c r="AF83"/>
  <c r="AE83"/>
  <c r="AC83"/>
  <c r="AB83"/>
  <c r="AA83"/>
  <c r="Z83"/>
  <c r="Y83"/>
  <c r="X83"/>
  <c r="W83"/>
  <c r="K83"/>
  <c r="J83"/>
  <c r="T82"/>
  <c r="T83" s="1"/>
  <c r="R82"/>
  <c r="R83" s="1"/>
  <c r="I83"/>
  <c r="AJ81"/>
  <c r="AI81"/>
  <c r="AH81"/>
  <c r="AG81"/>
  <c r="AF81"/>
  <c r="AE81"/>
  <c r="AC81"/>
  <c r="AB81"/>
  <c r="AA81"/>
  <c r="Z81"/>
  <c r="Y81"/>
  <c r="X81"/>
  <c r="W81"/>
  <c r="I81"/>
  <c r="T80"/>
  <c r="T81" s="1"/>
  <c r="R80"/>
  <c r="R81" s="1"/>
  <c r="Q80"/>
  <c r="Q81" s="1"/>
  <c r="AJ79"/>
  <c r="AI79"/>
  <c r="AH79"/>
  <c r="AG79"/>
  <c r="AF79"/>
  <c r="AE79"/>
  <c r="AC79"/>
  <c r="AB79"/>
  <c r="AA79"/>
  <c r="Z79"/>
  <c r="Y79"/>
  <c r="X79"/>
  <c r="W79"/>
  <c r="AQ78"/>
  <c r="T78"/>
  <c r="R78"/>
  <c r="Q78"/>
  <c r="T77"/>
  <c r="R77"/>
  <c r="Q77"/>
  <c r="T76"/>
  <c r="R76"/>
  <c r="Q76"/>
  <c r="T75"/>
  <c r="Q75"/>
  <c r="R75"/>
  <c r="AQ75"/>
  <c r="T74"/>
  <c r="R74"/>
  <c r="Q74"/>
  <c r="T73"/>
  <c r="R73"/>
  <c r="Q73"/>
  <c r="T72"/>
  <c r="R72"/>
  <c r="AQ72"/>
  <c r="AP72" s="1"/>
  <c r="AQ71"/>
  <c r="T71"/>
  <c r="Q71"/>
  <c r="AJ70"/>
  <c r="AI70"/>
  <c r="AH70"/>
  <c r="AG70"/>
  <c r="AF70"/>
  <c r="AE70"/>
  <c r="AC70"/>
  <c r="AB70"/>
  <c r="AA70"/>
  <c r="Z70"/>
  <c r="Y70"/>
  <c r="X70"/>
  <c r="W70"/>
  <c r="T69"/>
  <c r="R69"/>
  <c r="AQ69"/>
  <c r="Q69"/>
  <c r="AQ68"/>
  <c r="AP68" s="1"/>
  <c r="T68"/>
  <c r="R68"/>
  <c r="Q68"/>
  <c r="T67"/>
  <c r="R67"/>
  <c r="Q67"/>
  <c r="T66"/>
  <c r="Q66"/>
  <c r="T65"/>
  <c r="R65"/>
  <c r="Q65"/>
  <c r="AJ64"/>
  <c r="AI64"/>
  <c r="AH64"/>
  <c r="AG64"/>
  <c r="AF64"/>
  <c r="AE64"/>
  <c r="AC64"/>
  <c r="AB64"/>
  <c r="AA64"/>
  <c r="Z64"/>
  <c r="Y64"/>
  <c r="X64"/>
  <c r="W64"/>
  <c r="AQ63"/>
  <c r="AP63" s="1"/>
  <c r="T63"/>
  <c r="R63"/>
  <c r="Q63"/>
  <c r="T62"/>
  <c r="R62"/>
  <c r="Q62"/>
  <c r="AQ61"/>
  <c r="T61"/>
  <c r="R61"/>
  <c r="I64"/>
  <c r="AJ60"/>
  <c r="AI60"/>
  <c r="AH60"/>
  <c r="AG60"/>
  <c r="AF60"/>
  <c r="AE60"/>
  <c r="AC60"/>
  <c r="AB60"/>
  <c r="AA60"/>
  <c r="Z60"/>
  <c r="Y60"/>
  <c r="X60"/>
  <c r="W60"/>
  <c r="I60"/>
  <c r="T59"/>
  <c r="R59"/>
  <c r="Q59"/>
  <c r="AQ58"/>
  <c r="AP58" s="1"/>
  <c r="T58"/>
  <c r="R58"/>
  <c r="Q58"/>
  <c r="AJ57"/>
  <c r="AI57"/>
  <c r="AH57"/>
  <c r="AG57"/>
  <c r="AF57"/>
  <c r="AE57"/>
  <c r="AC57"/>
  <c r="AB57"/>
  <c r="AA57"/>
  <c r="Z57"/>
  <c r="Y57"/>
  <c r="X57"/>
  <c r="W57"/>
  <c r="T56"/>
  <c r="R56"/>
  <c r="I57"/>
  <c r="AQ55"/>
  <c r="AP55" s="1"/>
  <c r="T55"/>
  <c r="R55"/>
  <c r="Q55"/>
  <c r="T54"/>
  <c r="R54"/>
  <c r="Q54"/>
  <c r="AQ53"/>
  <c r="AP53" s="1"/>
  <c r="T53"/>
  <c r="Q53"/>
  <c r="T52"/>
  <c r="R52"/>
  <c r="Q52"/>
  <c r="AJ51"/>
  <c r="AI51"/>
  <c r="AH51"/>
  <c r="AG51"/>
  <c r="AF51"/>
  <c r="AE51"/>
  <c r="AC51"/>
  <c r="AB51"/>
  <c r="AA51"/>
  <c r="Z51"/>
  <c r="Y51"/>
  <c r="X51"/>
  <c r="W51"/>
  <c r="AQ50"/>
  <c r="AP50" s="1"/>
  <c r="T50"/>
  <c r="R50"/>
  <c r="Q50"/>
  <c r="AQ49"/>
  <c r="T49"/>
  <c r="R49"/>
  <c r="Q49"/>
  <c r="T48"/>
  <c r="R48"/>
  <c r="AQ48"/>
  <c r="Q48"/>
  <c r="T47"/>
  <c r="R47"/>
  <c r="Q47"/>
  <c r="T46"/>
  <c r="R46"/>
  <c r="Q46"/>
  <c r="T45"/>
  <c r="Q45"/>
  <c r="R45"/>
  <c r="AQ45"/>
  <c r="AP45" s="1"/>
  <c r="T44"/>
  <c r="R44"/>
  <c r="AQ44"/>
  <c r="AP44" s="1"/>
  <c r="Q44"/>
  <c r="AQ43"/>
  <c r="T43"/>
  <c r="R43"/>
  <c r="Q43"/>
  <c r="T42"/>
  <c r="R42"/>
  <c r="Q42"/>
  <c r="T41"/>
  <c r="R41"/>
  <c r="Q41"/>
  <c r="T40"/>
  <c r="R40"/>
  <c r="AQ40"/>
  <c r="Q40"/>
  <c r="AQ39"/>
  <c r="T39"/>
  <c r="R39"/>
  <c r="Q39"/>
  <c r="T38"/>
  <c r="R38"/>
  <c r="Q38"/>
  <c r="AQ37"/>
  <c r="AP37" s="1"/>
  <c r="T37"/>
  <c r="R37"/>
  <c r="Q37"/>
  <c r="AQ36"/>
  <c r="AP36" s="1"/>
  <c r="T36"/>
  <c r="R36"/>
  <c r="Q36"/>
  <c r="T35"/>
  <c r="R35"/>
  <c r="J51"/>
  <c r="AJ34"/>
  <c r="AI34"/>
  <c r="AH34"/>
  <c r="AG34"/>
  <c r="AF34"/>
  <c r="AE34"/>
  <c r="AC34"/>
  <c r="AB34"/>
  <c r="AA34"/>
  <c r="Z34"/>
  <c r="Y34"/>
  <c r="X34"/>
  <c r="T33"/>
  <c r="R33"/>
  <c r="Q33"/>
  <c r="T32"/>
  <c r="Q32"/>
  <c r="R32"/>
  <c r="AQ32"/>
  <c r="AP32" s="1"/>
  <c r="AQ31"/>
  <c r="AP31" s="1"/>
  <c r="T31"/>
  <c r="R31"/>
  <c r="Q31"/>
  <c r="AQ30"/>
  <c r="AP30" s="1"/>
  <c r="T30"/>
  <c r="R30"/>
  <c r="Q30"/>
  <c r="T29"/>
  <c r="R29"/>
  <c r="Q29"/>
  <c r="T28"/>
  <c r="R28"/>
  <c r="AQ28"/>
  <c r="AP28" s="1"/>
  <c r="Q28"/>
  <c r="AQ27"/>
  <c r="AP27" s="1"/>
  <c r="T27"/>
  <c r="R27"/>
  <c r="Q27"/>
  <c r="AQ26"/>
  <c r="AP26" s="1"/>
  <c r="T26"/>
  <c r="R26"/>
  <c r="Q26"/>
  <c r="T25"/>
  <c r="R25"/>
  <c r="AQ25"/>
  <c r="AP25" s="1"/>
  <c r="Q25"/>
  <c r="AQ24"/>
  <c r="AP24" s="1"/>
  <c r="T24"/>
  <c r="R24"/>
  <c r="Q24"/>
  <c r="AQ23"/>
  <c r="AP23" s="1"/>
  <c r="T23"/>
  <c r="R23"/>
  <c r="Q23"/>
  <c r="T22"/>
  <c r="R22"/>
  <c r="Q22"/>
  <c r="T21"/>
  <c r="R21"/>
  <c r="AQ21"/>
  <c r="AP21" s="1"/>
  <c r="Q21"/>
  <c r="AQ20"/>
  <c r="AP20" s="1"/>
  <c r="T20"/>
  <c r="R20"/>
  <c r="Q20"/>
  <c r="AQ19"/>
  <c r="AP19" s="1"/>
  <c r="T19"/>
  <c r="R19"/>
  <c r="Q19"/>
  <c r="T18"/>
  <c r="R18"/>
  <c r="AQ18"/>
  <c r="AP18" s="1"/>
  <c r="Q18"/>
  <c r="AQ17"/>
  <c r="AP17" s="1"/>
  <c r="T17"/>
  <c r="R17"/>
  <c r="Q17"/>
  <c r="AQ16"/>
  <c r="AP16" s="1"/>
  <c r="T16"/>
  <c r="R16"/>
  <c r="Q16"/>
  <c r="T15"/>
  <c r="R15"/>
  <c r="Q15"/>
  <c r="T14"/>
  <c r="R14"/>
  <c r="AQ14"/>
  <c r="AP14" s="1"/>
  <c r="Q14"/>
  <c r="T13"/>
  <c r="Q13"/>
  <c r="R13"/>
  <c r="AQ13"/>
  <c r="AP13" s="1"/>
  <c r="T12"/>
  <c r="R12"/>
  <c r="K34"/>
  <c r="Q12"/>
  <c r="T11"/>
  <c r="R11"/>
  <c r="V22" l="1"/>
  <c r="V33"/>
  <c r="AL33" s="1"/>
  <c r="V12"/>
  <c r="AL12" s="1"/>
  <c r="AD150"/>
  <c r="AD110"/>
  <c r="AD60"/>
  <c r="AD64"/>
  <c r="AD79"/>
  <c r="AD83"/>
  <c r="AD88"/>
  <c r="AD99"/>
  <c r="AD122"/>
  <c r="AD164"/>
  <c r="AD128"/>
  <c r="AD162"/>
  <c r="AD57"/>
  <c r="AD114"/>
  <c r="AD106"/>
  <c r="AD70"/>
  <c r="V28"/>
  <c r="AL28" s="1"/>
  <c r="V24"/>
  <c r="AL24" s="1"/>
  <c r="V20"/>
  <c r="AL20" s="1"/>
  <c r="V16"/>
  <c r="AL16" s="1"/>
  <c r="V30"/>
  <c r="AL30" s="1"/>
  <c r="V26"/>
  <c r="AL26" s="1"/>
  <c r="V18"/>
  <c r="AL18" s="1"/>
  <c r="V14"/>
  <c r="AL14" s="1"/>
  <c r="V32"/>
  <c r="AL32" s="1"/>
  <c r="AD51"/>
  <c r="V29"/>
  <c r="AL29" s="1"/>
  <c r="V21"/>
  <c r="AL21" s="1"/>
  <c r="V13"/>
  <c r="AL13" s="1"/>
  <c r="AD137"/>
  <c r="AD141"/>
  <c r="V27"/>
  <c r="AL27" s="1"/>
  <c r="V19"/>
  <c r="AL19" s="1"/>
  <c r="V25"/>
  <c r="AL25" s="1"/>
  <c r="V17"/>
  <c r="AL17" s="1"/>
  <c r="AD85"/>
  <c r="AD152"/>
  <c r="V23"/>
  <c r="AL23" s="1"/>
  <c r="V15"/>
  <c r="AL15" s="1"/>
  <c r="AD81"/>
  <c r="AD120"/>
  <c r="AD145"/>
  <c r="AD148"/>
  <c r="AD130"/>
  <c r="AD143"/>
  <c r="AD155"/>
  <c r="AD160"/>
  <c r="AD118"/>
  <c r="AD139"/>
  <c r="AD157"/>
  <c r="V43"/>
  <c r="AL43" s="1"/>
  <c r="S46"/>
  <c r="V48"/>
  <c r="AL48" s="1"/>
  <c r="R60"/>
  <c r="S109"/>
  <c r="S108"/>
  <c r="T148"/>
  <c r="S47"/>
  <c r="S159"/>
  <c r="V91"/>
  <c r="AL91" s="1"/>
  <c r="V105"/>
  <c r="AL105" s="1"/>
  <c r="V124"/>
  <c r="AL124" s="1"/>
  <c r="V36"/>
  <c r="AL36" s="1"/>
  <c r="S42"/>
  <c r="V35"/>
  <c r="AL35" s="1"/>
  <c r="S43"/>
  <c r="S59"/>
  <c r="V94"/>
  <c r="AL94" s="1"/>
  <c r="V96"/>
  <c r="AL96" s="1"/>
  <c r="V144"/>
  <c r="V145" s="1"/>
  <c r="V147"/>
  <c r="AL147" s="1"/>
  <c r="V53"/>
  <c r="AL53" s="1"/>
  <c r="S78"/>
  <c r="S127"/>
  <c r="S12"/>
  <c r="S19"/>
  <c r="V73"/>
  <c r="AL73" s="1"/>
  <c r="S76"/>
  <c r="S104"/>
  <c r="V63"/>
  <c r="AL63" s="1"/>
  <c r="V75"/>
  <c r="AL75" s="1"/>
  <c r="T155"/>
  <c r="V154"/>
  <c r="AL154" s="1"/>
  <c r="S17"/>
  <c r="S21"/>
  <c r="S30"/>
  <c r="V42"/>
  <c r="AL42" s="1"/>
  <c r="T60"/>
  <c r="S67"/>
  <c r="S69"/>
  <c r="S73"/>
  <c r="S74"/>
  <c r="V102"/>
  <c r="AL102" s="1"/>
  <c r="V113"/>
  <c r="AL113" s="1"/>
  <c r="V126"/>
  <c r="AL126" s="1"/>
  <c r="S135"/>
  <c r="V67"/>
  <c r="AL67" s="1"/>
  <c r="V80"/>
  <c r="R88"/>
  <c r="V109"/>
  <c r="AL109" s="1"/>
  <c r="V112"/>
  <c r="AL112" s="1"/>
  <c r="V127"/>
  <c r="AL127" s="1"/>
  <c r="U145"/>
  <c r="S14"/>
  <c r="S24"/>
  <c r="S28"/>
  <c r="V37"/>
  <c r="AL37" s="1"/>
  <c r="S44"/>
  <c r="S48"/>
  <c r="S50"/>
  <c r="V76"/>
  <c r="AL76" s="1"/>
  <c r="V98"/>
  <c r="AL98" s="1"/>
  <c r="V103"/>
  <c r="AL103" s="1"/>
  <c r="R118"/>
  <c r="S116"/>
  <c r="V46"/>
  <c r="AL46" s="1"/>
  <c r="T110"/>
  <c r="S22"/>
  <c r="S63"/>
  <c r="S77"/>
  <c r="S112"/>
  <c r="V133"/>
  <c r="AL133" s="1"/>
  <c r="R99"/>
  <c r="V125"/>
  <c r="AL125" s="1"/>
  <c r="U128"/>
  <c r="U164"/>
  <c r="V163"/>
  <c r="V164" s="1"/>
  <c r="S13"/>
  <c r="AL22"/>
  <c r="U160"/>
  <c r="V158"/>
  <c r="AL158" s="1"/>
  <c r="V59"/>
  <c r="AL59" s="1"/>
  <c r="V95"/>
  <c r="AL95" s="1"/>
  <c r="V117"/>
  <c r="AL117" s="1"/>
  <c r="S144"/>
  <c r="S145" s="1"/>
  <c r="Q145"/>
  <c r="V146"/>
  <c r="S15"/>
  <c r="S25"/>
  <c r="V50"/>
  <c r="AL50" s="1"/>
  <c r="T88"/>
  <c r="V87"/>
  <c r="V97"/>
  <c r="AL97" s="1"/>
  <c r="V115"/>
  <c r="AL115" s="1"/>
  <c r="T137"/>
  <c r="S18"/>
  <c r="S23"/>
  <c r="S39"/>
  <c r="V44"/>
  <c r="AL44" s="1"/>
  <c r="V54"/>
  <c r="AL54" s="1"/>
  <c r="S62"/>
  <c r="V74"/>
  <c r="AL74" s="1"/>
  <c r="V77"/>
  <c r="AL77" s="1"/>
  <c r="S113"/>
  <c r="U122"/>
  <c r="V121"/>
  <c r="V122" s="1"/>
  <c r="V136"/>
  <c r="AL136" s="1"/>
  <c r="S29"/>
  <c r="Y165"/>
  <c r="AC165"/>
  <c r="AH165"/>
  <c r="S38"/>
  <c r="V38"/>
  <c r="AL38" s="1"/>
  <c r="S40"/>
  <c r="V40"/>
  <c r="AL40" s="1"/>
  <c r="V41"/>
  <c r="AL41" s="1"/>
  <c r="V45"/>
  <c r="AL45" s="1"/>
  <c r="T57"/>
  <c r="S54"/>
  <c r="V56"/>
  <c r="AL56" s="1"/>
  <c r="U64"/>
  <c r="V62"/>
  <c r="AL62" s="1"/>
  <c r="V68"/>
  <c r="AL68" s="1"/>
  <c r="V86"/>
  <c r="AL86" s="1"/>
  <c r="V90"/>
  <c r="AL90" s="1"/>
  <c r="S92"/>
  <c r="V93"/>
  <c r="AL93" s="1"/>
  <c r="S95"/>
  <c r="S97"/>
  <c r="S102"/>
  <c r="S103"/>
  <c r="S121"/>
  <c r="S122" s="1"/>
  <c r="V123"/>
  <c r="AL123" s="1"/>
  <c r="V132"/>
  <c r="AL132" s="1"/>
  <c r="S136"/>
  <c r="S147"/>
  <c r="V156"/>
  <c r="V161"/>
  <c r="AL161" s="1"/>
  <c r="U162"/>
  <c r="S33"/>
  <c r="S41"/>
  <c r="S45"/>
  <c r="V47"/>
  <c r="AL47" s="1"/>
  <c r="S49"/>
  <c r="T70"/>
  <c r="V66"/>
  <c r="AL66" s="1"/>
  <c r="S68"/>
  <c r="S90"/>
  <c r="S91"/>
  <c r="S93"/>
  <c r="S94"/>
  <c r="S105"/>
  <c r="T114"/>
  <c r="S124"/>
  <c r="T128"/>
  <c r="S126"/>
  <c r="S132"/>
  <c r="S134"/>
  <c r="R160"/>
  <c r="S16"/>
  <c r="S27"/>
  <c r="S32"/>
  <c r="S36"/>
  <c r="S20"/>
  <c r="S26"/>
  <c r="W31"/>
  <c r="S31"/>
  <c r="S37"/>
  <c r="AQ33"/>
  <c r="AP33" s="1"/>
  <c r="AQ65"/>
  <c r="AP65" s="1"/>
  <c r="J70"/>
  <c r="AQ15"/>
  <c r="AP15" s="1"/>
  <c r="AQ47"/>
  <c r="AP47" s="1"/>
  <c r="AQ80"/>
  <c r="AP80" s="1"/>
  <c r="U83"/>
  <c r="V82"/>
  <c r="V83" s="1"/>
  <c r="AQ90"/>
  <c r="AP90" s="1"/>
  <c r="S96"/>
  <c r="AQ102"/>
  <c r="AP102" s="1"/>
  <c r="AQ109"/>
  <c r="AP109" s="1"/>
  <c r="J110"/>
  <c r="K143"/>
  <c r="R142"/>
  <c r="R143" s="1"/>
  <c r="R153"/>
  <c r="R155" s="1"/>
  <c r="K155"/>
  <c r="Q11"/>
  <c r="R51"/>
  <c r="AQ42"/>
  <c r="AP42" s="1"/>
  <c r="Q61"/>
  <c r="K88"/>
  <c r="Q117"/>
  <c r="S117" s="1"/>
  <c r="K137"/>
  <c r="R133"/>
  <c r="S133" s="1"/>
  <c r="V11"/>
  <c r="AQ12"/>
  <c r="AP12" s="1"/>
  <c r="AQ22"/>
  <c r="AP22" s="1"/>
  <c r="AQ29"/>
  <c r="AP29" s="1"/>
  <c r="I34"/>
  <c r="R34"/>
  <c r="Z165"/>
  <c r="AE165"/>
  <c r="AI165"/>
  <c r="K51"/>
  <c r="AQ35"/>
  <c r="AP35" s="1"/>
  <c r="AQ11"/>
  <c r="AP11" s="1"/>
  <c r="J34"/>
  <c r="AA165"/>
  <c r="AF165"/>
  <c r="AJ165"/>
  <c r="T51"/>
  <c r="AQ38"/>
  <c r="AP38" s="1"/>
  <c r="V39"/>
  <c r="AL39" s="1"/>
  <c r="AP39"/>
  <c r="AQ41"/>
  <c r="AP41" s="1"/>
  <c r="AP48"/>
  <c r="S52"/>
  <c r="K57"/>
  <c r="R53"/>
  <c r="R57" s="1"/>
  <c r="Q60"/>
  <c r="S58"/>
  <c r="AQ62"/>
  <c r="AP62" s="1"/>
  <c r="J64"/>
  <c r="I79"/>
  <c r="S80"/>
  <c r="S81" s="1"/>
  <c r="U85"/>
  <c r="V84"/>
  <c r="V85" s="1"/>
  <c r="S87"/>
  <c r="J99"/>
  <c r="J106"/>
  <c r="R114"/>
  <c r="AQ112"/>
  <c r="AP112" s="1"/>
  <c r="Q141"/>
  <c r="U152"/>
  <c r="V151"/>
  <c r="V152" s="1"/>
  <c r="S163"/>
  <c r="S164" s="1"/>
  <c r="Q164"/>
  <c r="T34"/>
  <c r="X165"/>
  <c r="AB165"/>
  <c r="AG165"/>
  <c r="I51"/>
  <c r="Q35"/>
  <c r="U51"/>
  <c r="AP40"/>
  <c r="AP43"/>
  <c r="AQ52"/>
  <c r="AP52" s="1"/>
  <c r="J57"/>
  <c r="S55"/>
  <c r="U60"/>
  <c r="V58"/>
  <c r="Q70"/>
  <c r="S65"/>
  <c r="K70"/>
  <c r="R66"/>
  <c r="R70" s="1"/>
  <c r="J81"/>
  <c r="T118"/>
  <c r="AQ54"/>
  <c r="AP54" s="1"/>
  <c r="V55"/>
  <c r="AL55" s="1"/>
  <c r="Q56"/>
  <c r="S56" s="1"/>
  <c r="AQ59"/>
  <c r="AP59" s="1"/>
  <c r="J60"/>
  <c r="T64"/>
  <c r="AQ67"/>
  <c r="AP67" s="1"/>
  <c r="AP69"/>
  <c r="T79"/>
  <c r="V72"/>
  <c r="AL72" s="1"/>
  <c r="AQ74"/>
  <c r="AP74" s="1"/>
  <c r="S75"/>
  <c r="AQ76"/>
  <c r="AP76" s="1"/>
  <c r="Q82"/>
  <c r="Q84"/>
  <c r="K99"/>
  <c r="T99"/>
  <c r="V92"/>
  <c r="AQ94"/>
  <c r="AP94" s="1"/>
  <c r="V104"/>
  <c r="AL104" s="1"/>
  <c r="V116"/>
  <c r="AL116" s="1"/>
  <c r="R125"/>
  <c r="R128" s="1"/>
  <c r="K128"/>
  <c r="U137"/>
  <c r="V131"/>
  <c r="AL131" s="1"/>
  <c r="V135"/>
  <c r="AL135" s="1"/>
  <c r="R148"/>
  <c r="Q160"/>
  <c r="S158"/>
  <c r="S160" s="1"/>
  <c r="V159"/>
  <c r="AL159" s="1"/>
  <c r="K162"/>
  <c r="R161"/>
  <c r="AQ46"/>
  <c r="AP46" s="1"/>
  <c r="U57"/>
  <c r="AQ56"/>
  <c r="AP56" s="1"/>
  <c r="K60"/>
  <c r="R64"/>
  <c r="K64"/>
  <c r="U70"/>
  <c r="I70"/>
  <c r="K79"/>
  <c r="R71"/>
  <c r="R79" s="1"/>
  <c r="V71"/>
  <c r="AP71"/>
  <c r="Q72"/>
  <c r="S72" s="1"/>
  <c r="V78"/>
  <c r="AL78" s="1"/>
  <c r="AP78"/>
  <c r="U79"/>
  <c r="K81"/>
  <c r="AQ82"/>
  <c r="AP82" s="1"/>
  <c r="AP84"/>
  <c r="I88"/>
  <c r="U99"/>
  <c r="V89"/>
  <c r="AL89" s="1"/>
  <c r="AQ91"/>
  <c r="AP91" s="1"/>
  <c r="AQ97"/>
  <c r="AP97" s="1"/>
  <c r="S98"/>
  <c r="T106"/>
  <c r="V101"/>
  <c r="AL101" s="1"/>
  <c r="AQ103"/>
  <c r="AP103" s="1"/>
  <c r="AP105"/>
  <c r="V108"/>
  <c r="AL108" s="1"/>
  <c r="V111"/>
  <c r="AQ113"/>
  <c r="AP113" s="1"/>
  <c r="U114"/>
  <c r="Q118"/>
  <c r="J128"/>
  <c r="AQ123"/>
  <c r="AP123" s="1"/>
  <c r="I137"/>
  <c r="Q131"/>
  <c r="J148"/>
  <c r="AQ146"/>
  <c r="AP146" s="1"/>
  <c r="U150"/>
  <c r="V149"/>
  <c r="V150" s="1"/>
  <c r="Q152"/>
  <c r="S151"/>
  <c r="S152" s="1"/>
  <c r="Q154"/>
  <c r="S154" s="1"/>
  <c r="V49"/>
  <c r="AL49" s="1"/>
  <c r="AP49"/>
  <c r="V52"/>
  <c r="V61"/>
  <c r="AP61"/>
  <c r="V65"/>
  <c r="AQ66"/>
  <c r="AP66" s="1"/>
  <c r="V69"/>
  <c r="AL69" s="1"/>
  <c r="AQ73"/>
  <c r="AP73" s="1"/>
  <c r="AP75"/>
  <c r="AQ77"/>
  <c r="AP77" s="1"/>
  <c r="Q89"/>
  <c r="AQ93"/>
  <c r="AP93" s="1"/>
  <c r="R100"/>
  <c r="R106" s="1"/>
  <c r="K106"/>
  <c r="U106"/>
  <c r="AP100"/>
  <c r="Q101"/>
  <c r="S101" s="1"/>
  <c r="R110"/>
  <c r="V107"/>
  <c r="AP107"/>
  <c r="Q111"/>
  <c r="J118"/>
  <c r="S115"/>
  <c r="AQ115"/>
  <c r="AP115" s="1"/>
  <c r="Q122"/>
  <c r="Q129"/>
  <c r="V129"/>
  <c r="V130" s="1"/>
  <c r="U139"/>
  <c r="V138"/>
  <c r="V139" s="1"/>
  <c r="V142"/>
  <c r="U155"/>
  <c r="J79"/>
  <c r="Q86"/>
  <c r="U88"/>
  <c r="Q107"/>
  <c r="U110"/>
  <c r="AQ117"/>
  <c r="AP117" s="1"/>
  <c r="J122"/>
  <c r="AQ121"/>
  <c r="AP121" s="1"/>
  <c r="AQ124"/>
  <c r="AP124" s="1"/>
  <c r="AP126"/>
  <c r="AQ129"/>
  <c r="AP129" s="1"/>
  <c r="AP131"/>
  <c r="AQ132"/>
  <c r="AP132" s="1"/>
  <c r="J137"/>
  <c r="Q138"/>
  <c r="U141"/>
  <c r="V140"/>
  <c r="V141" s="1"/>
  <c r="AQ147"/>
  <c r="AP147" s="1"/>
  <c r="U148"/>
  <c r="Q149"/>
  <c r="AP154"/>
  <c r="J160"/>
  <c r="AQ158"/>
  <c r="AP158" s="1"/>
  <c r="J164"/>
  <c r="AQ163"/>
  <c r="AP163" s="1"/>
  <c r="V100"/>
  <c r="AQ111"/>
  <c r="AP111" s="1"/>
  <c r="U118"/>
  <c r="K120"/>
  <c r="R119"/>
  <c r="R120" s="1"/>
  <c r="V119"/>
  <c r="AP119"/>
  <c r="I128"/>
  <c r="Q123"/>
  <c r="V134"/>
  <c r="AL134" s="1"/>
  <c r="AP134"/>
  <c r="AQ136"/>
  <c r="AP136" s="1"/>
  <c r="AP138"/>
  <c r="K141"/>
  <c r="R140"/>
  <c r="R141" s="1"/>
  <c r="J145"/>
  <c r="AQ144"/>
  <c r="AP144" s="1"/>
  <c r="Q146"/>
  <c r="AQ149"/>
  <c r="AP149" s="1"/>
  <c r="K157"/>
  <c r="R156"/>
  <c r="R157" s="1"/>
  <c r="AP156"/>
  <c r="K160"/>
  <c r="T160"/>
  <c r="J162"/>
  <c r="R138"/>
  <c r="R139" s="1"/>
  <c r="I145"/>
  <c r="I164"/>
  <c r="V153"/>
  <c r="AL144" l="1"/>
  <c r="AD31"/>
  <c r="U31"/>
  <c r="V31" s="1"/>
  <c r="S60"/>
  <c r="V148"/>
  <c r="AL163"/>
  <c r="S125"/>
  <c r="V114"/>
  <c r="AL111"/>
  <c r="R137"/>
  <c r="V88"/>
  <c r="AL87"/>
  <c r="V81"/>
  <c r="AL80"/>
  <c r="AL129"/>
  <c r="S118"/>
  <c r="V99"/>
  <c r="AL82"/>
  <c r="I165"/>
  <c r="AL121"/>
  <c r="V128"/>
  <c r="T165"/>
  <c r="V162"/>
  <c r="AL156"/>
  <c r="V157"/>
  <c r="AL140"/>
  <c r="S153"/>
  <c r="S155" s="1"/>
  <c r="AL84"/>
  <c r="AL138"/>
  <c r="Q155"/>
  <c r="S142"/>
  <c r="S143" s="1"/>
  <c r="V57"/>
  <c r="AL146"/>
  <c r="K165"/>
  <c r="J165"/>
  <c r="V110"/>
  <c r="AL107"/>
  <c r="V64"/>
  <c r="AL61"/>
  <c r="R162"/>
  <c r="S161"/>
  <c r="S162" s="1"/>
  <c r="V60"/>
  <c r="AL58"/>
  <c r="V51"/>
  <c r="S53"/>
  <c r="S57" s="1"/>
  <c r="S123"/>
  <c r="Q128"/>
  <c r="V106"/>
  <c r="AL100"/>
  <c r="Q150"/>
  <c r="S149"/>
  <c r="S150" s="1"/>
  <c r="S156"/>
  <c r="S157" s="1"/>
  <c r="Q106"/>
  <c r="AL52"/>
  <c r="V160"/>
  <c r="Q57"/>
  <c r="S11"/>
  <c r="Q34"/>
  <c r="Q79"/>
  <c r="W34"/>
  <c r="Q51"/>
  <c r="S35"/>
  <c r="S51" s="1"/>
  <c r="V155"/>
  <c r="AL153"/>
  <c r="S146"/>
  <c r="S148" s="1"/>
  <c r="Q148"/>
  <c r="Q139"/>
  <c r="S138"/>
  <c r="S139" s="1"/>
  <c r="Q110"/>
  <c r="S107"/>
  <c r="S110" s="1"/>
  <c r="Q88"/>
  <c r="S86"/>
  <c r="S88" s="1"/>
  <c r="V143"/>
  <c r="AL142"/>
  <c r="Q130"/>
  <c r="S129"/>
  <c r="S130" s="1"/>
  <c r="V137"/>
  <c r="Q85"/>
  <c r="S84"/>
  <c r="S85" s="1"/>
  <c r="AL11"/>
  <c r="Q64"/>
  <c r="S61"/>
  <c r="S64" s="1"/>
  <c r="S71"/>
  <c r="S79" s="1"/>
  <c r="AL151"/>
  <c r="AL149"/>
  <c r="AL119"/>
  <c r="V120"/>
  <c r="S111"/>
  <c r="S114" s="1"/>
  <c r="Q114"/>
  <c r="Q99"/>
  <c r="S89"/>
  <c r="S99" s="1"/>
  <c r="V70"/>
  <c r="S131"/>
  <c r="S137" s="1"/>
  <c r="Q137"/>
  <c r="V118"/>
  <c r="V79"/>
  <c r="AL71"/>
  <c r="S100"/>
  <c r="S106" s="1"/>
  <c r="Q83"/>
  <c r="S82"/>
  <c r="S83" s="1"/>
  <c r="S140"/>
  <c r="S141" s="1"/>
  <c r="S119"/>
  <c r="S120" s="1"/>
  <c r="S66"/>
  <c r="S70" s="1"/>
  <c r="AL65"/>
  <c r="W165" l="1"/>
  <c r="AD165" s="1"/>
  <c r="AD34"/>
  <c r="S128"/>
  <c r="R165"/>
  <c r="Q165"/>
  <c r="S34"/>
  <c r="U34"/>
  <c r="U165" s="1"/>
  <c r="S165" l="1"/>
  <c r="AL31"/>
  <c r="V34"/>
  <c r="V165" s="1"/>
</calcChain>
</file>

<file path=xl/comments1.xml><?xml version="1.0" encoding="utf-8"?>
<comments xmlns="http://schemas.openxmlformats.org/spreadsheetml/2006/main">
  <authors>
    <author>a3612</author>
  </authors>
  <commentList>
    <comment ref="K4" authorId="0">
      <text>
        <r>
          <rPr>
            <b/>
            <sz val="9"/>
            <color indexed="81"/>
            <rFont val="ＭＳ Ｐゴシック"/>
            <family val="3"/>
            <charset val="128"/>
          </rPr>
          <t>a3612:</t>
        </r>
        <r>
          <rPr>
            <sz val="9"/>
            <color indexed="81"/>
            <rFont val="ＭＳ Ｐゴシック"/>
            <family val="3"/>
            <charset val="128"/>
          </rPr>
          <t xml:space="preserve">
受領した前払金の未償還残高（マイナス表示）
</t>
        </r>
      </text>
    </comment>
    <comment ref="W4" authorId="0">
      <text>
        <r>
          <rPr>
            <b/>
            <sz val="9"/>
            <color indexed="81"/>
            <rFont val="ＭＳ Ｐゴシック"/>
            <family val="3"/>
            <charset val="128"/>
          </rPr>
          <t>a3612:</t>
        </r>
        <r>
          <rPr>
            <sz val="9"/>
            <color indexed="81"/>
            <rFont val="ＭＳ Ｐゴシック"/>
            <family val="3"/>
            <charset val="128"/>
          </rPr>
          <t xml:space="preserve">
</t>
        </r>
        <r>
          <rPr>
            <b/>
            <sz val="9"/>
            <color indexed="10"/>
            <rFont val="ＭＳ Ｐゴシック"/>
            <family val="3"/>
            <charset val="128"/>
          </rPr>
          <t>入力は円単位で行って下さい。表示 は百万円単位でされます。</t>
        </r>
      </text>
    </comment>
    <comment ref="Q5" authorId="0">
      <text>
        <r>
          <rPr>
            <b/>
            <sz val="9"/>
            <color indexed="81"/>
            <rFont val="ＭＳ Ｐゴシック"/>
            <family val="3"/>
            <charset val="128"/>
          </rPr>
          <t>a3612:</t>
        </r>
        <r>
          <rPr>
            <sz val="9"/>
            <color indexed="81"/>
            <rFont val="ＭＳ Ｐゴシック"/>
            <family val="3"/>
            <charset val="128"/>
          </rPr>
          <t xml:space="preserve">
通貨毎の内訳はＡＭ～ＡQ列参照ください。
明細ベースの内訳は売掛金明細のピポットテーブルの該当金額をクリックしてください。</t>
        </r>
      </text>
    </comment>
    <comment ref="AC6" authorId="0">
      <text>
        <r>
          <rPr>
            <b/>
            <sz val="9"/>
            <color indexed="81"/>
            <rFont val="ＭＳ Ｐゴシック"/>
            <family val="3"/>
            <charset val="128"/>
          </rPr>
          <t>a3612:</t>
        </r>
        <r>
          <rPr>
            <sz val="9"/>
            <color indexed="81"/>
            <rFont val="ＭＳ Ｐゴシック"/>
            <family val="3"/>
            <charset val="128"/>
          </rPr>
          <t xml:space="preserve">
</t>
        </r>
        <r>
          <rPr>
            <sz val="9"/>
            <color indexed="10"/>
            <rFont val="ＭＳ Ｐゴシック"/>
            <family val="3"/>
            <charset val="128"/>
          </rPr>
          <t>7月以降の場合は、備考に入金予定時期を入力してください。（入力すると黄色表示に変わります）</t>
        </r>
        <r>
          <rPr>
            <u val="double"/>
            <sz val="9"/>
            <color indexed="10"/>
            <rFont val="ＭＳ Ｐゴシック"/>
            <family val="3"/>
            <charset val="128"/>
          </rPr>
          <t>なお、向こう半年で回収できない理由を備考に入力して下さい。</t>
        </r>
      </text>
    </comment>
    <comment ref="AD6" authorId="0">
      <text>
        <r>
          <rPr>
            <b/>
            <sz val="9"/>
            <color indexed="81"/>
            <rFont val="ＭＳ Ｐゴシック"/>
            <family val="3"/>
            <charset val="128"/>
          </rPr>
          <t>a3612:</t>
        </r>
        <r>
          <rPr>
            <sz val="9"/>
            <color indexed="81"/>
            <rFont val="ＭＳ Ｐゴシック"/>
            <family val="3"/>
            <charset val="128"/>
          </rPr>
          <t xml:space="preserve">
</t>
        </r>
        <r>
          <rPr>
            <sz val="9"/>
            <color indexed="10"/>
            <rFont val="ＭＳ Ｐゴシック"/>
            <family val="3"/>
            <charset val="128"/>
          </rPr>
          <t>回収予定の合計（28)が2015年12月末時点の売掛金（15）と一致していない場合、黄色で表示されます。</t>
        </r>
        <r>
          <rPr>
            <u val="double"/>
            <sz val="9"/>
            <color indexed="10"/>
            <rFont val="ＭＳ Ｐゴシック"/>
            <family val="3"/>
            <charset val="128"/>
          </rPr>
          <t>回収予定額を見直して下さい。</t>
        </r>
      </text>
    </comment>
    <comment ref="H8" authorId="0">
      <text>
        <r>
          <rPr>
            <b/>
            <sz val="9"/>
            <color indexed="81"/>
            <rFont val="ＭＳ Ｐゴシック"/>
            <family val="3"/>
            <charset val="128"/>
          </rPr>
          <t>a3612:</t>
        </r>
        <r>
          <rPr>
            <sz val="9"/>
            <color indexed="81"/>
            <rFont val="ＭＳ Ｐゴシック"/>
            <family val="3"/>
            <charset val="128"/>
          </rPr>
          <t xml:space="preserve">
各部毎にフィルタをかけて使用ください。</t>
        </r>
      </text>
    </comment>
    <comment ref="M8" authorId="0">
      <text>
        <r>
          <rPr>
            <b/>
            <sz val="9"/>
            <color indexed="81"/>
            <rFont val="ＭＳ Ｐゴシック"/>
            <family val="3"/>
            <charset val="128"/>
          </rPr>
          <t>a3612:</t>
        </r>
        <r>
          <rPr>
            <sz val="9"/>
            <color indexed="81"/>
            <rFont val="ＭＳ Ｐゴシック"/>
            <family val="3"/>
            <charset val="128"/>
          </rPr>
          <t xml:space="preserve">
</t>
        </r>
        <r>
          <rPr>
            <sz val="9"/>
            <color indexed="10"/>
            <rFont val="ＭＳ Ｐゴシック"/>
            <family val="3"/>
            <charset val="128"/>
          </rPr>
          <t>担当者を入力して下さい。</t>
        </r>
      </text>
    </comment>
  </commentList>
</comments>
</file>

<file path=xl/sharedStrings.xml><?xml version="1.0" encoding="utf-8"?>
<sst xmlns="http://schemas.openxmlformats.org/spreadsheetml/2006/main" count="2044" uniqueCount="757">
  <si>
    <r>
      <t>売掛金未回収残高一覧（</t>
    </r>
    <r>
      <rPr>
        <sz val="24"/>
        <color rgb="FF0070C0"/>
        <rFont val="ＭＳ Ｐゴシック"/>
        <family val="3"/>
        <charset val="128"/>
      </rPr>
      <t>2015年12月</t>
    </r>
    <r>
      <rPr>
        <sz val="24"/>
        <rFont val="ＭＳ Ｐゴシック"/>
        <family val="3"/>
        <charset val="128"/>
      </rPr>
      <t>）
　　※500万以上案件</t>
    </r>
    <rPh sb="0" eb="2">
      <t>ウリカケ</t>
    </rPh>
    <rPh sb="2" eb="3">
      <t>キン</t>
    </rPh>
    <rPh sb="3" eb="6">
      <t>ミカイシュウ</t>
    </rPh>
    <rPh sb="6" eb="8">
      <t>ザンダカ</t>
    </rPh>
    <rPh sb="8" eb="10">
      <t>イチラン</t>
    </rPh>
    <rPh sb="15" eb="16">
      <t>ネン</t>
    </rPh>
    <rPh sb="18" eb="19">
      <t>ガツ</t>
    </rPh>
    <rPh sb="27" eb="30">
      <t>マンイジョウ</t>
    </rPh>
    <rPh sb="30" eb="32">
      <t>アンケン</t>
    </rPh>
    <phoneticPr fontId="3"/>
  </si>
  <si>
    <t>（表示単位：百万円）</t>
    <rPh sb="1" eb="3">
      <t>ヒョウジ</t>
    </rPh>
    <rPh sb="3" eb="5">
      <t>タンイ</t>
    </rPh>
    <rPh sb="6" eb="7">
      <t>ヒャク</t>
    </rPh>
    <rPh sb="7" eb="9">
      <t>マンエン</t>
    </rPh>
    <phoneticPr fontId="3"/>
  </si>
  <si>
    <t>国順コード</t>
    <rPh sb="0" eb="1">
      <t>クニ</t>
    </rPh>
    <rPh sb="1" eb="2">
      <t>ジュン</t>
    </rPh>
    <phoneticPr fontId="3"/>
  </si>
  <si>
    <t>国
コード</t>
    <rPh sb="0" eb="1">
      <t>クニ</t>
    </rPh>
    <phoneticPr fontId="3"/>
  </si>
  <si>
    <t>国名</t>
    <rPh sb="0" eb="1">
      <t>クニ</t>
    </rPh>
    <rPh sb="1" eb="2">
      <t>メイ</t>
    </rPh>
    <phoneticPr fontId="3"/>
  </si>
  <si>
    <t>プロジェクト
コード</t>
    <phoneticPr fontId="3"/>
  </si>
  <si>
    <t>プロジェクト名称</t>
    <rPh sb="6" eb="8">
      <t>メイショウ</t>
    </rPh>
    <phoneticPr fontId="3"/>
  </si>
  <si>
    <t>資金源</t>
    <rPh sb="0" eb="3">
      <t>シキンゲン</t>
    </rPh>
    <phoneticPr fontId="3"/>
  </si>
  <si>
    <t>主管事業部</t>
    <rPh sb="0" eb="2">
      <t>シュカン</t>
    </rPh>
    <rPh sb="2" eb="4">
      <t>ジギョウ</t>
    </rPh>
    <rPh sb="4" eb="5">
      <t>ブ</t>
    </rPh>
    <phoneticPr fontId="3"/>
  </si>
  <si>
    <t>主管部</t>
    <rPh sb="0" eb="2">
      <t>シュカン</t>
    </rPh>
    <rPh sb="2" eb="3">
      <t>ブ</t>
    </rPh>
    <phoneticPr fontId="3"/>
  </si>
  <si>
    <t>最新残高</t>
    <rPh sb="0" eb="2">
      <t>サイシン</t>
    </rPh>
    <rPh sb="2" eb="4">
      <t>ザンダカ</t>
    </rPh>
    <phoneticPr fontId="3"/>
  </si>
  <si>
    <t>作業終了／継続</t>
    <rPh sb="0" eb="2">
      <t>サギョウ</t>
    </rPh>
    <rPh sb="2" eb="4">
      <t>シュウリョウ</t>
    </rPh>
    <rPh sb="5" eb="7">
      <t>ケイゾク</t>
    </rPh>
    <phoneticPr fontId="3"/>
  </si>
  <si>
    <t>担当者</t>
    <rPh sb="0" eb="3">
      <t>タントウシャ</t>
    </rPh>
    <phoneticPr fontId="3"/>
  </si>
  <si>
    <t>2015年6月末の未回収金　　回収計画／回収状況</t>
    <rPh sb="4" eb="5">
      <t>ネン</t>
    </rPh>
    <rPh sb="6" eb="7">
      <t>ツキ</t>
    </rPh>
    <rPh sb="7" eb="8">
      <t>マツ</t>
    </rPh>
    <rPh sb="9" eb="12">
      <t>ミカイシュウ</t>
    </rPh>
    <rPh sb="12" eb="13">
      <t>キン</t>
    </rPh>
    <rPh sb="15" eb="17">
      <t>カイシュウ</t>
    </rPh>
    <rPh sb="17" eb="19">
      <t>ケイカク</t>
    </rPh>
    <rPh sb="20" eb="22">
      <t>カイシュウ</t>
    </rPh>
    <rPh sb="22" eb="24">
      <t>ジョウキョウ</t>
    </rPh>
    <phoneticPr fontId="3"/>
  </si>
  <si>
    <t>備考</t>
    <rPh sb="0" eb="2">
      <t>ビコウ</t>
    </rPh>
    <phoneticPr fontId="3"/>
  </si>
  <si>
    <t>参考</t>
    <rPh sb="0" eb="2">
      <t>サンコウ</t>
    </rPh>
    <phoneticPr fontId="3"/>
  </si>
  <si>
    <t>売掛金
残高
2015年
12月末</t>
    <phoneticPr fontId="3"/>
  </si>
  <si>
    <t>うち2015年12月以前の売掛金</t>
    <phoneticPr fontId="3"/>
  </si>
  <si>
    <t>前受金
残高
2015年12月末</t>
    <phoneticPr fontId="3"/>
  </si>
  <si>
    <t>事業部・部</t>
    <rPh sb="0" eb="2">
      <t>ジギョウ</t>
    </rPh>
    <rPh sb="2" eb="3">
      <t>ブ</t>
    </rPh>
    <rPh sb="4" eb="5">
      <t>ブ</t>
    </rPh>
    <phoneticPr fontId="3"/>
  </si>
  <si>
    <t>営業</t>
    <rPh sb="0" eb="2">
      <t>エイギョウ</t>
    </rPh>
    <phoneticPr fontId="3"/>
  </si>
  <si>
    <t>海外事務所</t>
    <rPh sb="0" eb="2">
      <t>カイガイ</t>
    </rPh>
    <rPh sb="2" eb="4">
      <t>ジム</t>
    </rPh>
    <rPh sb="4" eb="5">
      <t>ショ</t>
    </rPh>
    <phoneticPr fontId="3"/>
  </si>
  <si>
    <t>業務(事務担当)</t>
    <rPh sb="0" eb="2">
      <t>ギョウム</t>
    </rPh>
    <rPh sb="3" eb="5">
      <t>ジム</t>
    </rPh>
    <rPh sb="5" eb="7">
      <t>タントウ</t>
    </rPh>
    <phoneticPr fontId="3"/>
  </si>
  <si>
    <t>2015年12月末時点</t>
    <rPh sb="4" eb="5">
      <t>ネン</t>
    </rPh>
    <rPh sb="7" eb="8">
      <t>ツキ</t>
    </rPh>
    <rPh sb="8" eb="9">
      <t>マツ</t>
    </rPh>
    <rPh sb="9" eb="11">
      <t>ジテン</t>
    </rPh>
    <phoneticPr fontId="3"/>
  </si>
  <si>
    <t>1月-6月
回収実績</t>
    <rPh sb="1" eb="2">
      <t>ツキ</t>
    </rPh>
    <rPh sb="4" eb="5">
      <t>ガツ</t>
    </rPh>
    <rPh sb="6" eb="8">
      <t>カイシュウ</t>
    </rPh>
    <rPh sb="8" eb="10">
      <t>ジッセキ</t>
    </rPh>
    <phoneticPr fontId="3"/>
  </si>
  <si>
    <t xml:space="preserve">
回収
予定額</t>
    <rPh sb="1" eb="3">
      <t>カイシュウ</t>
    </rPh>
    <rPh sb="4" eb="6">
      <t>ヨテイ</t>
    </rPh>
    <rPh sb="6" eb="7">
      <t>ガク</t>
    </rPh>
    <phoneticPr fontId="3"/>
  </si>
  <si>
    <t>未回収残高（対回収予定）</t>
    <phoneticPr fontId="3"/>
  </si>
  <si>
    <t>回収予定月/額</t>
    <phoneticPr fontId="3"/>
  </si>
  <si>
    <t>回収実績</t>
    <rPh sb="0" eb="2">
      <t>カイシュウ</t>
    </rPh>
    <rPh sb="2" eb="4">
      <t>ジッセキ</t>
    </rPh>
    <phoneticPr fontId="3"/>
  </si>
  <si>
    <t>2015年12月以前の売掛金の通貨別金額</t>
    <rPh sb="15" eb="17">
      <t>ツウカ</t>
    </rPh>
    <rPh sb="17" eb="18">
      <t>ベツ</t>
    </rPh>
    <rPh sb="18" eb="20">
      <t>キンガク</t>
    </rPh>
    <phoneticPr fontId="3"/>
  </si>
  <si>
    <t>売掛金
残高</t>
    <phoneticPr fontId="3"/>
  </si>
  <si>
    <t>前受金
残高</t>
    <phoneticPr fontId="3"/>
  </si>
  <si>
    <t>未収残高（売掛－前受）</t>
    <phoneticPr fontId="3"/>
  </si>
  <si>
    <t>2016年</t>
    <phoneticPr fontId="3"/>
  </si>
  <si>
    <t>2016年</t>
    <rPh sb="4" eb="5">
      <t>ネン</t>
    </rPh>
    <phoneticPr fontId="3"/>
  </si>
  <si>
    <t>1月</t>
    <rPh sb="1" eb="2">
      <t>ガツ</t>
    </rPh>
    <phoneticPr fontId="3"/>
  </si>
  <si>
    <t>2月</t>
    <rPh sb="1" eb="2">
      <t>ガツ</t>
    </rPh>
    <phoneticPr fontId="3"/>
  </si>
  <si>
    <t>3月</t>
  </si>
  <si>
    <t>4月</t>
  </si>
  <si>
    <t>5月</t>
  </si>
  <si>
    <t>6月</t>
  </si>
  <si>
    <t>7月以降</t>
    <rPh sb="1" eb="2">
      <t>ツキ</t>
    </rPh>
    <rPh sb="2" eb="4">
      <t>イコウ</t>
    </rPh>
    <phoneticPr fontId="3"/>
  </si>
  <si>
    <t>5月</t>
    <phoneticPr fontId="3"/>
  </si>
  <si>
    <t>6月</t>
    <phoneticPr fontId="3"/>
  </si>
  <si>
    <t>円貨</t>
    <rPh sb="0" eb="2">
      <t>エンカ</t>
    </rPh>
    <phoneticPr fontId="3"/>
  </si>
  <si>
    <t>外貨／
現地貨</t>
    <rPh sb="0" eb="2">
      <t>ガイカ</t>
    </rPh>
    <rPh sb="4" eb="6">
      <t>ゲンチ</t>
    </rPh>
    <rPh sb="6" eb="7">
      <t>カ</t>
    </rPh>
    <phoneticPr fontId="3"/>
  </si>
  <si>
    <t>円相当
合計</t>
    <rPh sb="0" eb="1">
      <t>エン</t>
    </rPh>
    <rPh sb="1" eb="3">
      <t>ソウトウ</t>
    </rPh>
    <rPh sb="4" eb="6">
      <t>ゴウケイ</t>
    </rPh>
    <phoneticPr fontId="3"/>
  </si>
  <si>
    <t>-</t>
  </si>
  <si>
    <t>JA14X1007P</t>
  </si>
  <si>
    <t>継続</t>
    <rPh sb="0" eb="2">
      <t>ケイゾク</t>
    </rPh>
    <phoneticPr fontId="3"/>
  </si>
  <si>
    <t>高風</t>
    <rPh sb="0" eb="1">
      <t>タカ</t>
    </rPh>
    <rPh sb="1" eb="2">
      <t>カゼ</t>
    </rPh>
    <phoneticPr fontId="3"/>
  </si>
  <si>
    <t>後藤</t>
    <rPh sb="0" eb="2">
      <t>ゴトウ</t>
    </rPh>
    <phoneticPr fontId="3"/>
  </si>
  <si>
    <t>永田</t>
  </si>
  <si>
    <t>JA14R1014P</t>
  </si>
  <si>
    <t>小泉</t>
    <rPh sb="0" eb="2">
      <t>コイズミ</t>
    </rPh>
    <phoneticPr fontId="3"/>
  </si>
  <si>
    <t>田中</t>
  </si>
  <si>
    <t>繰越かつJICA案件のため、次年度（７月以降）精算払いにより回収予定</t>
  </si>
  <si>
    <t>JA07T1007P</t>
  </si>
  <si>
    <t>高碕・阿部</t>
  </si>
  <si>
    <t>福田</t>
  </si>
  <si>
    <t>'16/6に71.08百万円</t>
  </si>
  <si>
    <t>JA14R1024P</t>
  </si>
  <si>
    <t>中村</t>
    <rPh sb="0" eb="2">
      <t>ナカムラ</t>
    </rPh>
    <phoneticPr fontId="3"/>
  </si>
  <si>
    <t>IPC No.2を11月14日に客先提出済み。IPC No.1での手続実績を考慮し、支払受領時期は来年2月頃と予想。</t>
  </si>
  <si>
    <t>JA08O1057P</t>
  </si>
  <si>
    <t>2014/6月期完成</t>
    <rPh sb="6" eb="7">
      <t>ツキ</t>
    </rPh>
    <rPh sb="7" eb="8">
      <t>キ</t>
    </rPh>
    <rPh sb="8" eb="10">
      <t>カンセイ</t>
    </rPh>
    <phoneticPr fontId="3"/>
  </si>
  <si>
    <t>石本</t>
  </si>
  <si>
    <t>岡島</t>
  </si>
  <si>
    <t>11/10, MOT(DPI)協議済</t>
  </si>
  <si>
    <t>JA06Q1017P</t>
  </si>
  <si>
    <t>笹木</t>
  </si>
  <si>
    <t>JA07C1004P</t>
  </si>
  <si>
    <t>豊臣/テディ</t>
  </si>
  <si>
    <t>JA15R1003P</t>
  </si>
  <si>
    <t>JA10Q1011P</t>
  </si>
  <si>
    <t>JA12T1002P</t>
  </si>
  <si>
    <t>黒井</t>
  </si>
  <si>
    <t>JA12D1030P</t>
  </si>
  <si>
    <t>2Q完成</t>
  </si>
  <si>
    <t>JA12E1005P</t>
  </si>
  <si>
    <t>櫻井</t>
  </si>
  <si>
    <t>JA11R1016P</t>
  </si>
  <si>
    <t>佐野</t>
  </si>
  <si>
    <t>JA04O1048P</t>
  </si>
  <si>
    <t>東後</t>
  </si>
  <si>
    <t>PMU2は承認済み。しかし、たび重なる工期延長による支払いのため、MOFからMOTに工期延長の必要性を確認中。MOTからの説明LetterがMOFに近日出る予定。よって、12月末ごろ解決し、1月ごろ支払われる見込み。</t>
  </si>
  <si>
    <t>JA14S1008P</t>
  </si>
  <si>
    <t>JA02O1013P</t>
  </si>
  <si>
    <t>今田</t>
  </si>
  <si>
    <t>施主からMOTへの申請待ちの状況。施主へリマインド済み（11/13）</t>
  </si>
  <si>
    <t>JA14R1005P</t>
  </si>
  <si>
    <t>2015/6月期完成</t>
  </si>
  <si>
    <t>第3回支払(90百万円)、11/19にInvoice提出済。</t>
  </si>
  <si>
    <t>JA10S1014P</t>
  </si>
  <si>
    <t>JA10X1017P</t>
  </si>
  <si>
    <t>大須賀</t>
  </si>
  <si>
    <t>来期中に回収予定</t>
  </si>
  <si>
    <t>JA12T1001P</t>
  </si>
  <si>
    <t>栗木</t>
  </si>
  <si>
    <t>JA10Q1019P</t>
  </si>
  <si>
    <t>JA08O1009P</t>
  </si>
  <si>
    <t>JA09H1037P</t>
  </si>
  <si>
    <t>深坂</t>
  </si>
  <si>
    <t>10月末までに4.2百万円入金済み</t>
  </si>
  <si>
    <t>JA11R1029P</t>
  </si>
  <si>
    <t>MOFにて手続きが止まっている。JICAからMOFへの働き掛けを再度要請（11/16）</t>
  </si>
  <si>
    <t>JA07X1014P</t>
  </si>
  <si>
    <t>2010/3月期完成</t>
    <rPh sb="6" eb="7">
      <t>ツキ</t>
    </rPh>
    <rPh sb="7" eb="8">
      <t>キ</t>
    </rPh>
    <rPh sb="8" eb="10">
      <t>カンセイ</t>
    </rPh>
    <phoneticPr fontId="3"/>
  </si>
  <si>
    <t>工藤(直)</t>
  </si>
  <si>
    <t>13.4百万の半額を回収予定。PCCに確認中</t>
  </si>
  <si>
    <t>ﾍﾞﾄﾅﾑ 集計</t>
  </si>
  <si>
    <t>JA07S1007P</t>
  </si>
  <si>
    <t>小玉</t>
  </si>
  <si>
    <t>斎藤</t>
  </si>
  <si>
    <t>JA09W1006P</t>
  </si>
  <si>
    <t>福渡</t>
  </si>
  <si>
    <t>JA14R1012P</t>
  </si>
  <si>
    <t>モンタニョ</t>
  </si>
  <si>
    <t>JA14S1002P</t>
  </si>
  <si>
    <t>上田</t>
  </si>
  <si>
    <t>JDG社の発電開始遅れに基づく苦しい資金繰りによるもの</t>
  </si>
  <si>
    <t>JA08H1025P</t>
  </si>
  <si>
    <t>箕浦</t>
  </si>
  <si>
    <t>JA16U1002P</t>
  </si>
  <si>
    <t>JA06S1016P</t>
  </si>
  <si>
    <t>馬場</t>
  </si>
  <si>
    <t>確認中</t>
  </si>
  <si>
    <t>JA16G1004P</t>
  </si>
  <si>
    <t>JA11L1001P</t>
  </si>
  <si>
    <t>小西</t>
  </si>
  <si>
    <t>JA16U1003P</t>
  </si>
  <si>
    <t>JA15G1005P</t>
  </si>
  <si>
    <t>内桶</t>
    <phoneticPr fontId="3"/>
  </si>
  <si>
    <t>JA05H1017P</t>
  </si>
  <si>
    <t>川井</t>
  </si>
  <si>
    <t>JA05O1010P</t>
  </si>
  <si>
    <t>JA15E1018P</t>
  </si>
  <si>
    <t>JA16W1004P</t>
  </si>
  <si>
    <t>JA14S1023P</t>
  </si>
  <si>
    <t>ｲﾝﾄﾞﾈｼｱ 集計</t>
  </si>
  <si>
    <t>JA12E1026P</t>
  </si>
  <si>
    <t>定家</t>
    <rPh sb="0" eb="2">
      <t>サダイエ</t>
    </rPh>
    <phoneticPr fontId="3"/>
  </si>
  <si>
    <t>JA08W1004P</t>
  </si>
  <si>
    <t>JA12H1011P</t>
  </si>
  <si>
    <t>高橋</t>
  </si>
  <si>
    <t>JA15W1002P</t>
  </si>
  <si>
    <t>JA15W1016P</t>
  </si>
  <si>
    <t>ﾌｨﾘﾋﾟﾝ 集計</t>
  </si>
  <si>
    <t>JA11T1003P</t>
  </si>
  <si>
    <t>鈴木</t>
  </si>
  <si>
    <t>福岡</t>
  </si>
  <si>
    <t>JA10T1007P</t>
  </si>
  <si>
    <t>売掛金なし。月極め定額払い。</t>
  </si>
  <si>
    <t>ﾀｲ 集計</t>
  </si>
  <si>
    <t>JA11H1022P</t>
  </si>
  <si>
    <t>大塚</t>
  </si>
  <si>
    <t>JA09O1039P</t>
  </si>
  <si>
    <t>吉井</t>
  </si>
  <si>
    <t>JA15T1006P</t>
  </si>
  <si>
    <t>ｶﾝﾎﾞｼﾞｱ 集計</t>
  </si>
  <si>
    <t>JA14X1008P</t>
  </si>
  <si>
    <t>畑山</t>
  </si>
  <si>
    <t>JA12M1007P</t>
  </si>
  <si>
    <t>清水</t>
  </si>
  <si>
    <t>JA13S1005P</t>
  </si>
  <si>
    <t>和田</t>
  </si>
  <si>
    <t>JA15Q1024P</t>
  </si>
  <si>
    <t>JA10H1027P</t>
  </si>
  <si>
    <t>ﾗｵｽ 集計</t>
  </si>
  <si>
    <t>JA13X1003P</t>
  </si>
  <si>
    <t>石見</t>
  </si>
  <si>
    <t>田村</t>
  </si>
  <si>
    <t>JA14M1004P</t>
  </si>
  <si>
    <t>松田</t>
  </si>
  <si>
    <t>JA15M1005P</t>
  </si>
  <si>
    <t>JA15X1014P</t>
  </si>
  <si>
    <t>久川</t>
    <rPh sb="0" eb="2">
      <t>ヒサカワ</t>
    </rPh>
    <phoneticPr fontId="3"/>
  </si>
  <si>
    <t>JA14R1009P</t>
  </si>
  <si>
    <t>岡島</t>
    <phoneticPr fontId="3"/>
  </si>
  <si>
    <t>JVメインのｵﾘｺﾝの履行期限が2016/2/5から2016/5月末に変更される予定のため、入金がそれ以降となる。</t>
  </si>
  <si>
    <t>JA15E1017P</t>
  </si>
  <si>
    <t>小泉</t>
  </si>
  <si>
    <t>JA15E1059P</t>
  </si>
  <si>
    <t>JA15U1016P</t>
  </si>
  <si>
    <t>ﾐｬﾝﾏｰ 集計</t>
  </si>
  <si>
    <t>JA14S1017P</t>
  </si>
  <si>
    <t>片山</t>
  </si>
  <si>
    <t>顧客の財務が悪化し、2014年12月に電力非常事態を宣言、2015年8月1日John Tangit CEOが停職処分に、MangosがCEO代行就任、同年10月1日Mangosが停職処分に、John YanisがCEO代行に就任。当面財務と幹部人事が落ち着くまで、支払いが実行される見込み低い。支払いは早くても2016年後半と想定。KW片山</t>
  </si>
  <si>
    <t>ﾊﾟﾌﾟｱﾆｭｰｷﾞﾆｱ 集計</t>
  </si>
  <si>
    <t>JA13D1011P</t>
  </si>
  <si>
    <t>2016年3月が履行期限。履行期限の2-3カ月後に回収できる見込み。</t>
  </si>
  <si>
    <t>東ﾃｨﾓｰﾙ 集計</t>
  </si>
  <si>
    <t>JA15X1004P</t>
  </si>
  <si>
    <t>第2回中間払い予定</t>
  </si>
  <si>
    <t>ﾂﾊﾞﾙ 集計</t>
  </si>
  <si>
    <t>JA12L1005P</t>
  </si>
  <si>
    <t>仲野</t>
  </si>
  <si>
    <t>モンゴル政府予算措置情報ないため無記入。</t>
  </si>
  <si>
    <t>JA15L1008P</t>
  </si>
  <si>
    <t>仲野</t>
    <rPh sb="0" eb="2">
      <t>ナカノ</t>
    </rPh>
    <phoneticPr fontId="3"/>
  </si>
  <si>
    <t>黒井</t>
    <phoneticPr fontId="3"/>
  </si>
  <si>
    <t>ﾓﾝｺﾞﾙ 集計</t>
  </si>
  <si>
    <t>JA13L1005P</t>
  </si>
  <si>
    <t>藤原・野口</t>
  </si>
  <si>
    <t>野村</t>
  </si>
  <si>
    <t>JA14H1020P</t>
  </si>
  <si>
    <t>JA10T1004P</t>
  </si>
  <si>
    <t>川原・野口</t>
  </si>
  <si>
    <t>JA13D1013P</t>
  </si>
  <si>
    <t>JA07O1037P</t>
  </si>
  <si>
    <t>客先側で支払いに必要な借款額のリアロケーション承認作業を進めているところで回収できる見込みはついたものの、回収できる予定については未定。</t>
  </si>
  <si>
    <t>JA08T1015P</t>
  </si>
  <si>
    <t>JA15L1006P</t>
  </si>
  <si>
    <t>JA04Q1013P</t>
  </si>
  <si>
    <t>内桶</t>
  </si>
  <si>
    <t>JA12D1019P</t>
  </si>
  <si>
    <t>JA08Q1012P</t>
  </si>
  <si>
    <t>2014/3月期完成</t>
    <rPh sb="6" eb="7">
      <t>ツキ</t>
    </rPh>
    <rPh sb="7" eb="8">
      <t>キ</t>
    </rPh>
    <rPh sb="8" eb="10">
      <t>カンセイ</t>
    </rPh>
    <phoneticPr fontId="3"/>
  </si>
  <si>
    <t>ｲﾝﾄﾞ 集計</t>
  </si>
  <si>
    <t>JA12T1004P</t>
  </si>
  <si>
    <t>藤冨・加藤</t>
  </si>
  <si>
    <t>JA14X1022P</t>
  </si>
  <si>
    <t>飯沼</t>
    <rPh sb="0" eb="2">
      <t>イイヌマ</t>
    </rPh>
    <phoneticPr fontId="3"/>
  </si>
  <si>
    <t>JA15W1007P</t>
  </si>
  <si>
    <t>JA14L1009P</t>
  </si>
  <si>
    <t>JA12M1016P</t>
  </si>
  <si>
    <t>岩淵</t>
  </si>
  <si>
    <t>ﾊﾞﾝｸﾞﾗﾃﾞｼｭ 集計</t>
  </si>
  <si>
    <t>JA15M1006P</t>
  </si>
  <si>
    <t>JA11X1011P</t>
  </si>
  <si>
    <t>工藤(宗)</t>
  </si>
  <si>
    <t>JA12M1005P</t>
  </si>
  <si>
    <t>ｽﾘﾗﾝｶ 集計</t>
  </si>
  <si>
    <t>JA09S1005P</t>
  </si>
  <si>
    <t>井料</t>
  </si>
  <si>
    <t>JA11G1010P</t>
  </si>
  <si>
    <t>百瀬</t>
  </si>
  <si>
    <t>JA15S1010P</t>
  </si>
  <si>
    <t>ﾊﾟｷｽﾀﾝ 集計</t>
  </si>
  <si>
    <t>JA12M1002P</t>
  </si>
  <si>
    <t>西村</t>
  </si>
  <si>
    <t>JA15M1004P</t>
  </si>
  <si>
    <t>ｲﾗｸ 集計</t>
  </si>
  <si>
    <t>JA14H1013P</t>
  </si>
  <si>
    <t>ﾊﾟﾚｽﾁﾅ 集計</t>
  </si>
  <si>
    <t>JA15T1004P</t>
  </si>
  <si>
    <t>ｳｽﾞﾍﾞｷｽﾀﾝ 集計</t>
  </si>
  <si>
    <t>JA11Q1013P</t>
  </si>
  <si>
    <t>藤井</t>
  </si>
  <si>
    <t>JA10Q1032P</t>
  </si>
  <si>
    <t>JA14Q1003P</t>
  </si>
  <si>
    <t>JA08Q1027P</t>
  </si>
  <si>
    <t>JA02O1017P</t>
  </si>
  <si>
    <t>ﾓﾛｯｺ 集計</t>
  </si>
  <si>
    <t>JA15Q1012P</t>
  </si>
  <si>
    <t>橋本</t>
    <rPh sb="0" eb="2">
      <t>ハシモト</t>
    </rPh>
    <phoneticPr fontId="3"/>
  </si>
  <si>
    <t>ｶｰﾎﾞﾍﾞﾙﾃﾞ 集計</t>
  </si>
  <si>
    <t>JA11H1017P</t>
  </si>
  <si>
    <t>熊岸</t>
  </si>
  <si>
    <t>12/3付入金済（精算確定額：431.3百万円に対し、275.4百万円入金）</t>
    <rPh sb="4" eb="5">
      <t>ヅケ</t>
    </rPh>
    <rPh sb="5" eb="7">
      <t>ニュウキン</t>
    </rPh>
    <rPh sb="7" eb="8">
      <t>ズ</t>
    </rPh>
    <rPh sb="9" eb="11">
      <t>セイサン</t>
    </rPh>
    <rPh sb="11" eb="13">
      <t>カクテイ</t>
    </rPh>
    <rPh sb="13" eb="14">
      <t>ガク</t>
    </rPh>
    <rPh sb="20" eb="23">
      <t>ヒャクマンエン</t>
    </rPh>
    <rPh sb="24" eb="25">
      <t>タイ</t>
    </rPh>
    <rPh sb="32" eb="35">
      <t>ヒャクマンエン</t>
    </rPh>
    <rPh sb="35" eb="37">
      <t>ニュウキン</t>
    </rPh>
    <phoneticPr fontId="3"/>
  </si>
  <si>
    <t>JA10H1015P</t>
  </si>
  <si>
    <t>柚木</t>
  </si>
  <si>
    <t>JA13H1008P</t>
  </si>
  <si>
    <t>井川</t>
  </si>
  <si>
    <t>JA14X1027P</t>
  </si>
  <si>
    <t>JA15S1013P</t>
  </si>
  <si>
    <t>JA10M1010P</t>
  </si>
  <si>
    <t>坂本</t>
  </si>
  <si>
    <t>ｹﾆｱ 集計</t>
  </si>
  <si>
    <t>JA14R1016P</t>
  </si>
  <si>
    <t>ｳｶﾞﾝﾀﾞ 集計</t>
  </si>
  <si>
    <t>JA14G1001P</t>
  </si>
  <si>
    <t>内桶</t>
    <phoneticPr fontId="3"/>
  </si>
  <si>
    <t>ｴﾁｵﾋﾟｱ 集計</t>
  </si>
  <si>
    <t>JA15W1008P</t>
  </si>
  <si>
    <t>ﾀﾝｻﾞﾆｱ 集計</t>
  </si>
  <si>
    <t>JA15D1003P</t>
  </si>
  <si>
    <t>1Q完成</t>
    <rPh sb="2" eb="4">
      <t>カンセイ</t>
    </rPh>
    <phoneticPr fontId="3"/>
  </si>
  <si>
    <t>ﾏﾗｳｨ 集計</t>
  </si>
  <si>
    <t>JA09M1014P</t>
  </si>
  <si>
    <t>江川</t>
  </si>
  <si>
    <t>JA12R1009P</t>
  </si>
  <si>
    <t>ｻﾞﾝﾋﾞｱ 集計</t>
  </si>
  <si>
    <t>JA15H1007P</t>
  </si>
  <si>
    <t>ﾙﾜﾝﾀﾞ 集計</t>
  </si>
  <si>
    <t>JA15Q1009P</t>
  </si>
  <si>
    <t>ｾﾈｶﾞﾙ 集計</t>
  </si>
  <si>
    <t>JA07Q1018P</t>
  </si>
  <si>
    <t>JA15Q1019P</t>
  </si>
  <si>
    <t>ﾊﾟﾅﾏ 集計</t>
  </si>
  <si>
    <t>JA09Q1016P</t>
  </si>
  <si>
    <t>調停手続き中</t>
  </si>
  <si>
    <t>ﾍﾟﾙｰ 集計</t>
  </si>
  <si>
    <t>JA14F1009P</t>
  </si>
  <si>
    <t>JA11Q1017P</t>
  </si>
  <si>
    <t>ﾌﾞﾗｼﾞﾙ 集計</t>
  </si>
  <si>
    <t>JA06S1010P</t>
  </si>
  <si>
    <t>横山</t>
  </si>
  <si>
    <t>ﾊﾟﾗｸﾞｱｲ 集計</t>
  </si>
  <si>
    <t>JA15W1015P</t>
  </si>
  <si>
    <t>ｼﾞｬﾏｲｶ 集計</t>
  </si>
  <si>
    <t>総計</t>
  </si>
  <si>
    <t>G/L上4桁</t>
  </si>
  <si>
    <t>2004</t>
  </si>
  <si>
    <t>行ラベル</t>
  </si>
  <si>
    <t>合計 / 円換算額</t>
  </si>
  <si>
    <t>イラク国港湾復興事業Phase-2</t>
  </si>
  <si>
    <t>B2</t>
  </si>
  <si>
    <t>ｲﾗｸ</t>
  </si>
  <si>
    <t>A3</t>
  </si>
  <si>
    <t>ﾌｨﾘﾋﾟﾝ</t>
  </si>
  <si>
    <t>A4</t>
  </si>
  <si>
    <t>ﾀｲ</t>
  </si>
  <si>
    <t>A5</t>
  </si>
  <si>
    <t>ｶﾝﾎﾞｼﾞｱ</t>
  </si>
  <si>
    <t>A6</t>
  </si>
  <si>
    <t>ﾗｵｽ</t>
  </si>
  <si>
    <t>A8</t>
  </si>
  <si>
    <t>ﾊﾟﾌﾟｱﾆｭｰｷﾞﾆｱ</t>
  </si>
  <si>
    <t>A9</t>
  </si>
  <si>
    <t>東ﾃｨﾓｰﾙ</t>
  </si>
  <si>
    <t>A911</t>
  </si>
  <si>
    <t>ﾂﾊﾞﾙ</t>
  </si>
  <si>
    <t>A92</t>
  </si>
  <si>
    <t>ﾓﾝｺﾞﾙ</t>
  </si>
  <si>
    <t>A95</t>
  </si>
  <si>
    <t>ｽﾘﾗﾝｶ</t>
  </si>
  <si>
    <t>A96</t>
  </si>
  <si>
    <t>ﾊﾟｷｽﾀﾝ</t>
  </si>
  <si>
    <t>B4</t>
  </si>
  <si>
    <t>ﾊﾟﾚｽﾁﾅ</t>
  </si>
  <si>
    <t>B6</t>
  </si>
  <si>
    <t>ｳｽﾞﾍﾞｷｽﾀﾝ</t>
  </si>
  <si>
    <t>B91</t>
  </si>
  <si>
    <t>ﾓﾛｯｺ</t>
  </si>
  <si>
    <t>B92</t>
  </si>
  <si>
    <t>ｶｰﾎﾞﾍﾞﾙﾃﾞ</t>
  </si>
  <si>
    <t>C2</t>
  </si>
  <si>
    <t>ｳｶﾞﾝﾀﾞ</t>
  </si>
  <si>
    <t>C3</t>
  </si>
  <si>
    <t>ｴﾁｵﾋﾟｱ</t>
  </si>
  <si>
    <t>ﾀﾝｻﾞﾆｱ</t>
  </si>
  <si>
    <t>C4</t>
  </si>
  <si>
    <t>ﾏﾗｳｨ</t>
  </si>
  <si>
    <t>C5</t>
  </si>
  <si>
    <t>ｻﾞﾝﾋﾞｱ</t>
  </si>
  <si>
    <t>C91</t>
  </si>
  <si>
    <t>ﾙﾜﾝﾀﾞ</t>
  </si>
  <si>
    <t>C92</t>
  </si>
  <si>
    <t>ｾﾈｶﾞﾙ</t>
  </si>
  <si>
    <t>D1</t>
  </si>
  <si>
    <t>ﾊﾟﾅﾏ</t>
  </si>
  <si>
    <t>D2</t>
  </si>
  <si>
    <t>ﾍﾟﾙｰ</t>
  </si>
  <si>
    <t>D4</t>
  </si>
  <si>
    <t>ﾌﾞﾗｼﾞﾙ</t>
  </si>
  <si>
    <t>D6</t>
  </si>
  <si>
    <t>ﾊﾟﾗｸﾞｱｲ</t>
  </si>
  <si>
    <t>D92</t>
  </si>
  <si>
    <t>ｼﾞｬﾏｲｶ</t>
  </si>
  <si>
    <t>A1</t>
  </si>
  <si>
    <t>ﾍﾞﾄﾅﾑ</t>
  </si>
  <si>
    <t>A2</t>
  </si>
  <si>
    <t>ｲﾝﾄﾞﾈｼｱ</t>
  </si>
  <si>
    <t>A94</t>
  </si>
  <si>
    <t>A7</t>
  </si>
  <si>
    <t>ﾐｬﾝﾏｰ</t>
  </si>
  <si>
    <t>ﾊﾞﾝｸﾞﾗﾃﾞｼｭ</t>
  </si>
  <si>
    <t>A93</t>
  </si>
  <si>
    <t>ｲﾝﾄﾞ</t>
  </si>
  <si>
    <t>C1</t>
  </si>
  <si>
    <t>ｹﾆｱ</t>
  </si>
  <si>
    <t>ﾍﾞﾄﾅﾑ国ﾀﾞﾅﾝ-ｸﾜﾝｶﾞｲ高速道路詳細設計</t>
  </si>
  <si>
    <t>ﾍﾞﾄﾅﾑ国ﾎｰﾁﾐﾝ市MRT建設計画設計･監督CP1a詳細設計</t>
  </si>
  <si>
    <t>ﾍﾞﾄﾅﾑ国ﾊﾞｻｯｸ河航路付替事業詳細設計</t>
  </si>
  <si>
    <t>ﾋﾞｼｬﾌﾟｰﾙ･ｼﾞｬｲﾌﾟｰﾙ水供給計画設計･監督</t>
  </si>
  <si>
    <t>ｲﾝﾄﾞ国ﾎｹﾞﾅｶﾙ上水道事業設計･監督</t>
  </si>
  <si>
    <t>ﾓﾛｯｺ地中海ﾊﾞｲﾊﾟｽ道路建設計画監督</t>
  </si>
  <si>
    <t>ｲﾗｸ国港湾復興事業Phase-2</t>
  </si>
  <si>
    <t>ﾊﾞﾝｸﾞﾗﾃﾞｼｭ国ﾀﾞｯｶ都市交通ﾏﾈｼﾞﾒﾝﾄﾌﾟﾛｼﾞｪｸﾄ</t>
  </si>
  <si>
    <t>ﾍﾞﾄﾅﾑ国ﾎｰﾁﾐﾝ市MRT建設計画 設計･監督</t>
  </si>
  <si>
    <t>ﾍﾞﾄﾅﾑ国ｶｰ峠道路ﾄﾝﾈﾙ施工監理業務</t>
  </si>
  <si>
    <t>ﾍﾞﾄﾅﾑ国ﾊﾉｲ市排水環境改善計画設計･監督Ⅱ</t>
  </si>
  <si>
    <t>ﾍﾞﾄﾅﾑ国ﾋﾞﾝﾌｯｸ投資環境整備計画設計･監督</t>
  </si>
  <si>
    <t>ﾍﾞﾄﾅﾑ国ﾊﾉｲ市環状3号線整備事業(ﾏｲｼﾞｯｸ-南ﾀﾝﾛﾝ区間)</t>
  </si>
  <si>
    <t>ﾍﾞﾄﾅﾑ国ﾊｲﾌｫﾝ下水排水改善事業(第1期)施工監理業務</t>
  </si>
  <si>
    <t>ﾍﾞﾄﾅﾑ国ﾎｱﾗｯｸ科学技術都市振興事業(有償勘定技術支援)</t>
  </si>
  <si>
    <t>ﾍﾞﾄﾅﾑ国保全林回復･持続的管理事業(円借款)</t>
  </si>
  <si>
    <t>ﾍﾞﾄﾅﾑ国ﾗｯｸﾌｪﾝ港ｱｸｾｽ道路建設計画施工監理業務</t>
  </si>
  <si>
    <t>ﾍﾞﾄﾅﾑ国道3号線新設計画設計･監督</t>
  </si>
  <si>
    <t>ﾍﾞﾄﾅﾑ国ﾀﾞﾆﾑ水力発電所増設事業【有償勘定技術支援】</t>
  </si>
  <si>
    <t>ｶﾝﾄｰ橋建設計画監督</t>
  </si>
  <si>
    <t>ﾍﾞﾄﾅﾑ国ｶｰ峠ﾄﾝﾈﾙ設計業務</t>
  </si>
  <si>
    <t>ﾍﾞﾄﾅﾑ国ﾀｸﾓ水力増設事業</t>
  </si>
  <si>
    <t>ﾍﾞﾄﾅﾑ国ﾗｯｸﾌｪﾝ国際港ｲﾝﾌﾗ建設事業 施工監理業務(港湾)</t>
  </si>
  <si>
    <t>ﾍﾞﾄﾅﾑ国ﾎｰﾁﾐﾝ市都市鉄道2号線 ﾊﾟｯｹｰｼﾞCSI･ﾌﾟﾛｼﾞｪｸﾄﾏﾈｼﾞﾒﾝﾄ及び実施支援</t>
  </si>
  <si>
    <t>ﾍﾞﾄﾅﾑ国ﾎｰﾁﾐﾝ市水環境(下水･排水)改善事業Ⅱ</t>
  </si>
  <si>
    <t>ﾍﾞﾄﾅﾑ国南北高速道路建設事業(ﾎｰﾁﾐﾝ-ｿﾞｰｻﾞｲ区間)監督</t>
  </si>
  <si>
    <t>ﾍﾞﾄﾅﾑ国貧困地域小規模ｲﾝﾌﾗ整備事業(3)/SPL-6</t>
  </si>
  <si>
    <t>ﾍﾞﾄﾅﾑ国ｶﾝﾄｰ橋建設事業ｲﾝﾀｰﾁｪﾝｼﾞNo.3立体化工事</t>
  </si>
  <si>
    <t>ｲﾝﾄﾞﾈｼｱ国ﾌﾟｻﾝｶﾞﾝ水力発電計画監督</t>
  </si>
  <si>
    <t>ｲﾝﾄﾞﾈｼｱ国ｳｫﾉｷﾞﾘﾀﾞﾑ推砂対策事業一期工事</t>
  </si>
  <si>
    <t>ｲﾝﾄﾞﾈｼｱ国ｼﾞｬｶﾙﾀ国際ｺﾝﾃﾅﾀｰﾐﾅﾙ(JICT)拡張計画(Phase 6,7,8 &amp; 10)</t>
  </si>
  <si>
    <t>ｲﾝﾄﾞﾈｼｱ国ﾁｱﾝﾃﾝ小水力発電事業ｱﾄﾞﾊﾞｲｻﾞﾘｰ</t>
  </si>
  <si>
    <t>ｲﾝﾄﾞﾈｼｱ国参加型灌漑施設改修計画設計･監督(PIRIMP)</t>
  </si>
  <si>
    <t>ｲﾝﾄﾞﾈｼｱ国ｸﾞﾘｰﾝﾗﾝﾄﾞ国際工業団地技術ｱﾄﾞﾊﾞｲｻﾞﾘｰｻｰﾋﾞｽ(No.8)</t>
  </si>
  <si>
    <t>ｲﾝﾄﾞﾈｼｱ国ｱｻﾊﾝNo.3水力発電計画監督</t>
  </si>
  <si>
    <t>ｲﾝﾄﾞﾈｼｱ国Wayang-Windu地熱発電所ﾊｻﾞｰﾄﾞﾏｯﾌﾟ作成</t>
  </si>
  <si>
    <t>ｲﾝﾄﾞﾈｼｱ国ｼﾞｬｶﾙﾀMRT入札支援(2)</t>
  </si>
  <si>
    <t>ｲﾝﾄﾞﾈｼｱ国ｸﾞﾘｰﾝﾗﾝﾄﾞ国際工業団地技術ｱﾄﾞﾊﾞｲｻﾞﾘｰｻｰﾋﾞｽ(No.9)</t>
  </si>
  <si>
    <t>ASEAN災害医療にかかる情報収集･確認調査</t>
  </si>
  <si>
    <t>ｺﾒﾘﾝ灌漑計画第Ⅱ期ﾌｪｰｽﾞ2設計･監督</t>
  </si>
  <si>
    <t>ﾀﾝｼﾞｭﾝ･ﾌﾟﾘｵｸ･ｱｸｾｽ道路建設計画設計･監督</t>
  </si>
  <si>
    <t>ｲﾝﾄﾞﾈｼｱ国ｼﾞｬﾜ高速鉄道開発事業準備調査(ﾌｪｰｽﾞⅠ)StageⅡ</t>
  </si>
  <si>
    <t>ｲﾝﾄﾞﾈｼｱ国ｼﾞｬﾝﾌﾞｱｴ-2水力発電開発水文調査</t>
  </si>
  <si>
    <t>ｲﾝﾄﾞﾈｼｱ国西ｽﾗｳｪｼ中水力Pre-F/Sﾚﾋﾞｭｰ業務</t>
  </si>
  <si>
    <t>ﾌｨﾘﾋﾟﾝ国新ﾎﾞﾎｰﾙ空港建設に係る持続可能型環境保全ﾌﾟﾛｼﾞｪｸﾄ</t>
  </si>
  <si>
    <t>ﾌｨﾘﾋﾟﾝ国ﾋﾟﾅﾂﾎﾞ火山緊急災害復旧計画ﾌｪｰｽﾞ3 設計･監督</t>
  </si>
  <si>
    <t>ﾌｨﾘﾋﾟﾝ国灌漑ｾｸﾀｰ改修改善事業(NISRIP)</t>
  </si>
  <si>
    <t>ﾌｨﾘﾋﾟﾝ国洪水ﾘｽｸ管理事業(ｶｶﾞﾔﾝ･ﾀｺﾞﾛｱﾝ･ｲﾑｽ川)施工監理</t>
  </si>
  <si>
    <t>ﾌｨﾘﾋﾟﾝ国産業集積地(ｶﾋﾞﾃ州)洪水対策事業準備調査</t>
  </si>
  <si>
    <t>ﾀｲ国ﾊﾞﾝｺｸ大量輸送網ﾚｯﾄﾞﾗｲﾝⅠ整備事業</t>
  </si>
  <si>
    <t>ﾀｲ国ﾊﾞﾝｺｸ大量輸送網整備事業(ﾌﾞﾙｰﾗｲﾝ延伸 )CSC (Hua Lamphong-Tha Phra)</t>
  </si>
  <si>
    <t>ｶﾝﾎﾞｼﾞｱ国ﾄﾝﾚｻｯﾌﾟ西部流域灌漑施設改修事業</t>
  </si>
  <si>
    <t>ｶﾝﾎﾞｼﾞｱ国ｼﾊﾇｰｸﾋﾞﾙ港多目的ﾀｰﾐﾅﾙ開発事業</t>
  </si>
  <si>
    <t>ｶﾝﾎﾞｼﾞｱ国鉄道ﾘﾊﾋﾞﾘﾃｰｼｮﾝ事業(政府資金)</t>
  </si>
  <si>
    <t>ﾗｵｽ国ﾋﾞｴﾝﾁｬﾝ国際空港ﾀｰﾐﾅﾙﾋﾞﾙ拡張整備計画</t>
  </si>
  <si>
    <t>ﾗｵｽ国南部地域電力系統整備事業</t>
  </si>
  <si>
    <t>ﾗｵｽ国ﾅﾑｸﾞﾑ第一水力発電所拡張事業 詳細設計･施工監理</t>
  </si>
  <si>
    <t>ﾗｵｽ国上水道ｾｸﾀｰ事業</t>
  </si>
  <si>
    <t>ﾗｵｽ国北部農村ｲﾝﾌﾗ開発事業</t>
  </si>
  <si>
    <t>ﾐｬﾝﾏｰ国ﾃｨﾗﾜ地区ﾔﾝｺﾞﾝ港拡張事業PhaseⅠ</t>
  </si>
  <si>
    <t>ﾐｬﾝﾏｰ国ﾃｨﾗﾜ電力施設整備事業</t>
  </si>
  <si>
    <t>ﾐｬﾝﾏｰ国地方都市電力設備改善事業準備調査</t>
  </si>
  <si>
    <t>ﾐｬﾝﾏｰ国ﾏﾝﾀﾞﾚｰ国際空港整備事業にかかる施工監理業務</t>
  </si>
  <si>
    <t>ﾐｬﾝﾏｰ国ﾒｺﾝ国際幹線道路連結強化事業準備調査(ﾌｧｽﾄ･ﾄﾗｯｸ制度適用案件)</t>
  </si>
  <si>
    <t>ﾐｬﾝﾏｰ国ﾃｨﾗﾜ経済特区ｿﾞｰﾝA廃棄物処理施設整備工事に係る環境社会配慮支援業務</t>
  </si>
  <si>
    <t>ﾐｬﾝﾏｰ国ﾀﾝﾘﾝｶﾞｽ火力発電所環境社会配慮調査</t>
  </si>
  <si>
    <t>ﾐｬﾝﾏｰ国ﾊﾝﾀﾜﾃﾞｨ国際新空港再入札契約交渉支援ｱﾄﾞﾊﾞｲｻﾞﾘｰｻｰﾋﾞｽ</t>
  </si>
  <si>
    <t>ﾊﾟﾌﾟｱﾆｭｰｷﾞﾆｱ国水力発電ｾｸﾀｰｱﾄﾞﾊﾞｲｻﾞｰ(OAA2014-2016)</t>
  </si>
  <si>
    <t>東ﾃｨﾓｰﾙ国ﾃﾞｨﾘ都市計画策定ﾌﾟﾛｼﾞｪｸﾄ(第1年次)</t>
  </si>
  <si>
    <t>ﾂﾊﾞﾙ国沿岸災害のための礫養浜ﾊﾟｲﾛｯﾄﾌﾟﾛｼﾞｪｸﾄ(開発計画調査型技術協力)(第2ﾌｪｰｽﾞ及び第3ﾌｪｰｽﾞ)</t>
  </si>
  <si>
    <t>ﾓﾝｺﾞﾙ国横断鉄道建設計画TA</t>
  </si>
  <si>
    <t>ﾓﾝｺﾞﾙ国横断鉄道建設計画TA追加契約その1</t>
  </si>
  <si>
    <t>ｲﾝﾄﾞ国幹線貨物鉄道建設事業 PhaseⅠCM</t>
  </si>
  <si>
    <t>ｲﾝﾄﾞ国ﾋﾏｰﾁｬﾙ･ﾌﾟﾗﾃﾞｼｭ州作物多様化推進ﾌﾟﾛｼﾞｪｸﾄ(第4年次)</t>
  </si>
  <si>
    <t>ｲﾝﾄﾞ国貨物専用鉄道建設事業ﾌｪｰｽﾞ2 E/S</t>
  </si>
  <si>
    <t>ｲﾝﾄﾞ国南部ｲﾝﾌﾗﾏｽﾀｰﾌﾟﾗﾝ策定協力準備調査</t>
  </si>
  <si>
    <t>ｲﾝﾄﾞ国ﾊｲﾃﾞﾗﾊﾞｰﾄﾞ市外環状高速道路整備事業</t>
  </si>
  <si>
    <t>ｲﾝﾄﾞ国幹線貨物鉄道実施設計･入札補助業務</t>
  </si>
  <si>
    <t>ｲﾝﾄﾞ国ｸﾞﾙｶﾞｵﾝ･ﾊﾞﾜﾙ都市鉄道建設事業準備調査</t>
  </si>
  <si>
    <t>ｲﾝﾄﾞ国双日ﾁｪﾝﾅｲ工業団地設計ｱﾄﾞﾊﾞｲｻﾞﾘｰｻｰﾋﾞｽ</t>
  </si>
  <si>
    <t>ﾊﾞﾝｸﾞﾗﾃﾞｼｭ国ﾀﾞｯｶMRT6号線GC</t>
  </si>
  <si>
    <t>ﾊﾞﾝｸﾞﾗﾃﾞｼｭ国ﾏﾀﾊﾞﾘ石炭火力発電所設計･施工監理業務</t>
  </si>
  <si>
    <t>ﾊﾞﾝｸﾞﾗﾃﾞｼｭ国ﾊｵｰﾙ地域洪水対策･生活向上事業</t>
  </si>
  <si>
    <t>ﾊﾞﾝｸﾞﾗﾃﾞｼｭ国ﾀﾞｯｶMRT東西線事業調査</t>
  </si>
  <si>
    <t>ﾊﾞﾝｸﾞﾗﾃﾞｼｭ国送電線整備事業</t>
  </si>
  <si>
    <t>ｽﾘﾗﾝｶ国全国送電網整備･効率化事業(II)準備調査</t>
  </si>
  <si>
    <t>ｽﾘﾗﾝｶ国ﾊﾞﾝﾀﾞﾗﾅｲｹ国際空港開発ﾌｪｰｽﾞ2-2</t>
  </si>
  <si>
    <t>ｽﾘﾗﾝｶ国ﾊﾊﾞﾗﾅｰヴｪﾔﾝｺﾞﾀﾞ送電線建設事業</t>
  </si>
  <si>
    <t>ﾊﾟｷｽﾀﾝ国ﾀﾞｽ水力発電計画詳細設計</t>
  </si>
  <si>
    <t>ﾊﾟｷｽﾀﾝ国ﾑﾝﾀﾞ水力詳細設計</t>
  </si>
  <si>
    <t>ﾊﾟｷｽﾀﾝ国ｸﾞﾙﾌﾟｰﾙ水力詳細設計</t>
  </si>
  <si>
    <t>ｲﾗｸ国主要都市通信網整備事業</t>
  </si>
  <si>
    <t>ｲﾗｸ国ﾊﾙｻ火力発電所改修計画</t>
  </si>
  <si>
    <t>ﾊﾟﾚｽﾁﾅ国ﾖﾙﾀﾞﾝ渓谷地域高付加価値型農業普及改善ﾌﾟﾛｼﾞｪｸﾄ(第3年次)</t>
  </si>
  <si>
    <t>ｳｽﾞﾍﾞｷｽﾀﾝ国ｱﾝｸﾞﾚﾝ-ﾊﾟｯﾌﾟ鉄道ﾄﾝﾈﾙ管理･安全ﾏﾆｭｱﾙ作成</t>
  </si>
  <si>
    <t>ﾓﾛｯｺ国ﾌｪｽﾞ･ﾒｸﾈｽ地域上水道整備事業</t>
  </si>
  <si>
    <t>ﾓﾛｯｺ国地方給水計画(Ⅳ)</t>
  </si>
  <si>
    <t>ﾓﾛｯｺ国3都市下水開発事業設計･監督(その2)</t>
  </si>
  <si>
    <t>ﾓﾛｯｺ国地方給水計画Ⅲ監督</t>
  </si>
  <si>
    <t>ｶｰﾎﾞﾍﾞﾙﾃﾞ国ｻﾝﾁｬｺﾞ島給水事業</t>
  </si>
  <si>
    <t>ｹﾆｱ国北部ｹﾆｱ干ばつﾚｼﾞﾘｴﾝｽ向上のための総合開発及び緊急支援計画策定ﾌﾟﾛｼﾞｪｸﾄ</t>
  </si>
  <si>
    <t>ｹﾆｱ国ﾑｴｱ灌漑開発事業設計･監督</t>
  </si>
  <si>
    <t>ｹﾆｱ国半乾燥地小規模灌漑開発管理ﾌﾟﾛｼﾞｪｸﾄ(第2年次)</t>
  </si>
  <si>
    <t>ｹﾆｱ国ﾓﾝﾊﾞｻ･ﾄﾞﾝｺﾞｸﾝﾄﾞｩ港開発計画策定支援ﾌﾟﾛｼﾞｪｸﾄ</t>
  </si>
  <si>
    <t>ｹﾆｱ国ｿﾝﾄﾞｩ･ﾐﾘｳ水力発電所放水路修復</t>
  </si>
  <si>
    <t>ｹﾆｱ国ｵﾙｶﾘｱ-ﾚｿｽ-ｷｽﾑ送電線建設事業</t>
  </si>
  <si>
    <t>ｳｶﾞﾝﾀﾞ国ｶﾝﾊﾟﾗ･ﾌﾗｲｵｰﾊﾞｰ建設計画(詳細設計-入札補助)</t>
  </si>
  <si>
    <t>ｴﾁｵﾋﾟｱ全国地熱発電開発ﾏｽﾀｰﾌﾟﾗﾝ策定ﾌﾟﾛｼﾞｪｸﾄ</t>
  </si>
  <si>
    <t>ﾀﾝｻﾞﾆｱ国中央鉄道洪水対策事業準備調査(その2)</t>
  </si>
  <si>
    <t>ﾏﾗｳｨ国ｶﾑｽﾞ国際空港ﾀｰﾐﾅﾙ改修計画準備調査</t>
  </si>
  <si>
    <t>ｻﾞﾝﾋﾞｱ国電力ｱｸｾｽ向上計画</t>
  </si>
  <si>
    <t>ﾎﾞﾂﾜﾅ国/ｻﾞﾝﾋﾞｱ国ｶｽﾞﾝｸﾞﾗ橋建設計画設計･監督</t>
  </si>
  <si>
    <t>ﾙﾜﾝﾀﾞ国小規模農家市場志向型農業ﾌﾟﾛｼﾞｪｸﾄ(第1年次)</t>
  </si>
  <si>
    <t>ｾﾈｶﾞﾙ国ﾏﾒﾙ海水淡水化施設整備事業準備調査</t>
  </si>
  <si>
    <t>ﾊﾟﾅﾏ湾浄化事業監督</t>
  </si>
  <si>
    <t>ﾊﾟﾅﾏ国ﾊﾟﾅﾏ湾下水処理場拡張事業</t>
  </si>
  <si>
    <t>ﾍﾟﾙｰ国ﾘﾏ首都圏北部上下水道最適化計画監督</t>
  </si>
  <si>
    <t>ﾌﾞﾗｼﾞﾙ国E-wasteﾘﾊﾞｰｽﾛｼﾞｽﾃｨｸｽ改善ﾌﾟﾛｼﾞｪｸﾄ</t>
  </si>
  <si>
    <t>ﾌﾞﾗｼﾞﾙ国ｻﾝﾀｶﾀﾘｰﾅ州沿岸部衛生改善事業</t>
  </si>
  <si>
    <t>ﾊﾟﾗｸﾞｱｲ国ｲｸﾞｱｽ水力発電所建設事業設計･監督</t>
  </si>
  <si>
    <t>北米･中南米地域ｶﾘｺﾑ諸国防災分野情に係る情報収集･確認調査</t>
  </si>
  <si>
    <t>倉持</t>
  </si>
  <si>
    <t>IQ</t>
  </si>
  <si>
    <t>BD</t>
  </si>
  <si>
    <t>VN</t>
  </si>
  <si>
    <t>ID</t>
  </si>
  <si>
    <t>PH</t>
  </si>
  <si>
    <t>TH</t>
  </si>
  <si>
    <t>KH</t>
  </si>
  <si>
    <t>LA</t>
  </si>
  <si>
    <t>MM</t>
  </si>
  <si>
    <t>PG</t>
  </si>
  <si>
    <t>TP</t>
  </si>
  <si>
    <t>TV</t>
  </si>
  <si>
    <t>MN</t>
  </si>
  <si>
    <t>IN</t>
  </si>
  <si>
    <t>LK</t>
  </si>
  <si>
    <t>PK</t>
  </si>
  <si>
    <t>PS</t>
  </si>
  <si>
    <t>UZ</t>
  </si>
  <si>
    <t>MA</t>
  </si>
  <si>
    <t>CV</t>
  </si>
  <si>
    <t>KE</t>
  </si>
  <si>
    <t>UG</t>
  </si>
  <si>
    <t>ET</t>
  </si>
  <si>
    <t>TZ</t>
  </si>
  <si>
    <t>MW</t>
  </si>
  <si>
    <t>ZM</t>
  </si>
  <si>
    <t>RW</t>
  </si>
  <si>
    <t>SN</t>
  </si>
  <si>
    <t>PA</t>
  </si>
  <si>
    <t>PE</t>
  </si>
  <si>
    <t>BR</t>
  </si>
  <si>
    <t>PY</t>
  </si>
  <si>
    <t>JM</t>
  </si>
  <si>
    <t>JICA円借款</t>
  </si>
  <si>
    <t>J2</t>
  </si>
  <si>
    <t>KX</t>
  </si>
  <si>
    <t>JICA調査</t>
  </si>
  <si>
    <t>KR</t>
  </si>
  <si>
    <t>J3</t>
  </si>
  <si>
    <t>KL</t>
  </si>
  <si>
    <t>民間</t>
  </si>
  <si>
    <t>世界銀行</t>
  </si>
  <si>
    <t>J4</t>
  </si>
  <si>
    <t>KQ</t>
  </si>
  <si>
    <t>KD</t>
  </si>
  <si>
    <t>J1</t>
  </si>
  <si>
    <t>KW</t>
  </si>
  <si>
    <t>ｱｼﾞｱ開発銀行</t>
  </si>
  <si>
    <t>ﾍﾞﾄﾅﾑ政府</t>
  </si>
  <si>
    <t>JU</t>
  </si>
  <si>
    <t>KU</t>
  </si>
  <si>
    <t>KG</t>
  </si>
  <si>
    <t>ﾀｲ政府</t>
  </si>
  <si>
    <t>カンボジア政府</t>
  </si>
  <si>
    <t>M</t>
  </si>
  <si>
    <t>ﾐｬﾝﾏｰ政府</t>
  </si>
  <si>
    <t>ﾊﾟﾌｱﾆｭｰｷﾞﾆｱ政府</t>
  </si>
  <si>
    <t>ﾓﾝｺﾞﾙ政府</t>
  </si>
  <si>
    <t>経済産業省</t>
  </si>
  <si>
    <t>ﾊﾟｷｽﾀﾝ政府</t>
  </si>
  <si>
    <t>ｹﾆｱ政府</t>
  </si>
  <si>
    <t>ｳｶﾞﾝﾀﾞ政府</t>
  </si>
  <si>
    <t>ﾊﾟﾅﾏ政府</t>
  </si>
  <si>
    <t>カントー橋建設計画監督</t>
  </si>
  <si>
    <t>モロッコ地中海バイパス道路建設計画監督</t>
  </si>
  <si>
    <t>ベトナム国道3号線新設計画設計・監督</t>
  </si>
  <si>
    <t>ビシャプール・ジャイプール水供給計画設計</t>
  </si>
  <si>
    <t>コメリン灌漑計画第Ⅱ期フェーズ2設計・監</t>
  </si>
  <si>
    <t>タンジュン・プリオク・アクセス道路建設計</t>
  </si>
  <si>
    <t>ベトナム国ハノイ市排水環境改善計画設計・</t>
  </si>
  <si>
    <t>パラグアイ国イグアス水力発電所建設事業設</t>
  </si>
  <si>
    <t>インドネシア国アサハンNo.3水力発電計</t>
  </si>
  <si>
    <t>ベトナム国ビンフック投資環境整備計画設計</t>
  </si>
  <si>
    <t>インド国ハイデラバード市外環状高速道路整</t>
  </si>
  <si>
    <t>パナマ湾浄化事業監督</t>
  </si>
  <si>
    <t>インドネシア国プサンガン水力発電計画監督</t>
  </si>
  <si>
    <t>ベトナム国ホーチミン市MRT建設計画　設</t>
  </si>
  <si>
    <t>ベトナム国バサック河航路付替事業詳細設計</t>
  </si>
  <si>
    <t>インドネシア国参加型灌漑施設改修計画設計</t>
  </si>
  <si>
    <t>ベトナム国南北高速道路建設事業（ホーチミ</t>
  </si>
  <si>
    <t>ベトナム国ダナン-クワンガイ高速道路詳細</t>
  </si>
  <si>
    <t>インド国ホゲナカル上水道事業設計・監督</t>
  </si>
  <si>
    <t>モロッコ国地方給水計画Ⅲ監督</t>
  </si>
  <si>
    <t>インド国幹線貨物鉄道実施設計・入札補助業</t>
  </si>
  <si>
    <t>フィリピン国ピナツボ火山緊急災害復旧計画</t>
  </si>
  <si>
    <t>ベトナム国貧困地域小規模インフラ整備事業</t>
  </si>
  <si>
    <t>ザンビア国電力アクセス向上計画</t>
  </si>
  <si>
    <t>カンボジア国シハヌークビル港多目的ターミ</t>
  </si>
  <si>
    <t>ペルー国リマ首都圏北部上下水道最適化計画</t>
  </si>
  <si>
    <t>パキスタン国ダス水力発電計画詳細設計</t>
  </si>
  <si>
    <t>インドネシア国ウォノギリダム推砂対策事業</t>
  </si>
  <si>
    <t>ケニア国ムエア灌漑開発事業設計・監督</t>
  </si>
  <si>
    <t>ラオス国北部農村インフラ開発事業</t>
  </si>
  <si>
    <t>ケニア国オルカリア－レソス－キスム送電線</t>
  </si>
  <si>
    <t>ベトナム国ハイフォン下水排水改善事業（第</t>
  </si>
  <si>
    <t>ベトナム国ホーチミン市水環境（下水・排水</t>
  </si>
  <si>
    <t>モロッコ国地方給水計画（Ⅳ）</t>
  </si>
  <si>
    <t>ベトナム国タクモ水力増設事業</t>
  </si>
  <si>
    <t>インド国貨物専用鉄道建設事業フェーズ2　</t>
  </si>
  <si>
    <t>タイ国バンコク大量輸送網整備事業（ブルー</t>
  </si>
  <si>
    <t>ベトナム国ラックフェン国際港インフラ建設</t>
  </si>
  <si>
    <t>パキスタン国ムンダ水力詳細設計</t>
  </si>
  <si>
    <t>ケニア国北部ケニア干ばつレジリエンス向上</t>
  </si>
  <si>
    <t>カンボジア国トンレサップ西部流域灌漑施設</t>
  </si>
  <si>
    <t>インドネシア国ジャカルタMRT入札支援（</t>
  </si>
  <si>
    <t>モロッコ国フェズ・メクネス地域上水道整備</t>
  </si>
  <si>
    <t>ブラジル国サンタカタリーナ州沿岸部衛生改</t>
  </si>
  <si>
    <t>ベトナム国ラックフェン港アクセス道路建設</t>
  </si>
  <si>
    <t>ベトナム国カントー橋建設事業インターチェ</t>
  </si>
  <si>
    <t>タイ国バンコク大量輸送網レッドラインⅠ整</t>
  </si>
  <si>
    <t>スリランカ国バンダラナイケ国際空港開発フ</t>
  </si>
  <si>
    <t>インド国双日チェンナイ工業団地設計アドバ</t>
  </si>
  <si>
    <t>ベトナム国ホアラック科学技術都市振興事業</t>
  </si>
  <si>
    <t>ベトナム国保全林回復・持続的管理事業（円</t>
  </si>
  <si>
    <t>フィリピン国新ボホール空港建設に係る持続</t>
  </si>
  <si>
    <t>フィリピン国灌漑セクター改修改善事業（N</t>
  </si>
  <si>
    <t>モンゴル国横断鉄道建設計画TA</t>
  </si>
  <si>
    <t>イラク国主要都市通信網整備事業</t>
  </si>
  <si>
    <t>スリランカ国ハバラナーヴェヤンゴダ送電線</t>
  </si>
  <si>
    <t>ラオス国南部地域電力系統整備事業</t>
  </si>
  <si>
    <t>バングラデシュ国全国送電網整備事業</t>
  </si>
  <si>
    <t>ボツワナ国/ザンビア国カズングラ橋建設計</t>
  </si>
  <si>
    <t>ベトナム国ホーチミン市都市鉄道２号線　パ</t>
  </si>
  <si>
    <t>ベトナム国ホーチミン市ＭＲＴ建設計画設計</t>
  </si>
  <si>
    <t>バングラデシュ国ダッカMRT６号線GC</t>
  </si>
  <si>
    <t>東ティモール国ディリ都市計画策定プロジェ</t>
  </si>
  <si>
    <t>インド国南部インフラマスタープラン策定協</t>
  </si>
  <si>
    <t>ケニア国半乾燥地小規模灌漑開発管理プロジ</t>
  </si>
  <si>
    <t>インド国幹線貨物鉄道建設事業 Phase</t>
  </si>
  <si>
    <t>ラオス国ナムグム第一水力発電所拡張事業　</t>
  </si>
  <si>
    <t>ミャンマー国ティラワ地区ヤンゴン港拡張事</t>
  </si>
  <si>
    <t>ブラジル国E-wasteリバースロジステ</t>
  </si>
  <si>
    <t>エチオピア全国地熱発電開発マスタープラン</t>
  </si>
  <si>
    <t>パレスチナ国ヨルダン渓谷地域高付加価値型</t>
  </si>
  <si>
    <t>インド国ヒマーチャル・プラデシュ州作物多</t>
  </si>
  <si>
    <t>バングラデシュ国ダッカMRT東西線事業調</t>
  </si>
  <si>
    <t>ミャンマー国ティラワ電力施設整備事業</t>
  </si>
  <si>
    <t>モロッコ国3都市下水開発事業設計・監督(</t>
  </si>
  <si>
    <t>ベトナム国カー峠トンネル設計業務</t>
  </si>
  <si>
    <t>ミャンマー国メコン国際幹線道路連結強化事</t>
  </si>
  <si>
    <t>インドネシア国ジャカルタ国際コンテナター</t>
  </si>
  <si>
    <t>バングラデシュ国ダッカ都市交通マネジメン</t>
  </si>
  <si>
    <t>ウガンダ国カンパラ・フライオーバー建設計</t>
  </si>
  <si>
    <t>ベトナム国カー峠道路トンネル施工監理業務</t>
  </si>
  <si>
    <t>インドネシア国チアンテン小水力発電事業ア</t>
  </si>
  <si>
    <t>ベトナム国ダニム水力発電所増設事業【有償</t>
  </si>
  <si>
    <t>パプアニューギニア国水力発電セクターアド</t>
  </si>
  <si>
    <t>インドネシア国西スラウェシ中水力Pre-</t>
  </si>
  <si>
    <t>ラオス国ビエンチャン国際空港ターミナルビ</t>
  </si>
  <si>
    <t>バングラデシュ国マタバリ石炭火力発電所設</t>
  </si>
  <si>
    <t>ケニア国モンバサ・ドンゴクンドゥ港開発計</t>
  </si>
  <si>
    <t>マラウイ国カムズ国際空港ターミナル改修計</t>
  </si>
  <si>
    <t>ミャンマー国ティラワ経済特区ゾーンA廃棄</t>
  </si>
  <si>
    <t>インドネシア国ジャワ高速鉄道開発事業準備</t>
  </si>
  <si>
    <t>ミャンマー国タンリンガス火力発電所環境社</t>
  </si>
  <si>
    <t>ASEAN災害医療にかかる情報収集･確認</t>
  </si>
  <si>
    <t>ルワンダ国小規模農家市場志向型農業プロジ</t>
  </si>
  <si>
    <t>インド国グルガオン・バワル都市鉄道建設事</t>
  </si>
  <si>
    <t>モンゴル国横断鉄道建設計画TA追加契約そ</t>
  </si>
  <si>
    <t>イラク国ハルサ火力発電所改修計画</t>
  </si>
  <si>
    <t>ミャンマー国地方都市電力設備改善事業準備</t>
  </si>
  <si>
    <t>スリランカ国全国送電網整備・効率化事業(</t>
  </si>
  <si>
    <t>セネガル国マメル海水淡水化施設整備事業準</t>
  </si>
  <si>
    <t>カーボベルデ国サンチャゴ島給水事業</t>
  </si>
  <si>
    <t>パナマ国パナマ湾下水処理場拡張事業</t>
  </si>
  <si>
    <t>ラオス国上水道セクター事業</t>
  </si>
  <si>
    <t>ベトナム国ハノイ市環状３号線整備事業(マ</t>
  </si>
  <si>
    <t>パキスタン国グルプール水力詳細設計</t>
  </si>
  <si>
    <t>ケニア国ソンドゥ・ミリウ水力発電所放水路</t>
  </si>
  <si>
    <t>ウズベキスタン国アングレン-パップ鉄道ト</t>
  </si>
  <si>
    <t>カンボジア国鉄道リハビリテーション事業(</t>
  </si>
  <si>
    <t>フィリピン国洪水リスク管理事業(カガヤン</t>
  </si>
  <si>
    <t>バングラデシュ国ハオール地域洪水対策・生</t>
  </si>
  <si>
    <t>タンザニア国中央鉄道洪水対策事業準備調査</t>
  </si>
  <si>
    <t>北米・中南米地域カリコム諸国防災分野に係</t>
  </si>
  <si>
    <t>フィリピン国産業集積地(カビテ州)洪水対</t>
  </si>
  <si>
    <t>ツバル国沿岸災害のための礫養浜パイロット</t>
  </si>
  <si>
    <t>ミャンマー国マンダレー国際空港整備事業に</t>
  </si>
  <si>
    <t>インドネシア国Wayang-Windu地</t>
  </si>
  <si>
    <t>インドネシア国グリーンランド国際工業団地</t>
  </si>
  <si>
    <t>インドネシア国ジャンブアエ-2水力発電開</t>
  </si>
  <si>
    <t>福渡</t>
    <phoneticPr fontId="3"/>
  </si>
  <si>
    <t>鮫島</t>
    <rPh sb="0" eb="2">
      <t>サメジマ</t>
    </rPh>
    <phoneticPr fontId="3"/>
  </si>
  <si>
    <t>福田</t>
    <phoneticPr fontId="3"/>
  </si>
  <si>
    <t>宮里</t>
    <rPh sb="0" eb="2">
      <t>ミヤザト</t>
    </rPh>
    <phoneticPr fontId="3"/>
  </si>
  <si>
    <t>項目番号(1)</t>
    <rPh sb="0" eb="2">
      <t>コウモク</t>
    </rPh>
    <rPh sb="2" eb="4">
      <t>バンゴウ</t>
    </rPh>
    <phoneticPr fontId="3"/>
  </si>
  <si>
    <t>(7)</t>
    <phoneticPr fontId="3"/>
  </si>
  <si>
    <t>(10)</t>
    <phoneticPr fontId="3"/>
  </si>
  <si>
    <t>(11)</t>
    <phoneticPr fontId="3"/>
  </si>
  <si>
    <t>(12)</t>
    <phoneticPr fontId="3"/>
  </si>
  <si>
    <t>(13)</t>
    <phoneticPr fontId="3"/>
  </si>
  <si>
    <t>(2)</t>
    <phoneticPr fontId="3"/>
  </si>
  <si>
    <t>(3)</t>
    <phoneticPr fontId="3"/>
  </si>
  <si>
    <t>(4)</t>
    <phoneticPr fontId="3"/>
  </si>
  <si>
    <t>(5)</t>
    <phoneticPr fontId="3"/>
  </si>
  <si>
    <t>(6)</t>
    <phoneticPr fontId="3"/>
  </si>
  <si>
    <t>(8)</t>
    <phoneticPr fontId="3"/>
  </si>
  <si>
    <t>(9)</t>
    <phoneticPr fontId="3"/>
  </si>
  <si>
    <t>b1</t>
    <phoneticPr fontId="3"/>
  </si>
  <si>
    <t>b2</t>
    <phoneticPr fontId="3"/>
  </si>
  <si>
    <t>b2'</t>
    <phoneticPr fontId="3"/>
  </si>
  <si>
    <t>b=b1+b2'</t>
    <phoneticPr fontId="3"/>
  </si>
  <si>
    <t>(14)</t>
    <phoneticPr fontId="3"/>
  </si>
  <si>
    <t>(15)</t>
    <phoneticPr fontId="3"/>
  </si>
  <si>
    <t>(16)</t>
    <phoneticPr fontId="3"/>
  </si>
  <si>
    <t>(17)</t>
    <phoneticPr fontId="3"/>
  </si>
  <si>
    <t>=(15)+(16)</t>
    <phoneticPr fontId="3"/>
  </si>
  <si>
    <t>(18)</t>
    <phoneticPr fontId="3"/>
  </si>
  <si>
    <t>=sum(29:34)</t>
    <phoneticPr fontId="3"/>
  </si>
  <si>
    <t>(19)</t>
    <phoneticPr fontId="3"/>
  </si>
  <si>
    <t>=sum(21:26)</t>
    <phoneticPr fontId="3"/>
  </si>
  <si>
    <t>=(19)-(18)</t>
    <phoneticPr fontId="3"/>
  </si>
  <si>
    <t>(20)</t>
    <phoneticPr fontId="3"/>
  </si>
  <si>
    <t>(21)</t>
    <phoneticPr fontId="3"/>
  </si>
  <si>
    <t>(22)</t>
  </si>
  <si>
    <t>(23)</t>
  </si>
  <si>
    <t>(24)</t>
  </si>
  <si>
    <t>(25)</t>
  </si>
  <si>
    <t>(26)</t>
  </si>
  <si>
    <t>(27)</t>
  </si>
  <si>
    <t>(28)</t>
  </si>
  <si>
    <t>(29)</t>
  </si>
  <si>
    <t>(30)</t>
  </si>
  <si>
    <t>(31)</t>
  </si>
  <si>
    <t>(32)</t>
  </si>
  <si>
    <t>小計</t>
    <rPh sb="0" eb="2">
      <t>ショウケイ</t>
    </rPh>
    <phoneticPr fontId="3"/>
  </si>
  <si>
    <t>(33)</t>
  </si>
  <si>
    <t>(34)</t>
    <phoneticPr fontId="3"/>
  </si>
  <si>
    <t>(35)</t>
    <phoneticPr fontId="3"/>
  </si>
  <si>
    <t>外貨／
現地貨
円相当</t>
    <rPh sb="0" eb="2">
      <t>ガイカ</t>
    </rPh>
    <rPh sb="4" eb="6">
      <t>ゲンチ</t>
    </rPh>
    <rPh sb="6" eb="7">
      <t>カ</t>
    </rPh>
    <rPh sb="8" eb="9">
      <t>エン</t>
    </rPh>
    <rPh sb="9" eb="11">
      <t>ソウトウ</t>
    </rPh>
    <phoneticPr fontId="3"/>
  </si>
  <si>
    <t>通貨
コード</t>
    <rPh sb="0" eb="2">
      <t>ツウカ</t>
    </rPh>
    <phoneticPr fontId="3"/>
  </si>
  <si>
    <t>USD</t>
    <phoneticPr fontId="3"/>
  </si>
  <si>
    <t>-</t>
    <phoneticPr fontId="3"/>
  </si>
  <si>
    <t>※</t>
    <phoneticPr fontId="3"/>
  </si>
  <si>
    <t>※</t>
    <phoneticPr fontId="3"/>
  </si>
  <si>
    <t>VND</t>
    <phoneticPr fontId="3"/>
  </si>
  <si>
    <t>IDR</t>
    <phoneticPr fontId="3"/>
  </si>
  <si>
    <t>PHP</t>
    <phoneticPr fontId="3"/>
  </si>
  <si>
    <t>THB</t>
    <phoneticPr fontId="3"/>
  </si>
  <si>
    <t>INR:1.5百万ルピー（2.8百万円相当）&amp; USD:0.4百万ドル（44.0百万円相当）</t>
    <rPh sb="7" eb="8">
      <t>ヒャク</t>
    </rPh>
    <rPh sb="8" eb="9">
      <t>マン</t>
    </rPh>
    <rPh sb="16" eb="19">
      <t>ヒャクマンエン</t>
    </rPh>
    <rPh sb="19" eb="21">
      <t>ソウトウ</t>
    </rPh>
    <rPh sb="31" eb="33">
      <t>ヒャクマン</t>
    </rPh>
    <rPh sb="40" eb="43">
      <t>ヒャクマンエン</t>
    </rPh>
    <rPh sb="43" eb="45">
      <t>ソウトウ</t>
    </rPh>
    <phoneticPr fontId="3"/>
  </si>
  <si>
    <t>INR</t>
    <phoneticPr fontId="3"/>
  </si>
  <si>
    <t>USD:0.2百万ドル(19.4百万円相当）&amp; VND728.5百万ドン(3.9百万円相当）</t>
    <rPh sb="7" eb="9">
      <t>ヒャクマン</t>
    </rPh>
    <rPh sb="16" eb="19">
      <t>ヒャクマンエン</t>
    </rPh>
    <rPh sb="19" eb="21">
      <t>ソウトウ</t>
    </rPh>
    <rPh sb="32" eb="34">
      <t>ヒャクマン</t>
    </rPh>
    <rPh sb="40" eb="42">
      <t>ヒャクマン</t>
    </rPh>
    <rPh sb="42" eb="43">
      <t>エン</t>
    </rPh>
    <rPh sb="43" eb="45">
      <t>ソウトウ</t>
    </rPh>
    <phoneticPr fontId="3"/>
  </si>
  <si>
    <t>BDT:47.5百万タカ(73.9百万円相当）&amp; USD:0.1百万ドル（10.1百万円相当）</t>
    <rPh sb="8" eb="10">
      <t>ヒャクマン</t>
    </rPh>
    <rPh sb="17" eb="20">
      <t>ヒャクマンエン</t>
    </rPh>
    <rPh sb="20" eb="22">
      <t>ソウトウ</t>
    </rPh>
    <rPh sb="32" eb="34">
      <t>ヒャクマン</t>
    </rPh>
    <rPh sb="41" eb="44">
      <t>ヒャクマンエン</t>
    </rPh>
    <rPh sb="44" eb="46">
      <t>ソウトウ</t>
    </rPh>
    <phoneticPr fontId="3"/>
  </si>
  <si>
    <t>BDT</t>
    <phoneticPr fontId="3"/>
  </si>
  <si>
    <t>MNT:2,058.7百万トゥグルグ（129.2百万円相当）&amp; USD:2.8百万ドル（287.8百万円相当）</t>
    <rPh sb="11" eb="13">
      <t>ヒャクマン</t>
    </rPh>
    <rPh sb="24" eb="27">
      <t>ヒャクマンエン</t>
    </rPh>
    <rPh sb="27" eb="29">
      <t>ソウトウ</t>
    </rPh>
    <rPh sb="39" eb="41">
      <t>ヒャクマン</t>
    </rPh>
    <rPh sb="49" eb="52">
      <t>ヒャクマンエン</t>
    </rPh>
    <rPh sb="52" eb="54">
      <t>ソウトウ</t>
    </rPh>
    <phoneticPr fontId="3"/>
  </si>
  <si>
    <t>MNT:1,964.2百万トゥグルグ（127.2百万円相当）&amp; USD:0.5百万ドル（60.1百万円相当）</t>
    <rPh sb="11" eb="13">
      <t>ヒャクマン</t>
    </rPh>
    <rPh sb="24" eb="27">
      <t>ヒャクマンエン</t>
    </rPh>
    <rPh sb="27" eb="29">
      <t>ソウトウ</t>
    </rPh>
    <rPh sb="39" eb="41">
      <t>ヒャクマン</t>
    </rPh>
    <rPh sb="48" eb="51">
      <t>ヒャクマンエン</t>
    </rPh>
    <rPh sb="51" eb="53">
      <t>ソウトウ</t>
    </rPh>
    <phoneticPr fontId="3"/>
  </si>
  <si>
    <t>CVE:7.3百万エスクード（8.8百万円相当）&amp; USD:0.2百万ドル（20百万円相当）</t>
    <rPh sb="7" eb="9">
      <t>ヒャクマン</t>
    </rPh>
    <rPh sb="18" eb="21">
      <t>ヒャクマンエン</t>
    </rPh>
    <rPh sb="21" eb="23">
      <t>ソウトウ</t>
    </rPh>
    <rPh sb="33" eb="35">
      <t>ヒャクマン</t>
    </rPh>
    <rPh sb="40" eb="43">
      <t>ヒャクマンエン</t>
    </rPh>
    <rPh sb="43" eb="45">
      <t>ソウトウ</t>
    </rPh>
    <phoneticPr fontId="3"/>
  </si>
  <si>
    <t>KES</t>
    <phoneticPr fontId="3"/>
  </si>
  <si>
    <t>KES:2.9百万シリング（3.4百万円相当）&amp; USD0.004百万ドル（0.4百万円相当）</t>
    <rPh sb="7" eb="9">
      <t>ヒャクマン</t>
    </rPh>
    <rPh sb="17" eb="20">
      <t>ヒャクマンエン</t>
    </rPh>
    <rPh sb="20" eb="22">
      <t>ソウトウ</t>
    </rPh>
    <rPh sb="33" eb="35">
      <t>ヒャクマン</t>
    </rPh>
    <rPh sb="41" eb="44">
      <t>ヒャクマンエン</t>
    </rPh>
    <rPh sb="44" eb="46">
      <t>ソウトウ</t>
    </rPh>
    <phoneticPr fontId="3"/>
  </si>
  <si>
    <t>EUR:0.1百万ユーロ（11.7百万円相当）&amp; MAD:0.6百万ディルハム（7.1百万円相当）</t>
    <rPh sb="7" eb="9">
      <t>ヒャクマン</t>
    </rPh>
    <rPh sb="17" eb="20">
      <t>ヒャクマンエン</t>
    </rPh>
    <rPh sb="20" eb="22">
      <t>ソウトウ</t>
    </rPh>
    <rPh sb="32" eb="34">
      <t>ヒャクマン</t>
    </rPh>
    <rPh sb="43" eb="46">
      <t>ヒャクマンエン</t>
    </rPh>
    <rPh sb="46" eb="48">
      <t>ソウトウ</t>
    </rPh>
    <phoneticPr fontId="3"/>
  </si>
  <si>
    <t>LKR</t>
    <phoneticPr fontId="3"/>
  </si>
  <si>
    <t>MAD</t>
    <phoneticPr fontId="3"/>
  </si>
  <si>
    <t>PEN</t>
    <phoneticPr fontId="3"/>
  </si>
  <si>
    <t>BRL</t>
    <phoneticPr fontId="3"/>
  </si>
  <si>
    <t>岡村</t>
    <rPh sb="0" eb="2">
      <t>オカムラ</t>
    </rPh>
    <phoneticPr fontId="3"/>
  </si>
  <si>
    <t>前田</t>
    <rPh sb="0" eb="2">
      <t>マエダ</t>
    </rPh>
    <phoneticPr fontId="3"/>
  </si>
  <si>
    <t>江澤/森谷</t>
    <rPh sb="0" eb="2">
      <t>エザワ</t>
    </rPh>
    <rPh sb="3" eb="5">
      <t>モリタニ</t>
    </rPh>
    <phoneticPr fontId="3"/>
  </si>
  <si>
    <t>田中</t>
    <rPh sb="0" eb="2">
      <t>タナカ</t>
    </rPh>
    <phoneticPr fontId="3"/>
  </si>
  <si>
    <t>大園</t>
    <rPh sb="0" eb="2">
      <t>オオゾノ</t>
    </rPh>
    <phoneticPr fontId="3"/>
  </si>
  <si>
    <t>奥野</t>
    <rPh sb="0" eb="1">
      <t>オク</t>
    </rPh>
    <rPh sb="1" eb="2">
      <t>ノ</t>
    </rPh>
    <phoneticPr fontId="3"/>
  </si>
  <si>
    <t>中川/河村</t>
    <rPh sb="0" eb="2">
      <t>ナカガワ</t>
    </rPh>
    <rPh sb="3" eb="5">
      <t>カワムラ</t>
    </rPh>
    <phoneticPr fontId="3"/>
  </si>
  <si>
    <t>佐野</t>
    <phoneticPr fontId="3"/>
  </si>
  <si>
    <t>Invoices 1-3：1月入金済、Invoice 4：3月入金予定</t>
    <rPh sb="14" eb="15">
      <t>ガツ</t>
    </rPh>
    <rPh sb="15" eb="17">
      <t>ニュウキン</t>
    </rPh>
    <rPh sb="17" eb="18">
      <t>スミ</t>
    </rPh>
    <rPh sb="30" eb="31">
      <t>ガツ</t>
    </rPh>
    <rPh sb="31" eb="35">
      <t>ニュウキンヨテイ</t>
    </rPh>
    <phoneticPr fontId="3"/>
  </si>
</sst>
</file>

<file path=xl/styles.xml><?xml version="1.0" encoding="utf-8"?>
<styleSheet xmlns="http://schemas.openxmlformats.org/spreadsheetml/2006/main">
  <numFmts count="6">
    <numFmt numFmtId="6" formatCode="&quot;¥&quot;#,##0;[Red]&quot;¥&quot;\-#,##0"/>
    <numFmt numFmtId="41" formatCode="_ * #,##0_ ;_ * \-#,##0_ ;_ * &quot;-&quot;_ ;_ @_ "/>
    <numFmt numFmtId="176" formatCode="#,##0_);[Red]\(#,##0\)"/>
    <numFmt numFmtId="177" formatCode="#,##0.0,,;[Red]\-#,##0.0,,;\-"/>
    <numFmt numFmtId="178" formatCode="#,##0.0,,;[Red]\(#,##0.0,,\);\-"/>
    <numFmt numFmtId="179" formatCode="#,##0_ "/>
  </numFmts>
  <fonts count="24">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24"/>
      <name val="ＭＳ Ｐゴシック"/>
      <family val="3"/>
      <charset val="128"/>
    </font>
    <font>
      <sz val="24"/>
      <color rgb="FF0070C0"/>
      <name val="ＭＳ Ｐゴシック"/>
      <family val="3"/>
      <charset val="128"/>
    </font>
    <font>
      <b/>
      <sz val="11"/>
      <name val="ＭＳ Ｐゴシック"/>
      <family val="3"/>
      <charset val="128"/>
    </font>
    <font>
      <sz val="11"/>
      <color theme="5" tint="-0.249977111117893"/>
      <name val="ＭＳ Ｐゴシック"/>
      <family val="3"/>
      <charset val="128"/>
    </font>
    <font>
      <i/>
      <sz val="11"/>
      <name val="ＭＳ Ｐゴシック"/>
      <family val="3"/>
      <charset val="128"/>
    </font>
    <font>
      <b/>
      <i/>
      <sz val="11"/>
      <name val="ＭＳ Ｐゴシック"/>
      <family val="3"/>
      <charset val="128"/>
    </font>
    <font>
      <i/>
      <sz val="11"/>
      <color theme="5" tint="-0.249977111117893"/>
      <name val="ＭＳ Ｐゴシック"/>
      <family val="3"/>
      <charset val="128"/>
    </font>
    <font>
      <sz val="12"/>
      <name val="ＭＳ Ｐゴシック"/>
      <family val="3"/>
      <charset val="128"/>
    </font>
    <font>
      <b/>
      <sz val="12"/>
      <name val="ＭＳ Ｐゴシック"/>
      <family val="3"/>
      <charset val="128"/>
    </font>
    <font>
      <sz val="12"/>
      <color theme="5" tint="-0.249977111117893"/>
      <name val="ＭＳ Ｐゴシック"/>
      <family val="3"/>
      <charset val="128"/>
    </font>
    <font>
      <sz val="11"/>
      <color rgb="FFC00000"/>
      <name val="ＭＳ Ｐゴシック"/>
      <family val="3"/>
      <charset val="128"/>
    </font>
    <font>
      <b/>
      <sz val="9"/>
      <color indexed="81"/>
      <name val="ＭＳ Ｐゴシック"/>
      <family val="3"/>
      <charset val="128"/>
    </font>
    <font>
      <sz val="9"/>
      <color indexed="81"/>
      <name val="ＭＳ Ｐゴシック"/>
      <family val="3"/>
      <charset val="128"/>
    </font>
    <font>
      <sz val="9"/>
      <name val="ＭＳ Ｐゴシック"/>
      <family val="3"/>
      <charset val="128"/>
    </font>
    <font>
      <b/>
      <sz val="9"/>
      <name val="ＭＳ Ｐゴシック"/>
      <family val="3"/>
      <charset val="128"/>
    </font>
    <font>
      <sz val="9"/>
      <color theme="5" tint="-0.249977111117893"/>
      <name val="ＭＳ Ｐゴシック"/>
      <family val="3"/>
      <charset val="128"/>
    </font>
    <font>
      <b/>
      <sz val="9"/>
      <color rgb="FFFF0000"/>
      <name val="ＭＳ Ｐゴシック"/>
      <family val="3"/>
      <charset val="128"/>
    </font>
    <font>
      <b/>
      <sz val="9"/>
      <color indexed="10"/>
      <name val="ＭＳ Ｐゴシック"/>
      <family val="3"/>
      <charset val="128"/>
    </font>
    <font>
      <sz val="9"/>
      <color indexed="10"/>
      <name val="ＭＳ Ｐゴシック"/>
      <family val="3"/>
      <charset val="128"/>
    </font>
    <font>
      <u val="double"/>
      <sz val="9"/>
      <color indexed="10"/>
      <name val="ＭＳ Ｐゴシック"/>
      <family val="3"/>
      <charset val="128"/>
    </font>
  </fonts>
  <fills count="6">
    <fill>
      <patternFill patternType="none"/>
    </fill>
    <fill>
      <patternFill patternType="gray125"/>
    </fill>
    <fill>
      <patternFill patternType="solid">
        <fgColor rgb="FFFFFF99"/>
        <bgColor indexed="64"/>
      </patternFill>
    </fill>
    <fill>
      <patternFill patternType="solid">
        <fgColor rgb="FFCCFFFF"/>
        <bgColor indexed="64"/>
      </patternFill>
    </fill>
    <fill>
      <patternFill patternType="solid">
        <fgColor rgb="FFFFFF00"/>
        <bgColor indexed="64"/>
      </patternFill>
    </fill>
    <fill>
      <patternFill patternType="solid">
        <fgColor theme="0" tint="-0.14999847407452621"/>
        <bgColor indexed="64"/>
      </patternFill>
    </fill>
  </fills>
  <borders count="62">
    <border>
      <left/>
      <right/>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theme="5" tint="-0.24994659260841701"/>
      </left>
      <right/>
      <top style="thin">
        <color theme="5" tint="-0.24994659260841701"/>
      </top>
      <bottom/>
      <diagonal/>
    </border>
    <border>
      <left/>
      <right/>
      <top style="thin">
        <color theme="5" tint="-0.24994659260841701"/>
      </top>
      <bottom/>
      <diagonal/>
    </border>
    <border>
      <left/>
      <right style="thin">
        <color theme="5" tint="-0.24994659260841701"/>
      </right>
      <top style="thin">
        <color theme="5" tint="-0.24994659260841701"/>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rgb="FFC00000"/>
      </right>
      <top style="thin">
        <color indexed="64"/>
      </top>
      <bottom/>
      <diagonal/>
    </border>
    <border>
      <left style="medium">
        <color rgb="FFC00000"/>
      </left>
      <right style="medium">
        <color rgb="FFC00000"/>
      </right>
      <top style="medium">
        <color rgb="FFC00000"/>
      </top>
      <bottom/>
      <diagonal/>
    </border>
    <border>
      <left style="medium">
        <color rgb="FFC00000"/>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theme="5" tint="-0.24994659260841701"/>
      </left>
      <right/>
      <top/>
      <bottom/>
      <diagonal/>
    </border>
    <border>
      <left/>
      <right style="thin">
        <color theme="5" tint="-0.24994659260841701"/>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rgb="FFC00000"/>
      </right>
      <top/>
      <bottom/>
      <diagonal/>
    </border>
    <border>
      <left style="medium">
        <color rgb="FFC00000"/>
      </left>
      <right style="medium">
        <color rgb="FFC00000"/>
      </right>
      <top/>
      <bottom/>
      <diagonal/>
    </border>
    <border>
      <left style="medium">
        <color rgb="FFC00000"/>
      </left>
      <right style="thin">
        <color indexed="64"/>
      </right>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thin">
        <color theme="5" tint="-0.24994659260841701"/>
      </left>
      <right/>
      <top/>
      <bottom style="thin">
        <color theme="5" tint="-0.24994659260841701"/>
      </bottom>
      <diagonal/>
    </border>
    <border>
      <left/>
      <right/>
      <top/>
      <bottom style="thin">
        <color theme="5" tint="-0.24994659260841701"/>
      </bottom>
      <diagonal/>
    </border>
    <border>
      <left/>
      <right style="thin">
        <color theme="5" tint="-0.24994659260841701"/>
      </right>
      <top/>
      <bottom style="thin">
        <color theme="5" tint="-0.24994659260841701"/>
      </bottom>
      <diagonal/>
    </border>
    <border>
      <left/>
      <right/>
      <top style="thin">
        <color indexed="64"/>
      </top>
      <bottom/>
      <diagonal/>
    </border>
    <border>
      <left style="thin">
        <color indexed="64"/>
      </left>
      <right style="medium">
        <color rgb="FFC00000"/>
      </right>
      <top/>
      <bottom style="thin">
        <color indexed="64"/>
      </bottom>
      <diagonal/>
    </border>
    <border>
      <left style="medium">
        <color rgb="FFC00000"/>
      </left>
      <right style="medium">
        <color rgb="FFC00000"/>
      </right>
      <top/>
      <bottom style="thin">
        <color indexed="64"/>
      </bottom>
      <diagonal/>
    </border>
    <border>
      <left style="medium">
        <color rgb="FFC00000"/>
      </left>
      <right style="thin">
        <color indexed="64"/>
      </right>
      <top/>
      <bottom style="thin">
        <color indexed="64"/>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style="medium">
        <color indexed="64"/>
      </left>
      <right/>
      <top/>
      <bottom style="thin">
        <color indexed="64"/>
      </bottom>
      <diagonal/>
    </border>
    <border>
      <left style="medium">
        <color indexed="64"/>
      </left>
      <right style="medium">
        <color indexed="64"/>
      </right>
      <top/>
      <bottom style="thin">
        <color auto="1"/>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C00000"/>
      </left>
      <right style="medium">
        <color rgb="FFC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rgb="FFC00000"/>
      </left>
      <right style="medium">
        <color rgb="FFC00000"/>
      </right>
      <top style="thin">
        <color indexed="64"/>
      </top>
      <bottom style="medium">
        <color rgb="FFC00000"/>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rgb="FFC00000"/>
      </right>
      <top style="thin">
        <color indexed="64"/>
      </top>
      <bottom style="thin">
        <color indexed="64"/>
      </bottom>
      <diagonal/>
    </border>
  </borders>
  <cellStyleXfs count="3">
    <xf numFmtId="0" fontId="0" fillId="0" borderId="0">
      <alignment vertical="center"/>
    </xf>
    <xf numFmtId="0" fontId="1" fillId="0" borderId="0">
      <alignment vertical="center"/>
    </xf>
    <xf numFmtId="38" fontId="2" fillId="0" borderId="0" applyFont="0" applyFill="0" applyBorder="0" applyAlignment="0" applyProtection="0">
      <alignment vertical="center"/>
    </xf>
  </cellStyleXfs>
  <cellXfs count="205">
    <xf numFmtId="0" fontId="0" fillId="0" borderId="0" xfId="0">
      <alignment vertical="center"/>
    </xf>
    <xf numFmtId="0" fontId="4" fillId="0" borderId="0" xfId="0" applyFont="1" applyAlignment="1">
      <alignment vertical="center"/>
    </xf>
    <xf numFmtId="0" fontId="6" fillId="0" borderId="0" xfId="0" applyFont="1">
      <alignment vertical="center"/>
    </xf>
    <xf numFmtId="0" fontId="0" fillId="0" borderId="0" xfId="0" applyFont="1" applyFill="1">
      <alignment vertical="center"/>
    </xf>
    <xf numFmtId="0" fontId="0" fillId="0" borderId="0" xfId="0" applyAlignment="1">
      <alignment horizontal="right"/>
    </xf>
    <xf numFmtId="41" fontId="0" fillId="0" borderId="0" xfId="0" applyNumberFormat="1" applyAlignment="1">
      <alignment vertical="center" wrapText="1"/>
    </xf>
    <xf numFmtId="0" fontId="7" fillId="0" borderId="0" xfId="0" applyFont="1">
      <alignment vertical="center"/>
    </xf>
    <xf numFmtId="0" fontId="7" fillId="0" borderId="11" xfId="0" applyFont="1" applyBorder="1" applyAlignment="1">
      <alignment horizontal="center" vertical="center"/>
    </xf>
    <xf numFmtId="0" fontId="7" fillId="0" borderId="12" xfId="0" applyFont="1" applyBorder="1" applyAlignment="1">
      <alignment vertical="center"/>
    </xf>
    <xf numFmtId="0" fontId="7" fillId="0" borderId="13" xfId="0" applyFont="1" applyBorder="1" applyAlignment="1">
      <alignment vertical="center"/>
    </xf>
    <xf numFmtId="0" fontId="0" fillId="0" borderId="16"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22" xfId="0" applyFill="1" applyBorder="1" applyAlignment="1">
      <alignment horizontal="center" vertical="center" wrapText="1"/>
    </xf>
    <xf numFmtId="0" fontId="7" fillId="0" borderId="44" xfId="0" applyFont="1" applyFill="1" applyBorder="1" applyAlignment="1">
      <alignment horizontal="center" vertical="center" wrapText="1"/>
    </xf>
    <xf numFmtId="0" fontId="0" fillId="0" borderId="0" xfId="0" applyBorder="1" applyAlignment="1">
      <alignment horizontal="center" vertical="center" wrapText="1"/>
    </xf>
    <xf numFmtId="0" fontId="0" fillId="0" borderId="45"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6" fillId="0" borderId="42" xfId="0" applyFont="1" applyBorder="1" applyAlignment="1">
      <alignment horizontal="center" vertical="center" wrapText="1"/>
    </xf>
    <xf numFmtId="0" fontId="0" fillId="0" borderId="1" xfId="0" applyBorder="1" applyAlignment="1">
      <alignment horizontal="center" vertical="center" wrapText="1"/>
    </xf>
    <xf numFmtId="0" fontId="0" fillId="0" borderId="23" xfId="0" applyFont="1" applyFill="1" applyBorder="1" applyAlignment="1">
      <alignment horizontal="center" vertical="center" wrapText="1"/>
    </xf>
    <xf numFmtId="0" fontId="0" fillId="0" borderId="25" xfId="0" applyFill="1" applyBorder="1" applyAlignment="1">
      <alignment horizontal="center" vertical="center" wrapText="1"/>
    </xf>
    <xf numFmtId="0" fontId="0" fillId="0" borderId="23" xfId="0" applyFill="1" applyBorder="1" applyAlignment="1">
      <alignment horizontal="center" vertical="center" wrapText="1"/>
    </xf>
    <xf numFmtId="0" fontId="0" fillId="0" borderId="24" xfId="0" applyFill="1" applyBorder="1" applyAlignment="1">
      <alignment horizontal="center" vertical="center" wrapText="1"/>
    </xf>
    <xf numFmtId="41" fontId="0" fillId="0" borderId="46" xfId="0" applyNumberFormat="1" applyBorder="1" applyAlignment="1">
      <alignment horizontal="center" vertical="center" wrapText="1"/>
    </xf>
    <xf numFmtId="0" fontId="7" fillId="0" borderId="44" xfId="0" applyFont="1" applyBorder="1">
      <alignment vertical="center"/>
    </xf>
    <xf numFmtId="0" fontId="8" fillId="0" borderId="0" xfId="0" applyFont="1" applyBorder="1" applyAlignment="1">
      <alignment horizontal="center" vertical="center" wrapText="1"/>
    </xf>
    <xf numFmtId="0" fontId="8" fillId="0" borderId="0" xfId="0" applyFont="1">
      <alignment vertical="center"/>
    </xf>
    <xf numFmtId="0" fontId="10" fillId="0" borderId="44" xfId="0" applyFont="1" applyBorder="1" applyAlignment="1">
      <alignment horizontal="center" vertical="center"/>
    </xf>
    <xf numFmtId="0" fontId="8" fillId="0" borderId="17" xfId="0" applyFont="1" applyBorder="1" applyAlignment="1">
      <alignment horizontal="center" vertical="center" wrapText="1"/>
    </xf>
    <xf numFmtId="0" fontId="8" fillId="0" borderId="53" xfId="0" applyFont="1" applyBorder="1" applyAlignment="1">
      <alignment horizontal="center" vertical="center" wrapText="1"/>
    </xf>
    <xf numFmtId="0" fontId="9" fillId="0" borderId="33" xfId="0" applyFont="1" applyBorder="1" applyAlignment="1">
      <alignment horizontal="center" vertical="center" wrapText="1"/>
    </xf>
    <xf numFmtId="0" fontId="8" fillId="0" borderId="0" xfId="0" applyFont="1" applyFill="1" applyBorder="1" applyAlignment="1">
      <alignment horizontal="center" vertical="center" wrapText="1"/>
    </xf>
    <xf numFmtId="176" fontId="8" fillId="0" borderId="52" xfId="0" applyNumberFormat="1" applyFont="1" applyFill="1" applyBorder="1" applyAlignment="1">
      <alignment horizontal="center" vertical="center" wrapText="1"/>
    </xf>
    <xf numFmtId="176" fontId="8" fillId="0" borderId="17" xfId="0" applyNumberFormat="1" applyFont="1" applyFill="1" applyBorder="1" applyAlignment="1">
      <alignment horizontal="center" vertical="center" wrapText="1"/>
    </xf>
    <xf numFmtId="176" fontId="8" fillId="0" borderId="53" xfId="0" applyNumberFormat="1" applyFont="1" applyFill="1" applyBorder="1" applyAlignment="1">
      <alignment horizontal="center" vertical="center" wrapText="1"/>
    </xf>
    <xf numFmtId="0" fontId="8" fillId="0" borderId="52"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53" xfId="0" applyFont="1" applyFill="1" applyBorder="1" applyAlignment="1">
      <alignment horizontal="center" vertical="center" wrapText="1"/>
    </xf>
    <xf numFmtId="41" fontId="8" fillId="0" borderId="54" xfId="0" applyNumberFormat="1" applyFont="1" applyBorder="1" applyAlignment="1">
      <alignment horizontal="center" vertical="center" wrapText="1"/>
    </xf>
    <xf numFmtId="0" fontId="0" fillId="0" borderId="15" xfId="0" applyBorder="1" applyAlignment="1">
      <alignment vertical="center"/>
    </xf>
    <xf numFmtId="0" fontId="0" fillId="2" borderId="16" xfId="0" applyFill="1" applyBorder="1" applyAlignment="1">
      <alignment horizontal="left" vertical="center"/>
    </xf>
    <xf numFmtId="0" fontId="0" fillId="0" borderId="16" xfId="0" applyFill="1" applyBorder="1">
      <alignment vertical="center"/>
    </xf>
    <xf numFmtId="0" fontId="0" fillId="0" borderId="16" xfId="0" applyBorder="1">
      <alignment vertical="center"/>
    </xf>
    <xf numFmtId="177" fontId="11" fillId="0" borderId="18" xfId="1" applyNumberFormat="1" applyFont="1" applyFill="1" applyBorder="1">
      <alignment vertical="center"/>
    </xf>
    <xf numFmtId="177" fontId="12" fillId="0" borderId="49" xfId="1" applyNumberFormat="1" applyFont="1" applyFill="1" applyBorder="1">
      <alignment vertical="center"/>
    </xf>
    <xf numFmtId="177" fontId="11" fillId="0" borderId="22" xfId="1" applyNumberFormat="1" applyFont="1" applyFill="1" applyBorder="1">
      <alignment vertical="center"/>
    </xf>
    <xf numFmtId="177" fontId="0" fillId="0" borderId="16" xfId="1" applyNumberFormat="1" applyFont="1" applyFill="1" applyBorder="1">
      <alignment vertical="center"/>
    </xf>
    <xf numFmtId="176" fontId="0" fillId="0" borderId="16" xfId="0" applyNumberFormat="1" applyBorder="1">
      <alignment vertical="center"/>
    </xf>
    <xf numFmtId="177" fontId="11" fillId="0" borderId="16" xfId="1" applyNumberFormat="1" applyFont="1" applyFill="1" applyBorder="1">
      <alignment vertical="center"/>
    </xf>
    <xf numFmtId="177" fontId="11" fillId="3" borderId="16" xfId="1" applyNumberFormat="1" applyFont="1" applyFill="1" applyBorder="1">
      <alignment vertical="center"/>
    </xf>
    <xf numFmtId="41" fontId="0" fillId="0" borderId="26" xfId="0" applyNumberFormat="1" applyBorder="1" applyAlignment="1">
      <alignment vertical="center" wrapText="1"/>
    </xf>
    <xf numFmtId="177" fontId="13" fillId="0" borderId="44" xfId="1" applyNumberFormat="1" applyFont="1" applyFill="1" applyBorder="1">
      <alignment vertical="center"/>
    </xf>
    <xf numFmtId="0" fontId="8" fillId="0" borderId="51" xfId="0" applyFont="1" applyBorder="1" applyAlignment="1">
      <alignment horizontal="center" vertical="center" wrapText="1"/>
    </xf>
    <xf numFmtId="0" fontId="8" fillId="0" borderId="23" xfId="0" applyFont="1" applyFill="1" applyBorder="1" applyAlignment="1">
      <alignment horizontal="center" vertical="center" wrapText="1"/>
    </xf>
    <xf numFmtId="0" fontId="6" fillId="0" borderId="15" xfId="0" applyFont="1" applyBorder="1" applyAlignment="1">
      <alignment vertical="center"/>
    </xf>
    <xf numFmtId="0" fontId="0" fillId="0" borderId="16" xfId="0" applyFill="1" applyBorder="1" applyAlignment="1">
      <alignment vertical="center"/>
    </xf>
    <xf numFmtId="41" fontId="14" fillId="0" borderId="26" xfId="0" applyNumberFormat="1" applyFont="1" applyBorder="1" applyAlignment="1">
      <alignment vertical="center" wrapText="1"/>
    </xf>
    <xf numFmtId="177" fontId="13" fillId="0" borderId="0" xfId="1" applyNumberFormat="1" applyFont="1" applyFill="1" applyBorder="1">
      <alignment vertical="center"/>
    </xf>
    <xf numFmtId="0" fontId="6" fillId="0" borderId="55" xfId="0" applyFont="1" applyBorder="1" applyAlignment="1">
      <alignment vertical="center"/>
    </xf>
    <xf numFmtId="0" fontId="0" fillId="2" borderId="56" xfId="0" applyFill="1" applyBorder="1" applyAlignment="1">
      <alignment horizontal="left" vertical="center"/>
    </xf>
    <xf numFmtId="0" fontId="0" fillId="0" borderId="56" xfId="0" applyFill="1" applyBorder="1">
      <alignment vertical="center"/>
    </xf>
    <xf numFmtId="0" fontId="0" fillId="0" borderId="56" xfId="0" applyBorder="1">
      <alignment vertical="center"/>
    </xf>
    <xf numFmtId="177" fontId="11" fillId="0" borderId="57" xfId="1" applyNumberFormat="1" applyFont="1" applyFill="1" applyBorder="1">
      <alignment vertical="center"/>
    </xf>
    <xf numFmtId="177" fontId="12" fillId="0" borderId="58" xfId="1" applyNumberFormat="1" applyFont="1" applyFill="1" applyBorder="1">
      <alignment vertical="center"/>
    </xf>
    <xf numFmtId="177" fontId="11" fillId="0" borderId="59" xfId="1" applyNumberFormat="1" applyFont="1" applyFill="1" applyBorder="1">
      <alignment vertical="center"/>
    </xf>
    <xf numFmtId="177" fontId="0" fillId="0" borderId="56" xfId="1" applyNumberFormat="1" applyFont="1" applyFill="1" applyBorder="1">
      <alignment vertical="center"/>
    </xf>
    <xf numFmtId="176" fontId="0" fillId="0" borderId="56" xfId="0" applyNumberFormat="1" applyBorder="1">
      <alignment vertical="center"/>
    </xf>
    <xf numFmtId="177" fontId="11" fillId="0" borderId="56" xfId="1" applyNumberFormat="1" applyFont="1" applyFill="1" applyBorder="1">
      <alignment vertical="center"/>
    </xf>
    <xf numFmtId="41" fontId="0" fillId="0" borderId="60" xfId="0" applyNumberFormat="1" applyBorder="1" applyAlignment="1">
      <alignment vertical="center" wrapText="1"/>
    </xf>
    <xf numFmtId="178" fontId="0" fillId="0" borderId="0" xfId="0" applyNumberFormat="1">
      <alignment vertical="center"/>
    </xf>
    <xf numFmtId="178" fontId="6" fillId="0" borderId="0" xfId="0" applyNumberFormat="1" applyFont="1">
      <alignment vertical="center"/>
    </xf>
    <xf numFmtId="178" fontId="0" fillId="0" borderId="0" xfId="0" applyNumberFormat="1" applyFont="1" applyFill="1">
      <alignment vertical="center"/>
    </xf>
    <xf numFmtId="0" fontId="0" fillId="0" borderId="0" xfId="0" applyAlignment="1">
      <alignment horizontal="left" vertical="center"/>
    </xf>
    <xf numFmtId="179" fontId="0" fillId="0" borderId="0" xfId="0" applyNumberFormat="1">
      <alignment vertical="center"/>
    </xf>
    <xf numFmtId="0" fontId="0" fillId="0" borderId="0" xfId="0" applyAlignment="1">
      <alignment horizontal="left" vertical="center" indent="1"/>
    </xf>
    <xf numFmtId="0" fontId="0" fillId="0" borderId="0" xfId="0" pivotButton="1">
      <alignment vertical="center"/>
    </xf>
    <xf numFmtId="176" fontId="0" fillId="0" borderId="18" xfId="0" applyNumberFormat="1" applyBorder="1">
      <alignment vertical="center"/>
    </xf>
    <xf numFmtId="176" fontId="0" fillId="0" borderId="57" xfId="0" applyNumberFormat="1" applyBorder="1">
      <alignment vertical="center"/>
    </xf>
    <xf numFmtId="0" fontId="6" fillId="0" borderId="42" xfId="0" applyFont="1" applyFill="1" applyBorder="1" applyAlignment="1">
      <alignment horizontal="center" vertical="center" wrapText="1"/>
    </xf>
    <xf numFmtId="0" fontId="9" fillId="0" borderId="33" xfId="0" applyFont="1" applyFill="1" applyBorder="1" applyAlignment="1">
      <alignment horizontal="center" vertical="center" wrapText="1"/>
    </xf>
    <xf numFmtId="0" fontId="0" fillId="0" borderId="25" xfId="0" applyFill="1" applyBorder="1" applyAlignment="1">
      <alignment horizontal="center" vertical="center" wrapText="1"/>
    </xf>
    <xf numFmtId="0" fontId="0" fillId="0" borderId="22" xfId="0" applyBorder="1" applyAlignment="1">
      <alignment horizontal="center" vertical="center"/>
    </xf>
    <xf numFmtId="0" fontId="0" fillId="0" borderId="22" xfId="0" applyFill="1" applyBorder="1" applyAlignment="1">
      <alignment horizontal="center" vertical="center"/>
    </xf>
    <xf numFmtId="0" fontId="0" fillId="0" borderId="22" xfId="0" applyFill="1" applyBorder="1" applyAlignment="1">
      <alignment horizontal="center" vertical="center" wrapText="1"/>
    </xf>
    <xf numFmtId="0" fontId="0" fillId="0" borderId="16" xfId="0" applyBorder="1" applyAlignment="1">
      <alignment horizontal="center" vertical="center" wrapText="1"/>
    </xf>
    <xf numFmtId="0" fontId="17" fillId="0" borderId="0" xfId="0" applyFont="1" applyBorder="1" applyAlignment="1">
      <alignment horizontal="center" vertical="center" wrapText="1"/>
    </xf>
    <xf numFmtId="0" fontId="17" fillId="0" borderId="16" xfId="0" quotePrefix="1" applyFont="1" applyBorder="1" applyAlignment="1">
      <alignment horizontal="center" vertical="center" wrapText="1"/>
    </xf>
    <xf numFmtId="0" fontId="17" fillId="0" borderId="18" xfId="0" quotePrefix="1" applyFont="1" applyBorder="1" applyAlignment="1">
      <alignment horizontal="center" vertical="center" wrapText="1"/>
    </xf>
    <xf numFmtId="0" fontId="17" fillId="0" borderId="61" xfId="0" quotePrefix="1" applyFont="1" applyBorder="1" applyAlignment="1">
      <alignment horizontal="center" vertical="center" wrapText="1"/>
    </xf>
    <xf numFmtId="0" fontId="18" fillId="0" borderId="49" xfId="0" quotePrefix="1" applyFont="1" applyBorder="1" applyAlignment="1">
      <alignment horizontal="center" vertical="center" wrapText="1"/>
    </xf>
    <xf numFmtId="176" fontId="17" fillId="0" borderId="16" xfId="0" quotePrefix="1" applyNumberFormat="1" applyFont="1" applyFill="1" applyBorder="1" applyAlignment="1">
      <alignment horizontal="center" vertical="center" wrapText="1"/>
    </xf>
    <xf numFmtId="176" fontId="17" fillId="0" borderId="18" xfId="0" applyNumberFormat="1" applyFont="1" applyFill="1" applyBorder="1" applyAlignment="1">
      <alignment horizontal="center" vertical="center" wrapText="1"/>
    </xf>
    <xf numFmtId="0" fontId="18" fillId="0" borderId="49" xfId="0" applyFont="1" applyFill="1" applyBorder="1" applyAlignment="1">
      <alignment horizontal="center" vertical="center" wrapText="1"/>
    </xf>
    <xf numFmtId="0" fontId="17" fillId="0" borderId="22"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17" fillId="0" borderId="18" xfId="0" applyFont="1" applyFill="1" applyBorder="1" applyAlignment="1">
      <alignment horizontal="center" vertical="center" wrapText="1"/>
    </xf>
    <xf numFmtId="41" fontId="17" fillId="0" borderId="26" xfId="0" applyNumberFormat="1" applyFont="1" applyBorder="1" applyAlignment="1">
      <alignment horizontal="center" vertical="center" wrapText="1"/>
    </xf>
    <xf numFmtId="0" fontId="17" fillId="0" borderId="0" xfId="0" applyFont="1">
      <alignment vertical="center"/>
    </xf>
    <xf numFmtId="0" fontId="19" fillId="0" borderId="44" xfId="0" applyFont="1" applyBorder="1" applyAlignment="1">
      <alignment horizontal="center" vertical="center"/>
    </xf>
    <xf numFmtId="176" fontId="17" fillId="0" borderId="18" xfId="0" quotePrefix="1" applyNumberFormat="1" applyFont="1" applyFill="1" applyBorder="1" applyAlignment="1">
      <alignment horizontal="center" vertical="center" wrapText="1"/>
    </xf>
    <xf numFmtId="0" fontId="18" fillId="0" borderId="49" xfId="0" quotePrefix="1" applyFont="1" applyFill="1" applyBorder="1" applyAlignment="1">
      <alignment horizontal="center" vertical="center" wrapText="1"/>
    </xf>
    <xf numFmtId="0" fontId="17" fillId="0" borderId="22" xfId="0" quotePrefix="1" applyFont="1" applyFill="1" applyBorder="1" applyAlignment="1">
      <alignment horizontal="center" vertical="center" wrapText="1"/>
    </xf>
    <xf numFmtId="0" fontId="17" fillId="0" borderId="16" xfId="0" quotePrefix="1" applyFont="1" applyFill="1" applyBorder="1" applyAlignment="1">
      <alignment horizontal="center" vertical="center" wrapText="1"/>
    </xf>
    <xf numFmtId="0" fontId="17" fillId="0" borderId="48" xfId="0" quotePrefix="1" applyFont="1" applyFill="1" applyBorder="1" applyAlignment="1">
      <alignment horizontal="center" vertical="center" wrapText="1"/>
    </xf>
    <xf numFmtId="0" fontId="17" fillId="0" borderId="14" xfId="0" quotePrefix="1" applyFont="1" applyBorder="1" applyAlignment="1">
      <alignment horizontal="center" vertical="center" wrapText="1"/>
    </xf>
    <xf numFmtId="176" fontId="17" fillId="0" borderId="22" xfId="0" quotePrefix="1" applyNumberFormat="1" applyFont="1" applyFill="1" applyBorder="1" applyAlignment="1">
      <alignment horizontal="center" vertical="center" wrapText="1"/>
    </xf>
    <xf numFmtId="0" fontId="8" fillId="0" borderId="23" xfId="0" applyFont="1" applyBorder="1" applyAlignment="1">
      <alignment horizontal="center" vertical="center" wrapText="1"/>
    </xf>
    <xf numFmtId="0" fontId="17" fillId="0" borderId="47" xfId="0" applyFont="1" applyBorder="1" applyAlignment="1">
      <alignment horizontal="left" vertical="center" wrapText="1"/>
    </xf>
    <xf numFmtId="0" fontId="17" fillId="0" borderId="18" xfId="0" quotePrefix="1" applyFont="1" applyFill="1" applyBorder="1" applyAlignment="1">
      <alignment horizontal="center" vertical="center" wrapText="1"/>
    </xf>
    <xf numFmtId="41" fontId="17" fillId="0" borderId="26" xfId="0" quotePrefix="1" applyNumberFormat="1" applyFont="1" applyBorder="1" applyAlignment="1">
      <alignment horizontal="center" vertical="center" wrapText="1"/>
    </xf>
    <xf numFmtId="0" fontId="20" fillId="0" borderId="47"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18" xfId="0" applyFont="1" applyBorder="1" applyAlignment="1">
      <alignment horizontal="center" vertical="center" wrapText="1"/>
    </xf>
    <xf numFmtId="0" fontId="17" fillId="0" borderId="14" xfId="0" applyFont="1" applyBorder="1" applyAlignment="1">
      <alignment horizontal="center" vertical="center" wrapText="1"/>
    </xf>
    <xf numFmtId="0" fontId="18" fillId="0" borderId="49" xfId="0" applyFont="1" applyBorder="1" applyAlignment="1">
      <alignment horizontal="center" vertical="center" wrapText="1"/>
    </xf>
    <xf numFmtId="0" fontId="17" fillId="0" borderId="14" xfId="0" applyFont="1" applyFill="1" applyBorder="1" applyAlignment="1">
      <alignment horizontal="center" vertical="center" wrapText="1"/>
    </xf>
    <xf numFmtId="176" fontId="17" fillId="0" borderId="22" xfId="0" applyNumberFormat="1" applyFont="1" applyFill="1" applyBorder="1" applyAlignment="1">
      <alignment horizontal="center" vertical="center" wrapText="1"/>
    </xf>
    <xf numFmtId="176" fontId="17" fillId="0" borderId="16" xfId="0" applyNumberFormat="1" applyFont="1" applyFill="1" applyBorder="1" applyAlignment="1">
      <alignment horizontal="center" vertical="center" wrapText="1"/>
    </xf>
    <xf numFmtId="0" fontId="7" fillId="0" borderId="12" xfId="0" applyFont="1" applyBorder="1" applyAlignment="1">
      <alignment horizontal="center" vertical="center"/>
    </xf>
    <xf numFmtId="0" fontId="7" fillId="0" borderId="0" xfId="0" applyFont="1" applyAlignment="1">
      <alignment horizontal="center" vertical="center"/>
    </xf>
    <xf numFmtId="0" fontId="7" fillId="0" borderId="44" xfId="0" applyFont="1" applyBorder="1" applyAlignment="1">
      <alignment horizontal="center" vertical="center"/>
    </xf>
    <xf numFmtId="177" fontId="13" fillId="0" borderId="44" xfId="1" applyNumberFormat="1" applyFont="1" applyFill="1" applyBorder="1" applyAlignment="1">
      <alignment horizontal="center" vertical="center"/>
    </xf>
    <xf numFmtId="177" fontId="13" fillId="0" borderId="0" xfId="1" applyNumberFormat="1" applyFont="1" applyFill="1" applyBorder="1" applyAlignment="1">
      <alignment horizontal="center" vertical="center"/>
    </xf>
    <xf numFmtId="0" fontId="0" fillId="5" borderId="16" xfId="0" applyFill="1" applyBorder="1" applyAlignment="1">
      <alignment vertical="center"/>
    </xf>
    <xf numFmtId="0" fontId="0" fillId="5" borderId="16" xfId="0" applyFill="1" applyBorder="1">
      <alignment vertical="center"/>
    </xf>
    <xf numFmtId="0" fontId="0" fillId="5" borderId="0" xfId="0" applyFill="1">
      <alignment vertical="center"/>
    </xf>
    <xf numFmtId="0" fontId="0" fillId="5" borderId="15" xfId="0" applyFill="1" applyBorder="1" applyAlignment="1">
      <alignment vertical="center"/>
    </xf>
    <xf numFmtId="0" fontId="0" fillId="5" borderId="16" xfId="0" applyFill="1" applyBorder="1" applyAlignment="1">
      <alignment horizontal="left" vertical="center"/>
    </xf>
    <xf numFmtId="177" fontId="11" fillId="5" borderId="18" xfId="1" applyNumberFormat="1" applyFont="1" applyFill="1" applyBorder="1">
      <alignment vertical="center"/>
    </xf>
    <xf numFmtId="177" fontId="12" fillId="5" borderId="49" xfId="1" applyNumberFormat="1" applyFont="1" applyFill="1" applyBorder="1">
      <alignment vertical="center"/>
    </xf>
    <xf numFmtId="177" fontId="11" fillId="5" borderId="22" xfId="1" applyNumberFormat="1" applyFont="1" applyFill="1" applyBorder="1">
      <alignment vertical="center"/>
    </xf>
    <xf numFmtId="177" fontId="0" fillId="5" borderId="16" xfId="1" applyNumberFormat="1" applyFont="1" applyFill="1" applyBorder="1">
      <alignment vertical="center"/>
    </xf>
    <xf numFmtId="176" fontId="0" fillId="5" borderId="16" xfId="0" applyNumberFormat="1" applyFill="1" applyBorder="1">
      <alignment vertical="center"/>
    </xf>
    <xf numFmtId="176" fontId="0" fillId="5" borderId="18" xfId="0" applyNumberFormat="1" applyFill="1" applyBorder="1">
      <alignment vertical="center"/>
    </xf>
    <xf numFmtId="177" fontId="11" fillId="5" borderId="16" xfId="1" applyNumberFormat="1" applyFont="1" applyFill="1" applyBorder="1">
      <alignment vertical="center"/>
    </xf>
    <xf numFmtId="41" fontId="0" fillId="5" borderId="26" xfId="0" applyNumberFormat="1" applyFill="1" applyBorder="1" applyAlignment="1">
      <alignment vertical="center" wrapText="1"/>
    </xf>
    <xf numFmtId="177" fontId="13" fillId="5" borderId="44" xfId="1" applyNumberFormat="1" applyFont="1" applyFill="1" applyBorder="1">
      <alignment vertical="center"/>
    </xf>
    <xf numFmtId="177" fontId="13" fillId="5" borderId="44" xfId="1" applyNumberFormat="1" applyFont="1" applyFill="1" applyBorder="1" applyAlignment="1">
      <alignment horizontal="center" vertical="center"/>
    </xf>
    <xf numFmtId="176" fontId="0" fillId="0" borderId="16" xfId="0" applyNumberFormat="1" applyFill="1" applyBorder="1">
      <alignment vertical="center"/>
    </xf>
    <xf numFmtId="0" fontId="0" fillId="0" borderId="18" xfId="0" applyBorder="1" applyAlignment="1">
      <alignment horizontal="center" vertical="center"/>
    </xf>
    <xf numFmtId="0" fontId="0" fillId="0" borderId="14" xfId="0" applyBorder="1" applyAlignment="1">
      <alignment horizontal="center" vertical="center"/>
    </xf>
    <xf numFmtId="0" fontId="0" fillId="0" borderId="50" xfId="0" applyBorder="1" applyAlignment="1">
      <alignment horizontal="center" vertical="center"/>
    </xf>
    <xf numFmtId="0" fontId="0" fillId="0" borderId="23"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4" xfId="0" applyFill="1" applyBorder="1" applyAlignment="1">
      <alignment horizontal="center" vertical="center" wrapText="1"/>
    </xf>
    <xf numFmtId="0" fontId="0" fillId="0" borderId="18" xfId="0" applyFill="1" applyBorder="1" applyAlignment="1">
      <alignment horizontal="center" vertical="center" wrapText="1"/>
    </xf>
    <xf numFmtId="0" fontId="0" fillId="4" borderId="18" xfId="0" applyFill="1" applyBorder="1" applyAlignment="1">
      <alignment horizontal="center" vertical="center"/>
    </xf>
    <xf numFmtId="0" fontId="0" fillId="4" borderId="14" xfId="0" applyFill="1" applyBorder="1" applyAlignment="1">
      <alignment horizontal="center" vertical="center"/>
    </xf>
    <xf numFmtId="0" fontId="0" fillId="0" borderId="25"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7" fillId="0" borderId="27" xfId="0" applyFont="1" applyBorder="1" applyAlignment="1">
      <alignment horizontal="center" vertical="center"/>
    </xf>
    <xf numFmtId="0" fontId="7" fillId="0" borderId="0" xfId="0" applyFont="1" applyBorder="1" applyAlignment="1">
      <alignment horizontal="center" vertical="center"/>
    </xf>
    <xf numFmtId="0" fontId="7" fillId="0" borderId="28"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0" fillId="0" borderId="5" xfId="0" applyFill="1" applyBorder="1" applyAlignment="1">
      <alignment horizontal="center" vertical="center" wrapText="1"/>
    </xf>
    <xf numFmtId="0" fontId="0" fillId="0" borderId="9" xfId="0" applyFill="1" applyBorder="1" applyAlignment="1">
      <alignment horizontal="center" vertical="center" wrapText="1"/>
    </xf>
    <xf numFmtId="41" fontId="0" fillId="0" borderId="10" xfId="0" applyNumberFormat="1" applyBorder="1" applyAlignment="1">
      <alignment horizontal="center" vertical="center" wrapText="1"/>
    </xf>
    <xf numFmtId="41" fontId="0" fillId="0" borderId="26" xfId="0" applyNumberFormat="1" applyBorder="1" applyAlignment="1">
      <alignment horizontal="center" vertical="center" wrapText="1"/>
    </xf>
    <xf numFmtId="41" fontId="0" fillId="0" borderId="36" xfId="0" applyNumberFormat="1" applyBorder="1" applyAlignment="1">
      <alignment horizontal="center" vertical="center" wrapText="1"/>
    </xf>
    <xf numFmtId="0" fontId="0" fillId="0" borderId="19" xfId="0" applyBorder="1" applyAlignment="1">
      <alignment horizontal="center" vertical="center" wrapText="1"/>
    </xf>
    <xf numFmtId="0" fontId="0" fillId="0" borderId="32" xfId="0" applyBorder="1" applyAlignment="1">
      <alignment horizontal="center" vertical="center" wrapText="1"/>
    </xf>
    <xf numFmtId="0" fontId="0" fillId="0" borderId="41" xfId="0" applyBorder="1" applyAlignment="1">
      <alignment horizontal="center" vertical="center" wrapText="1"/>
    </xf>
    <xf numFmtId="0" fontId="6" fillId="4" borderId="20"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0" fillId="0" borderId="21" xfId="0" applyBorder="1" applyAlignment="1">
      <alignment horizontal="center" vertical="center" wrapText="1"/>
    </xf>
    <xf numFmtId="0" fontId="0" fillId="0" borderId="34" xfId="0" applyBorder="1" applyAlignment="1">
      <alignment horizontal="center" vertical="center" wrapText="1"/>
    </xf>
    <xf numFmtId="0" fontId="0" fillId="0" borderId="43" xfId="0" applyBorder="1" applyAlignment="1">
      <alignment horizontal="center" vertical="center" wrapText="1"/>
    </xf>
    <xf numFmtId="0" fontId="0" fillId="4" borderId="22" xfId="0" applyFill="1" applyBorder="1" applyAlignment="1">
      <alignment horizontal="center" vertical="center" wrapText="1"/>
    </xf>
    <xf numFmtId="0" fontId="0" fillId="4" borderId="35"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31"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22" xfId="0" applyFill="1" applyBorder="1" applyAlignment="1">
      <alignment horizontal="center" vertical="center" wrapText="1"/>
    </xf>
    <xf numFmtId="0" fontId="0" fillId="4" borderId="9" xfId="0" applyFill="1" applyBorder="1" applyAlignment="1">
      <alignment horizontal="center" vertical="center"/>
    </xf>
    <xf numFmtId="0" fontId="6" fillId="0" borderId="20"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0" fillId="0" borderId="52" xfId="0" applyFill="1" applyBorder="1" applyAlignment="1">
      <alignment horizontal="center" vertical="center" wrapText="1"/>
    </xf>
    <xf numFmtId="0" fontId="0" fillId="0" borderId="25" xfId="0" applyFill="1" applyBorder="1" applyAlignment="1">
      <alignment horizontal="center" vertical="center" wrapText="1"/>
    </xf>
    <xf numFmtId="0" fontId="0" fillId="0" borderId="17" xfId="0" applyFill="1" applyBorder="1" applyAlignment="1">
      <alignment horizontal="center" vertical="center" wrapText="1"/>
    </xf>
    <xf numFmtId="0" fontId="0" fillId="0" borderId="4" xfId="0" applyBorder="1" applyAlignment="1">
      <alignment horizontal="center" vertical="center" wrapText="1"/>
    </xf>
    <xf numFmtId="0" fontId="0" fillId="0" borderId="17" xfId="0" applyBorder="1" applyAlignment="1">
      <alignment horizontal="center" vertical="center" wrapText="1"/>
    </xf>
    <xf numFmtId="0" fontId="0" fillId="0" borderId="3" xfId="0" applyBorder="1" applyAlignment="1">
      <alignment horizontal="center" vertical="center" wrapText="1"/>
    </xf>
    <xf numFmtId="0" fontId="0" fillId="0" borderId="16" xfId="0" applyBorder="1" applyAlignment="1">
      <alignment horizontal="center" vertical="center" wrapText="1"/>
    </xf>
    <xf numFmtId="0" fontId="0" fillId="0" borderId="30" xfId="0" applyBorder="1" applyAlignment="1">
      <alignment horizontal="center" vertical="center" wrapText="1"/>
    </xf>
    <xf numFmtId="0" fontId="0" fillId="0" borderId="5" xfId="0" applyBorder="1" applyAlignment="1">
      <alignment horizontal="center" vertical="center" wrapText="1"/>
    </xf>
    <xf numFmtId="0" fontId="0" fillId="0" borderId="18" xfId="0" applyBorder="1" applyAlignment="1">
      <alignment horizontal="center" vertical="center" wrapText="1"/>
    </xf>
    <xf numFmtId="0" fontId="0" fillId="0" borderId="31" xfId="0"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17" xfId="0" applyFont="1" applyFill="1" applyBorder="1" applyAlignment="1">
      <alignment horizontal="center" vertical="center" wrapText="1"/>
    </xf>
    <xf numFmtId="0" fontId="0" fillId="0" borderId="23" xfId="0" applyFont="1" applyFill="1"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center" vertical="center" wrapText="1"/>
    </xf>
    <xf numFmtId="0" fontId="0" fillId="0" borderId="14" xfId="0" applyBorder="1" applyAlignment="1">
      <alignment horizontal="center" vertical="center" wrapText="1"/>
    </xf>
    <xf numFmtId="0" fontId="0" fillId="0" borderId="40" xfId="0" applyBorder="1" applyAlignment="1">
      <alignment horizontal="center" vertical="center" wrapText="1"/>
    </xf>
    <xf numFmtId="0" fontId="0" fillId="0" borderId="2" xfId="0" applyBorder="1" applyAlignment="1">
      <alignment horizontal="center" vertical="center" wrapText="1"/>
    </xf>
    <xf numFmtId="0" fontId="0" fillId="0" borderId="15" xfId="0" applyBorder="1" applyAlignment="1">
      <alignment horizontal="center" vertical="center" wrapText="1"/>
    </xf>
    <xf numFmtId="0" fontId="0" fillId="0" borderId="29" xfId="0" applyBorder="1" applyAlignment="1">
      <alignment horizontal="center" vertical="center" wrapText="1"/>
    </xf>
  </cellXfs>
  <cellStyles count="3">
    <cellStyle name="桁区切り 2" xfId="2"/>
    <cellStyle name="標準" xfId="0" builtinId="0"/>
    <cellStyle name="標準 2" xfId="1"/>
  </cellStyles>
  <dxfs count="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CCFFFF"/>
        </patternFill>
      </fill>
    </dxf>
    <dxf>
      <fill>
        <patternFill>
          <bgColor theme="5" tint="0.39994506668294322"/>
        </patternFill>
      </fill>
    </dxf>
    <dxf>
      <fill>
        <patternFill patternType="solid">
          <fgColor rgb="FFFFFF99"/>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22</xdr:col>
      <xdr:colOff>11906</xdr:colOff>
      <xdr:row>2</xdr:row>
      <xdr:rowOff>154781</xdr:rowOff>
    </xdr:from>
    <xdr:to>
      <xdr:col>28</xdr:col>
      <xdr:colOff>547687</xdr:colOff>
      <xdr:row>164</xdr:row>
      <xdr:rowOff>23812</xdr:rowOff>
    </xdr:to>
    <xdr:sp macro="" textlink="">
      <xdr:nvSpPr>
        <xdr:cNvPr id="2" name="正方形/長方形 1"/>
        <xdr:cNvSpPr/>
      </xdr:nvSpPr>
      <xdr:spPr>
        <a:xfrm>
          <a:off x="18657094" y="785812"/>
          <a:ext cx="3893343" cy="531018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noFill/>
          </a:endParaRPr>
        </a:p>
      </xdr:txBody>
    </xdr:sp>
    <xdr:clientData/>
  </xdr:twoCellAnchor>
  <xdr:twoCellAnchor>
    <xdr:from>
      <xdr:col>11</xdr:col>
      <xdr:colOff>1143000</xdr:colOff>
      <xdr:row>2</xdr:row>
      <xdr:rowOff>154781</xdr:rowOff>
    </xdr:from>
    <xdr:to>
      <xdr:col>13</xdr:col>
      <xdr:colOff>11905</xdr:colOff>
      <xdr:row>164</xdr:row>
      <xdr:rowOff>23812</xdr:rowOff>
    </xdr:to>
    <xdr:sp macro="" textlink="">
      <xdr:nvSpPr>
        <xdr:cNvPr id="3" name="正方形/長方形 2"/>
        <xdr:cNvSpPr/>
      </xdr:nvSpPr>
      <xdr:spPr>
        <a:xfrm>
          <a:off x="12251531" y="785812"/>
          <a:ext cx="833437" cy="531018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noFill/>
          </a:endParaRPr>
        </a:p>
      </xdr:txBody>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a7422/AppData/Local/Temp/160115%20&#22770;&#25499;&#26126;&#32048;.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3612" refreshedDate="42385.864912268516" createdVersion="4" refreshedVersion="4" minRefreshableVersion="3" recordCount="1185">
  <cacheSource type="worksheet">
    <worksheetSource ref="A1:I1186" sheet="月末残高" r:id="rId2"/>
  </cacheSource>
  <cacheFields count="9">
    <cacheField name="G/L上4桁" numFmtId="0">
      <sharedItems count="2">
        <s v="2004"/>
        <s v="5007"/>
      </sharedItems>
    </cacheField>
    <cacheField name="得意先名" numFmtId="0">
      <sharedItems/>
    </cacheField>
    <cacheField name="プロジェクトコード" numFmtId="0">
      <sharedItems count="223">
        <s v="JA16U1013P"/>
        <s v="JA16U1019P"/>
        <s v="JA16D1013P"/>
        <s v="JA14S1010P"/>
        <s v="JA14E1021P"/>
        <s v="JA15G1017P"/>
        <s v="JA08W1009P"/>
        <s v="JA12M1016P"/>
        <s v="JA12T1004P"/>
        <s v="JA14X1022P"/>
        <s v="JA15W1007P"/>
        <s v="JA11Q1017P"/>
        <s v="JA15Q1012P"/>
        <s v="JA05H1017P"/>
        <s v="JA05O1010P"/>
        <s v="JA05W1005P"/>
        <s v="JA06S1016P"/>
        <s v="JA07S1007P"/>
        <s v="JA08H1025P"/>
        <s v="JA09W1006P"/>
        <s v="JA10E1017P"/>
        <s v="JA11L1001P"/>
        <s v="JA04Q1013P"/>
        <s v="JA07H1010P"/>
        <s v="JA07O1037P"/>
        <s v="JA08Q1012P"/>
        <s v="JA08T1015P"/>
        <s v="JA10T1004P"/>
        <s v="JA12E1004P"/>
        <s v="JA13L1005P"/>
        <s v="JA09M1006P"/>
        <s v="JA12M1002P"/>
        <s v="JA14X1007P"/>
        <s v="JA15M1004P"/>
        <s v="JA06S1003P"/>
        <s v="JA10H1015P"/>
        <s v="JA10M1010P"/>
        <s v="JA15S1013P"/>
        <s v="JA06T1006P"/>
        <s v="JA09O1039P"/>
        <s v="JA11H1022P"/>
        <s v="JA15T1006P"/>
        <s v="JA10H1027P"/>
        <s v="JA12M1007P"/>
        <s v="JA13S1005P"/>
        <s v="JA14X1008P"/>
        <s v="JA15Q1024P"/>
        <s v="JA11X1011P"/>
        <s v="JA12M1005P"/>
        <s v="JA14M1005P"/>
        <s v="JA02O1017P"/>
        <s v="JA06Q1019P"/>
        <s v="JA08Q1008P"/>
        <s v="JA08Q1027P"/>
        <s v="JA10Q1032P"/>
        <s v="JA11Q1013P"/>
        <s v="JA14Q1003P"/>
        <s v="JA13M1001P"/>
        <s v="JA13X1003P"/>
        <s v="JA14M1004P"/>
        <s v="JA15U1016P"/>
        <s v="JA12L1005P"/>
        <s v="JA15L1008P"/>
        <s v="JA10R1003P"/>
        <s v="JA07Q1018P"/>
        <s v="JA15Q1019P"/>
        <s v="JA07Q1024P"/>
        <s v="JA09Q1016P"/>
        <s v="JA10R1006P"/>
        <s v="JA14S1017P"/>
        <s v="JA08W1004P"/>
        <s v="JA12H1011P"/>
        <s v="JA15W1002P"/>
        <s v="JA09S1005P"/>
        <s v="JA11G1010P"/>
        <s v="JA06S1010P"/>
        <s v="JA10T1007P"/>
        <s v="JA11T1003P"/>
        <s v="JA15D1004P"/>
        <s v="JA00O1001P"/>
        <s v="JA12R1007P"/>
        <s v="JA14H1002P"/>
        <s v="JA14R1016P"/>
        <s v="JA02O1013P"/>
        <s v="JA04O1048P"/>
        <s v="JA06Q1017P"/>
        <s v="JA07C1004P"/>
        <s v="JA07Q1025P"/>
        <s v="JA07T1007P"/>
        <s v="JA08O1009P"/>
        <s v="JA08O1057P"/>
        <s v="JA09H1037P"/>
        <s v="JA10Q1011P"/>
        <s v="JA10Q1019P"/>
        <s v="JA10S1014P"/>
        <s v="JA10X1017P"/>
        <s v="JA11E1008P"/>
        <s v="JA11R1016P"/>
        <s v="JA11R1029P"/>
        <s v="JA12E1005P"/>
        <s v="JA12T1001P"/>
        <s v="JA12T1002P"/>
        <s v="JA14U1009P"/>
        <s v="JA15R1003P"/>
        <s v="JA15S1007P"/>
        <s v="JA09M1014P"/>
        <s v="JA12R1009P"/>
        <s v="JA14L1009P"/>
        <s v="JA11M1018P"/>
        <s v="JA15M1003P"/>
        <s v="JA11H1017P"/>
        <s v="JA12D1030P"/>
        <s v="JA12E1026P"/>
        <s v="JA12X1029P"/>
        <s v="JA13D1011P"/>
        <s v="JA13D1013P"/>
        <s v="JA13E1004P"/>
        <s v="JA13H1008P"/>
        <s v="JA14E1017P"/>
        <s v="JA14E1024P"/>
        <s v="JA14E1025P"/>
        <s v="JA14F1009P"/>
        <s v="JA14F1010P"/>
        <s v="JA14G1001P"/>
        <s v="JA14H1013P"/>
        <s v="JA14H1016P"/>
        <s v="JA14H1020P"/>
        <s v="JA14L1003P"/>
        <s v="JA14L1005P"/>
        <s v="JA14L1008P"/>
        <s v="JA14M1001P"/>
        <s v="JA14M1006P"/>
        <s v="JA14R1009P"/>
        <s v="JA14R1014P"/>
        <s v="JA14R1018P"/>
        <s v="JA14R1025P"/>
        <s v="JA14S1008P"/>
        <s v="JA14S1032P"/>
        <s v="JA14T1002P"/>
        <s v="JA14X1016P"/>
        <s v="JA14X1027P"/>
        <s v="JA15D1001P"/>
        <s v="JA15D1003P"/>
        <s v="JA15D1012P"/>
        <s v="JA15D1022P"/>
        <s v="JA15D1030P"/>
        <s v="JA15D1035P"/>
        <s v="JA15E1018P"/>
        <s v="JA15E1031P"/>
        <s v="JA15E1035P"/>
        <s v="JA15E1037P"/>
        <s v="JA15F1002P"/>
        <s v="JA15F1003P"/>
        <s v="JA15G1001P"/>
        <s v="JA15G1005P"/>
        <s v="JA15G1012P"/>
        <s v="JA15G1014P"/>
        <s v="JA15H1001P"/>
        <s v="JA15H1002P"/>
        <s v="JA15H1006P"/>
        <s v="JA15H1007P"/>
        <s v="JA15H1011P"/>
        <s v="JA15H1027P"/>
        <s v="JA15H1034P"/>
        <s v="JA15H1036P"/>
        <s v="JA15H1037P"/>
        <s v="JA15L1006P"/>
        <s v="JA15M1005P"/>
        <s v="JA15M1006P"/>
        <s v="JA15M1011P"/>
        <s v="JA15M1016P"/>
        <s v="JA15Q1006P"/>
        <s v="JA15Q1009P"/>
        <s v="JA15Q1022P"/>
        <s v="JA15Q1025P"/>
        <s v="JA15R1006P"/>
        <s v="JA15R1013P"/>
        <s v="JA15R1014P"/>
        <s v="JA15R1015P"/>
        <s v="JA15W1008P"/>
        <s v="JA15W1015P"/>
        <s v="JA15W1016P"/>
        <s v="JA15X1004P"/>
        <s v="JA16D1002P"/>
        <s v="JA16E1004P"/>
        <s v="JA16E1008P"/>
        <s v="JA16G1001P"/>
        <s v="JA16H1003P"/>
        <s v="JA16Q1002P"/>
        <s v="JA16R1003P"/>
        <s v="JA16W1005P"/>
        <s v="JA10S1006P"/>
        <s v="JA15X1013P"/>
        <s v="JA16C1002P"/>
        <s v="JA15E1055P"/>
        <s v="JA15U1008P"/>
        <s v="JA15E1017P"/>
        <s v="JA16D1007P"/>
        <s v="JA07X1014P"/>
        <s v="JA12D1019P"/>
        <s v="JA15S1009P"/>
        <s v="JA15S1011P"/>
        <s v="JA15S1019P"/>
        <s v="JA14R1012P"/>
        <s v="JA16U1005P"/>
        <s v="JA14R1005P"/>
        <s v="JA14R1024P"/>
        <s v="JA14S1002P"/>
        <s v="JA16U1002P"/>
        <s v="JA16U1003P"/>
        <s v="JA14S1023P"/>
        <s v="JA15S1010P"/>
        <s v="JA16S1002P"/>
        <s v="JA16U1004P"/>
        <s v="JA15R1010P"/>
        <s v="JA15S1022P"/>
        <s v="JA15X1014P"/>
        <s v="JA15T1004P"/>
        <s v="JA15U1028P"/>
        <s v="JA16G1004P"/>
        <s v="JA16W1004P"/>
        <s v="JA16E1011P"/>
        <s v="JA15E1059P"/>
      </sharedItems>
    </cacheField>
    <cacheField name="プロジェクト名称" numFmtId="0">
      <sharedItems count="222">
        <s v="ベトナム国水ビジネス市場調査"/>
        <s v="ベトナム国ハノイ環状3号線整備事業(マイ"/>
        <s v="アフリカ地域投資促進支援業務（エチオピア"/>
        <s v="インドネシア国東ジャワ水力開発事業"/>
        <s v="ベトナム国森林の生態系サービスに対する支"/>
        <s v="道路防災対策ハンドブック作成業務(全世界"/>
        <s v="バングラデシュ国小規模水資源開発計画"/>
        <s v="バングラデシュ国全国送電網整備事業"/>
        <s v="バングラデシュ国ダッカMRT６号線GC"/>
        <s v="バングラデシュ国マタバリ石炭火力発電所設"/>
        <s v="バングラデシュ国ハオール地域洪水対策・生"/>
        <s v="ブラジル国サンタカタリーナ州沿岸部衛生改"/>
        <s v="カーボベルデ国サンチャゴ島給水事業"/>
        <s v="コメリン灌漑計画第Ⅱ期フェーズ2設計・監"/>
        <s v="タンジュン・プリオク・アクセス道路建設計"/>
        <s v="ロワーソロ河川改修フェーズⅡ設計・監督"/>
        <s v="インドネシア国アサハンNo.3水力発電計"/>
        <s v="インドネシア国プサンガン水力発電計画監督"/>
        <s v="インドネシア国参加型灌漑施設改修計画設計"/>
        <s v="インドネシア国ウォノギリダム推砂対策事業"/>
        <s v="インドネシア国マミナサタ広域都市圏廃棄物"/>
        <s v="インドネシア国ジャカルタMRT入札支援（"/>
        <s v="ビシャプール・ジャイプール水供給計画設計"/>
        <s v="インド国アンドラプラデシュ州灌漑・農家生"/>
        <s v="インド国ハイデラバード市外環状高速道路整"/>
        <s v="インド国ホゲナカル上水道事業設計・監督"/>
        <s v="インド国幹線貨物鉄道実施設計・入札補助業"/>
        <s v="インド国貨物専用鉄道建設事業フェーズ2　"/>
        <s v="インド国ラジャスタン森林・生物多様性事業"/>
        <s v="インド国幹線貨物鉄道建設事業 Phase"/>
        <s v="イラク国灌漑セクターローンプロジェクト"/>
        <s v="イラク国主要都市通信網整備事業"/>
        <s v="イラク国港湾復興事業Phase-2"/>
        <s v="イラク国ハルサ火力発電所改修計画"/>
        <s v="ケニア国サンゴロ水力発電計画監督"/>
        <s v="ケニア国ムエア灌漑開発事業設計・監督"/>
        <s v="ケニア国オルカリア－レソス－キスム送電線"/>
        <s v="ケニア国ソンドゥ・ミリウ水力発電所放水路"/>
        <s v="カンボジア国国鉄リハビリテーション事業　"/>
        <s v="カンボジア国シハヌークビル港多目的ターミ"/>
        <s v="カンボジア国トンレサップ西部流域灌漑施設"/>
        <s v="カンボジア国鉄道リハビリテーション事業("/>
        <s v="ラオス国北部農村インフラ開発事業"/>
        <s v="ラオス国南部地域電力系統整備事業"/>
        <s v="ラオス国ナムグム第一水力発電所拡張事業　"/>
        <s v="ラオス国ビエンチャン国際空港ターミナルビ"/>
        <s v="ラオス国上水道セクター事業"/>
        <s v="スリランカ国バンダラナイケ国際空港開発フ"/>
        <s v="スリランカ国ハバラナーヴェヤンゴダ送電線"/>
        <s v="スリランカ国大コロンボ圏送配電損失改善事"/>
        <s v="モロッコ地中海バイパス道路建設計画監督"/>
        <s v="モロッコ国３都市下水開発計画設計・監督"/>
        <s v="モロッコ国４都市下水道整備計画設計・監督"/>
        <s v="モロッコ国地方給水計画Ⅲ監督"/>
        <s v="モロッコ国地方給水計画（Ⅳ）"/>
        <s v="モロッコ国フェズ・メクネス地域上水道整備"/>
        <s v="モロッコ国3都市下水開発事業設計・監督("/>
        <s v="ミャンマー国バルーチャン第二水力発電補修"/>
        <s v="ミャンマー国ティラワ地区ヤンゴン港拡張事"/>
        <s v="ミャンマー国ティラワ電力施設整備事業"/>
        <s v="ミャンマー国ハンタワディ国際新空港再入札"/>
        <s v="モンゴル国横断鉄道建設計画TA"/>
        <s v="モンゴル国横断鉄道建設計画TA追加契約そ"/>
        <s v="ネパール国コミュニティアクセス改善計画"/>
        <s v="パナマ湾浄化事業監督"/>
        <s v="パナマ国パナマ湾下水処理場拡張事業"/>
        <s v="ペルー国リマ市首都圏周辺居住域衛生改善計"/>
        <s v="ペルー国リマ首都圏北部上下水道最適化計画"/>
        <s v="ペルー国環状線道路イエローライン建設コン"/>
        <s v="パプアニューギニア国水力発電セクターアド"/>
        <s v="フィリピン国ピナツボ火山緊急災害復旧計画"/>
        <s v="フィリピン国灌漑セクター改修改善事業（N"/>
        <s v="フィリピン国洪水リスク管理事業(カガヤン"/>
        <s v="パキスタン国ダス水力発電計画詳細設計"/>
        <s v="パキスタン国ムンダ水力詳細設計"/>
        <s v="パラグアイ国イグアス水力発電所建設事業設"/>
        <s v="タイ国バンコク大量輸送網整備事業（ブルー"/>
        <s v="タイ国バンコク大量輸送網レッドラインⅠ整"/>
        <s v="タジキスタン国ドゥシャンベ国際空港整備計"/>
        <s v="ラデス・グーレット橋建設計画設計・監督"/>
        <s v="東ティモール国国道１号線整備事業"/>
        <s v="タンザニア国小規模灌漑事業"/>
        <s v="ウガンダ国カンパラ・フライオーバー建設計"/>
        <s v="カントー橋建設計画監督"/>
        <s v="ベトナム国道3号線新設計画設計・監督"/>
        <s v="ベトナム国ハノイ市排水環境改善計画設計・"/>
        <s v="ベトナム国ビンフック投資環境整備計画設計"/>
        <s v="ベトナム国ノンチャック給水計画設計・監督"/>
        <s v="ベトナム国ホーチミン市MRT建設計画　設"/>
        <s v="ベトナム国南北高速道路建設事業（ホーチミ"/>
        <s v="ベトナム国ダナン-クワンガイ高速道路詳細"/>
        <s v="ベトナム国貧困地域小規模インフラ整備事業"/>
        <s v="ベトナム国ハイフォン下水排水改善事業（第"/>
        <s v="ベトナム国ホーチミン市水環境（下水・排水"/>
        <s v="ベトナム国タクモ水力増設事業"/>
        <s v="ベトナム国ラックフェン国際港インフラ建設"/>
        <s v="ベトナム国ハイフォン市環境改善事業（Ⅰ）"/>
        <s v="ベトナム国ラックフェン港アクセス道路建設"/>
        <s v="ベトナム国カントー橋建設事業インターチェ"/>
        <s v="ベトナム国保全林回復・持続的管理事業（円"/>
        <s v="ベトナム国ホーチミン市都市鉄道２号線　パ"/>
        <s v="ベトナム国ホーチミン市ＭＲＴ建設計画設計"/>
        <s v="ベトナム国クワンニン省ホアンモー・ドンバ"/>
        <s v="ベトナム国ハノイ市環状３号線整備事業(マ"/>
        <s v="ベトナム国ダニム水力発電所増設事業"/>
        <s v="ザンビア国電力アクセス向上計画"/>
        <s v="ボツワナ国/ザンビア国カズングラ橋建設計"/>
        <s v="バングラデシュ国ダッカMRT東西線事業調"/>
        <s v="フィリピン国ビコール流域洪水予警報システ"/>
        <s v="ボリビア国太陽光を活用したクリーンエネル"/>
        <s v="ケニア国北部ケニア干ばつレジリエンス向上"/>
        <s v="ベトナム国ホアラック科学技術都市振興事業"/>
        <s v="フィリピン国新ボホール空港建設に係る持続"/>
        <s v="イラク国港湾マスタープラン調査"/>
        <s v="東ティモール国ディリ都市計画策定プロジェ"/>
        <s v="インド国南部インフラマスタープラン策定協"/>
        <s v="ミャンマー国用地取得及び住民移転に係る法"/>
        <s v="ケニア国半乾燥地小規模灌漑開発管理プロジ"/>
        <s v="東ティモール国持続可能な天然資源管理能力"/>
        <s v="ミャンマー国非自発的住民移転に伴う生計回"/>
        <s v="ペルー国森林管理事業(森林保全)専門家業"/>
        <s v="ブラジル国E-wasteリバースロジステ"/>
        <s v="ペルー国固形廃棄物処理事業（Ⅱ）準備調査"/>
        <s v="エチオピア全国地熱発電開発マスタープラン"/>
        <s v="パレスチナ国ヨルダン渓谷地域高付加価値型"/>
        <s v="ミャンマー国薬用植物生産・加工を通じた日"/>
        <s v="インド国ヒマーチャル・プラデシュ州作物多"/>
        <s v="ベトナム国ビンズオン省におけるTODによ"/>
        <s v="ベトナム国主要都市鉄道情報収集・確認調査"/>
        <s v="ミャンマー国ヤンゴン環状鉄道改修事業準備"/>
        <s v="パキスタン国ラクラ石炭火力発電所建設事業"/>
        <s v="イラン国政府系ビルのESCO導入にかかる"/>
        <s v="ミャンマー国メコン国際幹線道路連結強化事"/>
        <s v="バングラデシュ国ダッカ都市交通マネジメン"/>
        <s v="ネパール国カトマンズ盆地都市交通改善プロ"/>
        <s v="ネパール国シンズリ道路維持管理運営強化プ"/>
        <s v="ベトナム国ダニム水力発電所増設事業【有償"/>
        <s v="インドネシア国北スマトラ小水力事業準備調"/>
        <s v="インド国高速鉄道開発計画プロジェクト【有"/>
        <s v="ミャンマー国少数民族のための南東部地域総"/>
        <s v="ケニア国モンバサ・ドンゴクンドゥ港開発計"/>
        <s v="ミャンマー国地域観光開発のためのパイロッ"/>
        <s v="マラウイ国カムズ国際空港ターミナル改修計"/>
        <s v="ミャンマー国ティラワ経済特別区管理委員会"/>
        <s v="アフリカ地域北部回廊物流網整備マスタープ"/>
        <s v="ラオス国ルアンプラバン観光開発情報収集･"/>
        <s v="ラオス国都市開発管理プロジェクト(2年次"/>
        <s v="インドネシア国ジャワ高速鉄道開発事業準備"/>
        <s v="イラン国アンザリ湿原環境管理プロジェクト"/>
        <s v="パプアニューギニア国生物多様性保全のため"/>
        <s v="ミャンマー国水環境管理及び環境影響評価制"/>
        <s v="ドミニカ共和国全国廃棄物管理制度・能力強"/>
        <s v="モザンビーク国マプト市における持続可能な"/>
        <s v="スリランカ国土砂災害対策強化プロジェクト"/>
        <s v="ASEAN災害医療にかかる情報収集･確認"/>
        <s v="ブラジル国統合自然災害リスク管理国家戦略"/>
        <s v="セントビンセント及びグレナダ地熱開発に係"/>
        <s v="ベトナム国ラムドン省農林水産業及び関連産"/>
        <s v="ペルー国カハマルカ州小規模農家生計向上プ"/>
        <s v="ベトナム国ダラット高原における先進的施設"/>
        <s v="ルワンダ国小規模農家市場志向型農業プロジ"/>
        <s v="セネガル国天水稲作持続的生産支援プロジェ"/>
        <s v="イラク国灌漑セクターローンに係る案件実施"/>
        <s v="ナミビア国北部農業開発マスタープラン策定"/>
        <s v="マダガスカル国アロチャ湖南西部灌漑整備・"/>
        <s v="バングラデシュ国地方行政強化事業案件実施"/>
        <s v="インド国グルガオン・バワル都市鉄道建設事"/>
        <s v="ミャンマー国地方都市電力設備改善事業準備"/>
        <s v="スリランカ国全国送電網整備・効率化事業("/>
        <s v="ヨルダン国電力セクターマスタープラン策定"/>
        <s v="パキスタン国建築分野省エネルギー制度構築"/>
        <s v="カンボジア国プノンペン都下水・排水改善プ"/>
        <s v="セネガル国マメル海水淡水化施設整備事業準"/>
        <s v="ミャンマー国ヤンゴン都市圏上水道整備事業"/>
        <s v="ベトナム国ダナン市水環境改善事業準備調査"/>
        <s v="インド国北東州道路網改善事業準備調査"/>
        <s v="インド国ムンバイ湾横断道路建設事業準備調"/>
        <s v="ウガンダ国グル市内道路改修計画準備調査"/>
        <s v="インド国ベンガルール周辺環状道路建設事業"/>
        <s v="タンザニア国中央鉄道洪水対策事業準備調査"/>
        <s v="北米・中南米地域カリコム諸国防災分野に係"/>
        <s v="フィリピン国産業集積地(カビテ州)洪水対"/>
        <s v="ツバル国沿岸災害のための礫養浜パイロット"/>
        <s v="ベトナム国衛星情報の活用による災害・気候"/>
        <s v="イラン国テヘラン市大気汚染管理能力強化プ"/>
        <s v="インド国REDD+に関する情報収集･確認"/>
        <s v="アルメニア国地すべり災害管理対策プロジェ"/>
        <s v="ベトナム国北西部6省対象農業生産性向上に"/>
        <s v="インド国ガンジス川浄化事業準備調査"/>
        <s v="ケニア国ナイロビ高架橋建設・道路拡幅事業"/>
        <s v="フィリピン国マニラ首都圏における排水施設"/>
        <s v="ネパール国アッパーセティ水力発電計画詳細"/>
        <s v="シンガポール国チャンギ国際空港アドバイザ"/>
        <s v="インド国タミル・ナド州都市保健に係わる情"/>
        <s v="インドネシア国H27 JCMプロジェクト"/>
        <s v="ミャンマー国物流基地に係る運営状況調査業"/>
        <s v="ミャンマー国ティラワ経済特区ゾーンA廃棄"/>
        <s v="フィリピン国クラーク基地跡地開発計画の基"/>
        <s v="ベトナム国バサック河航路付替事業詳細設計"/>
        <s v="インド国双日チェンナイ工業団地設計アドバ"/>
        <s v="ラオス国セピアンセノムノイ水力発電ホワイ"/>
        <s v="ラオス国セピアンセノムノイ水力発電　セピ"/>
        <s v="ラオス国セピアンセノムノイ水力施工監理ア"/>
        <s v="インドネシア国ジャカルタ国際コンテナター"/>
        <s v="ベトナム国ロンドック工業団地運営支援No"/>
        <s v="ベトナム国カー峠トンネル設計業務"/>
        <s v="ベトナム国カー峠道路トンネル施工監理業務"/>
        <s v="インドネシア国チアンテン小水力発電事業ア"/>
        <s v="インドネシア国グリーンランド国際工業団地"/>
        <s v="インドネシア国西スラウェシ中水力Pre-"/>
        <s v="パキスタン国グルプール水力詳細設計"/>
        <s v="韓国住岩多目的ダムNo.2導水路トンネル"/>
        <s v="ベトナム国フーミー第３工業団地施工監理支"/>
        <s v="フィリピン国メトロマニラスカイウェイ(ス"/>
        <s v="インドネシア国中部ジャワ州セラユ灌漑堰に"/>
        <s v="ミャンマー国マンダレー国際空港整備事業に"/>
        <s v="ウズベキスタン国アングレン-パップ鉄道ト"/>
        <s v="ミャンマー国ハチソン(MITT)コンテナ"/>
        <s v="インドネシア国Wayang-Windu地"/>
        <s v="インドネシア国ジャンブアエ-2水力発電開"/>
        <s v="ミャンマー国ティラワ港構内工場ESIA資"/>
        <s v="ミャンマー国タンリンガス火力発電所環境社"/>
      </sharedItems>
    </cacheField>
    <cacheField name="円換算額" numFmtId="6">
      <sharedItems containsSemiMixedTypes="0" containsString="0" containsNumber="1" containsInteger="1" minValue="-284715484" maxValue="294455951"/>
    </cacheField>
    <cacheField name="通貨" numFmtId="0">
      <sharedItems/>
    </cacheField>
    <cacheField name="通貨額" numFmtId="40">
      <sharedItems containsSemiMixedTypes="0" containsString="0" containsNumber="1" minValue="-2709753066" maxValue="4967999639"/>
    </cacheField>
    <cacheField name="売上対象開始月" numFmtId="0">
      <sharedItems containsMixedTypes="1" containsNumber="1" containsInteger="1" minValue="200812" maxValue="201512"/>
    </cacheField>
    <cacheField name="売上対象終了月" numFmtId="0">
      <sharedItems containsMixedTypes="1" containsNumber="1" containsInteger="1" minValue="200812" maxValue="20151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85">
  <r>
    <x v="0"/>
    <s v="Nippon Koei Vietnam"/>
    <x v="0"/>
    <x v="0"/>
    <n v="1066229"/>
    <s v="VND"/>
    <n v="195280000"/>
    <n v="201511"/>
    <n v="201512"/>
  </r>
  <r>
    <x v="0"/>
    <s v="Nippon Koei Vietnam"/>
    <x v="1"/>
    <x v="1"/>
    <n v="1084720"/>
    <s v="VND"/>
    <n v="198666667"/>
    <n v="201507"/>
    <n v="201512"/>
  </r>
  <r>
    <x v="0"/>
    <s v="(株)コーエイ総合研究所"/>
    <x v="2"/>
    <x v="2"/>
    <n v="2130661"/>
    <s v="JPY"/>
    <n v="2130661"/>
    <n v="201512"/>
    <n v="201512"/>
  </r>
  <r>
    <x v="1"/>
    <s v="アジア開発銀行Ｔ／Ａ"/>
    <x v="3"/>
    <x v="3"/>
    <n v="-2661423"/>
    <s v="USD"/>
    <n v="-25814"/>
    <s v=""/>
    <s v=""/>
  </r>
  <r>
    <x v="1"/>
    <s v="アジア開発銀行Ｔ／Ａ"/>
    <x v="3"/>
    <x v="3"/>
    <n v="-108255"/>
    <s v="USD"/>
    <n v="-1050"/>
    <s v=""/>
    <s v=""/>
  </r>
  <r>
    <x v="1"/>
    <s v="アジア開発銀行Ｔ／Ａ"/>
    <x v="3"/>
    <x v="3"/>
    <n v="-5692000"/>
    <s v="JPY"/>
    <n v="-5692000"/>
    <s v=""/>
    <s v=""/>
  </r>
  <r>
    <x v="1"/>
    <s v="アジア開発銀行Ｔ／Ａ"/>
    <x v="3"/>
    <x v="3"/>
    <n v="-5186096"/>
    <s v="USD"/>
    <n v="-50969"/>
    <s v=""/>
    <s v=""/>
  </r>
  <r>
    <x v="1"/>
    <s v="アジア開発銀行Ｔ／Ａ"/>
    <x v="3"/>
    <x v="3"/>
    <n v="-5695000"/>
    <s v="JPY"/>
    <n v="-5695000"/>
    <s v=""/>
    <s v=""/>
  </r>
  <r>
    <x v="1"/>
    <s v="アジア開発銀行Ｔ／Ａ"/>
    <x v="3"/>
    <x v="3"/>
    <n v="-799020"/>
    <s v="USD"/>
    <n v="-7890"/>
    <s v=""/>
    <s v=""/>
  </r>
  <r>
    <x v="1"/>
    <s v="アジア開発銀行Ｔ／Ａ"/>
    <x v="3"/>
    <x v="3"/>
    <n v="-1942282"/>
    <s v="USD"/>
    <n v="-19166"/>
    <s v=""/>
    <s v=""/>
  </r>
  <r>
    <x v="1"/>
    <s v="アジア開発銀行Ｔ／Ａ"/>
    <x v="3"/>
    <x v="3"/>
    <n v="-5497000"/>
    <s v="JPY"/>
    <n v="-5497000"/>
    <s v=""/>
    <s v=""/>
  </r>
  <r>
    <x v="1"/>
    <s v="アジア開発銀行Ｔ／Ａ"/>
    <x v="3"/>
    <x v="3"/>
    <n v="-1370768"/>
    <s v="USD"/>
    <n v="-11200"/>
    <s v=""/>
    <s v=""/>
  </r>
  <r>
    <x v="1"/>
    <s v="アジア開発銀行"/>
    <x v="4"/>
    <x v="4"/>
    <n v="-1188909"/>
    <s v="USD"/>
    <n v="-9957.3700000000008"/>
    <s v=""/>
    <s v=""/>
  </r>
  <r>
    <x v="1"/>
    <s v="アジア開発銀行"/>
    <x v="4"/>
    <x v="4"/>
    <n v="-7855166"/>
    <s v="USD"/>
    <n v="-66176.63"/>
    <s v=""/>
    <s v=""/>
  </r>
  <r>
    <x v="1"/>
    <s v="アジア開発銀行"/>
    <x v="4"/>
    <x v="4"/>
    <n v="-689465"/>
    <s v="USD"/>
    <n v="-5808.47"/>
    <s v=""/>
    <s v=""/>
  </r>
  <r>
    <x v="1"/>
    <s v="アジア開発銀行"/>
    <x v="4"/>
    <x v="4"/>
    <n v="-876661"/>
    <s v="USD"/>
    <n v="-7039.2"/>
    <s v=""/>
    <s v=""/>
  </r>
  <r>
    <x v="1"/>
    <s v="アジア開発銀行"/>
    <x v="4"/>
    <x v="4"/>
    <n v="-705689"/>
    <s v="USD"/>
    <n v="-5741.98"/>
    <s v=""/>
    <s v=""/>
  </r>
  <r>
    <x v="1"/>
    <s v="アジア開発銀行"/>
    <x v="4"/>
    <x v="4"/>
    <n v="-2110728"/>
    <s v="USD"/>
    <n v="-17564.52"/>
    <s v=""/>
    <s v=""/>
  </r>
  <r>
    <x v="1"/>
    <s v="アジア開発銀行"/>
    <x v="4"/>
    <x v="4"/>
    <n v="-486379"/>
    <s v="USD"/>
    <n v="-4034.67"/>
    <s v=""/>
    <s v=""/>
  </r>
  <r>
    <x v="1"/>
    <s v="アジア開発銀行"/>
    <x v="4"/>
    <x v="4"/>
    <n v="-251119"/>
    <s v="USD"/>
    <n v="-2095.2800000000002"/>
    <s v=""/>
    <s v=""/>
  </r>
  <r>
    <x v="1"/>
    <s v="アジア開発銀行"/>
    <x v="4"/>
    <x v="4"/>
    <n v="-1129461"/>
    <s v="USD"/>
    <n v="-9032.8700000000008"/>
    <s v=""/>
    <s v=""/>
  </r>
  <r>
    <x v="1"/>
    <s v="アジア開発銀行"/>
    <x v="4"/>
    <x v="4"/>
    <n v="-19800167"/>
    <s v="USD"/>
    <n v="-163570.15"/>
    <s v=""/>
    <s v=""/>
  </r>
  <r>
    <x v="1"/>
    <s v="世界銀行"/>
    <x v="5"/>
    <x v="5"/>
    <n v="-6005259"/>
    <s v="USD"/>
    <n v="-49890"/>
    <s v=""/>
    <s v=""/>
  </r>
  <r>
    <x v="0"/>
    <s v="バングラディシュ政府"/>
    <x v="6"/>
    <x v="6"/>
    <n v="148990"/>
    <s v="USD"/>
    <n v="1230"/>
    <n v="201511"/>
    <n v="201511"/>
  </r>
  <r>
    <x v="0"/>
    <s v="バングラディシュ政府"/>
    <x v="6"/>
    <x v="6"/>
    <n v="521731"/>
    <s v="USD"/>
    <n v="4247.07"/>
    <n v="201512"/>
    <n v="201512"/>
  </r>
  <r>
    <x v="0"/>
    <s v="バングラディシュ政府"/>
    <x v="6"/>
    <x v="6"/>
    <n v="960000"/>
    <s v="JPY"/>
    <n v="960000"/>
    <n v="201511"/>
    <n v="201511"/>
  </r>
  <r>
    <x v="0"/>
    <s v="バングラディシュ政府"/>
    <x v="6"/>
    <x v="6"/>
    <n v="1920000"/>
    <s v="JPY"/>
    <n v="1920000"/>
    <n v="201512"/>
    <n v="201512"/>
  </r>
  <r>
    <x v="0"/>
    <s v="バングラディシュ政府"/>
    <x v="6"/>
    <x v="6"/>
    <n v="189719"/>
    <s v="USD"/>
    <n v="1580"/>
    <n v="201504"/>
    <n v="201504"/>
  </r>
  <r>
    <x v="0"/>
    <s v="バングラディシュ政府"/>
    <x v="6"/>
    <x v="6"/>
    <n v="372595"/>
    <s v="USD"/>
    <n v="3130"/>
    <n v="201505"/>
    <n v="201505"/>
  </r>
  <r>
    <x v="0"/>
    <s v="バングラディシュ政府"/>
    <x v="6"/>
    <x v="6"/>
    <n v="415036"/>
    <s v="USD"/>
    <n v="3348.28"/>
    <n v="201506"/>
    <n v="201506"/>
  </r>
  <r>
    <x v="0"/>
    <s v="バングラディシュ政府"/>
    <x v="7"/>
    <x v="7"/>
    <n v="7689450"/>
    <s v="JPY"/>
    <n v="7689450"/>
    <n v="201507"/>
    <n v="201509"/>
  </r>
  <r>
    <x v="0"/>
    <s v="バングラディシュ政府"/>
    <x v="7"/>
    <x v="7"/>
    <n v="4950000"/>
    <s v="JPY"/>
    <n v="4950000"/>
    <n v="201510"/>
    <n v="201512"/>
  </r>
  <r>
    <x v="0"/>
    <s v="バングラディシュ政府"/>
    <x v="7"/>
    <x v="7"/>
    <n v="2204292"/>
    <s v="BDT"/>
    <n v="1384849"/>
    <n v="201504"/>
    <n v="201506"/>
  </r>
  <r>
    <x v="0"/>
    <s v="バングラディシュ政府"/>
    <x v="7"/>
    <x v="7"/>
    <n v="1623997"/>
    <s v="BDT"/>
    <n v="1039518"/>
    <n v="201507"/>
    <n v="201509"/>
  </r>
  <r>
    <x v="0"/>
    <s v="バングラディシュ政府"/>
    <x v="7"/>
    <x v="7"/>
    <n v="1545089"/>
    <s v="BDT"/>
    <n v="982600"/>
    <n v="201510"/>
    <n v="201512"/>
  </r>
  <r>
    <x v="0"/>
    <s v="バングラディシュ政府"/>
    <x v="7"/>
    <x v="7"/>
    <n v="2640627"/>
    <s v="BDT"/>
    <n v="1970382"/>
    <n v="201407"/>
    <n v="201409"/>
  </r>
  <r>
    <x v="0"/>
    <s v="バングラディシュ政府"/>
    <x v="7"/>
    <x v="7"/>
    <n v="2286510"/>
    <s v="BDT"/>
    <n v="1505551"/>
    <n v="201410"/>
    <n v="201412"/>
  </r>
  <r>
    <x v="0"/>
    <s v="バングラディシュ政府"/>
    <x v="7"/>
    <x v="7"/>
    <n v="2048518"/>
    <s v="BDT"/>
    <n v="1312059"/>
    <n v="201501"/>
    <n v="201503"/>
  </r>
  <r>
    <x v="1"/>
    <s v="バングラディシュ政府"/>
    <x v="7"/>
    <x v="7"/>
    <n v="-9856730"/>
    <s v="BDT"/>
    <n v="-6262456.0999999996"/>
    <s v=""/>
    <s v=""/>
  </r>
  <r>
    <x v="1"/>
    <s v="バングラディシュ政府"/>
    <x v="7"/>
    <x v="7"/>
    <n v="-13523872"/>
    <s v="JPY"/>
    <n v="-13523872"/>
    <s v=""/>
    <s v=""/>
  </r>
  <r>
    <x v="0"/>
    <s v="バングラディシュ政府"/>
    <x v="8"/>
    <x v="8"/>
    <n v="34907450"/>
    <s v="JPY"/>
    <n v="34907450"/>
    <n v="201512"/>
    <n v="201512"/>
  </r>
  <r>
    <x v="0"/>
    <s v="バングラディシュ政府"/>
    <x v="8"/>
    <x v="8"/>
    <n v="35044755"/>
    <s v="JPY"/>
    <n v="35044755"/>
    <n v="201508"/>
    <n v="201508"/>
  </r>
  <r>
    <x v="0"/>
    <s v="バングラディシュ政府"/>
    <x v="8"/>
    <x v="8"/>
    <n v="49062343"/>
    <s v="JPY"/>
    <n v="49062343"/>
    <n v="201509"/>
    <n v="201509"/>
  </r>
  <r>
    <x v="0"/>
    <s v="バングラディシュ政府"/>
    <x v="8"/>
    <x v="8"/>
    <n v="41839950"/>
    <s v="JPY"/>
    <n v="41839950"/>
    <n v="201511"/>
    <n v="201511"/>
  </r>
  <r>
    <x v="0"/>
    <s v="バングラディシュ政府"/>
    <x v="8"/>
    <x v="8"/>
    <n v="300555"/>
    <s v="USD"/>
    <n v="2421"/>
    <n v="201508"/>
    <n v="201508"/>
  </r>
  <r>
    <x v="0"/>
    <s v="バングラディシュ政府"/>
    <x v="8"/>
    <x v="8"/>
    <n v="1938080"/>
    <s v="USD"/>
    <n v="16000"/>
    <n v="201511"/>
    <n v="201511"/>
  </r>
  <r>
    <x v="0"/>
    <s v="バングラディシュ政府"/>
    <x v="8"/>
    <x v="8"/>
    <n v="2272633"/>
    <s v="USD"/>
    <n v="18500"/>
    <n v="201512"/>
    <n v="201512"/>
  </r>
  <r>
    <x v="0"/>
    <s v="バングラディシュ政府"/>
    <x v="8"/>
    <x v="8"/>
    <n v="42512471"/>
    <s v="JPY"/>
    <n v="42512471"/>
    <n v="201510"/>
    <n v="201510"/>
  </r>
  <r>
    <x v="0"/>
    <s v="バングラディシュ政府"/>
    <x v="8"/>
    <x v="8"/>
    <n v="5621558"/>
    <s v="USD"/>
    <n v="46950"/>
    <n v="201510"/>
    <n v="201510"/>
  </r>
  <r>
    <x v="0"/>
    <s v="バングラディシュ政府"/>
    <x v="8"/>
    <x v="8"/>
    <n v="347246"/>
    <s v="BDT"/>
    <n v="264764"/>
    <n v="201406"/>
    <n v="201406"/>
  </r>
  <r>
    <x v="0"/>
    <s v="バングラディシュ政府"/>
    <x v="8"/>
    <x v="8"/>
    <n v="8182131"/>
    <s v="BDT"/>
    <n v="5131439"/>
    <n v="201508"/>
    <n v="201508"/>
  </r>
  <r>
    <x v="0"/>
    <s v="バングラディシュ政府"/>
    <x v="8"/>
    <x v="8"/>
    <n v="8275276"/>
    <s v="BDT"/>
    <n v="5296990"/>
    <n v="201509"/>
    <n v="201509"/>
  </r>
  <r>
    <x v="0"/>
    <s v="バングラディシュ政府"/>
    <x v="8"/>
    <x v="8"/>
    <n v="27602101"/>
    <s v="BDT"/>
    <n v="17928914"/>
    <n v="201510"/>
    <n v="201510"/>
  </r>
  <r>
    <x v="0"/>
    <s v="バングラディシュ政府"/>
    <x v="8"/>
    <x v="8"/>
    <n v="15325946"/>
    <s v="BDT"/>
    <n v="9849200"/>
    <n v="201511"/>
    <n v="201511"/>
  </r>
  <r>
    <x v="0"/>
    <s v="バングラディシュ政府"/>
    <x v="8"/>
    <x v="8"/>
    <n v="14129878"/>
    <s v="BDT"/>
    <n v="8985900"/>
    <n v="201512"/>
    <n v="201512"/>
  </r>
  <r>
    <x v="1"/>
    <s v="バングラディシュ政府"/>
    <x v="8"/>
    <x v="8"/>
    <n v="-72850881"/>
    <s v="JPY"/>
    <n v="-72850881"/>
    <s v=""/>
    <s v=""/>
  </r>
  <r>
    <x v="1"/>
    <s v="バングラディシュ政府"/>
    <x v="8"/>
    <x v="8"/>
    <n v="-6529030"/>
    <s v="USD"/>
    <n v="-53220"/>
    <s v=""/>
    <s v=""/>
  </r>
  <r>
    <x v="1"/>
    <s v="バングラディシュ政府"/>
    <x v="8"/>
    <x v="8"/>
    <n v="-24554238"/>
    <s v="BDT"/>
    <n v="-15615274"/>
    <s v=""/>
    <s v=""/>
  </r>
  <r>
    <x v="0"/>
    <s v="バングラディシュ政府"/>
    <x v="9"/>
    <x v="9"/>
    <n v="24387946"/>
    <s v="JPY"/>
    <n v="24387946"/>
    <n v="201509"/>
    <n v="201509"/>
  </r>
  <r>
    <x v="0"/>
    <s v="バングラディシュ政府"/>
    <x v="9"/>
    <x v="9"/>
    <n v="29543466"/>
    <s v="JPY"/>
    <n v="29543466"/>
    <n v="201510"/>
    <n v="201510"/>
  </r>
  <r>
    <x v="0"/>
    <s v="バングラディシュ政府"/>
    <x v="9"/>
    <x v="9"/>
    <n v="54336346"/>
    <s v="JPY"/>
    <n v="54336346"/>
    <n v="201511"/>
    <n v="201511"/>
  </r>
  <r>
    <x v="0"/>
    <s v="バングラディシュ政府"/>
    <x v="9"/>
    <x v="9"/>
    <n v="19451234"/>
    <s v="JPY"/>
    <n v="19451234"/>
    <n v="201512"/>
    <n v="201512"/>
  </r>
  <r>
    <x v="0"/>
    <s v="バングラディシュ政府"/>
    <x v="9"/>
    <x v="9"/>
    <n v="2589288"/>
    <s v="BDT"/>
    <n v="1681869.41"/>
    <n v="201510"/>
    <n v="201510"/>
  </r>
  <r>
    <x v="0"/>
    <s v="バングラディシュ政府"/>
    <x v="9"/>
    <x v="9"/>
    <n v="111262119"/>
    <s v="BDT"/>
    <n v="71502460.969999999"/>
    <n v="201511"/>
    <n v="201511"/>
  </r>
  <r>
    <x v="0"/>
    <s v="バングラディシュ政府"/>
    <x v="9"/>
    <x v="9"/>
    <n v="644689"/>
    <s v="BDT"/>
    <n v="409990.32"/>
    <n v="201512"/>
    <n v="201512"/>
  </r>
  <r>
    <x v="0"/>
    <s v="バングラディシュ政府"/>
    <x v="10"/>
    <x v="10"/>
    <n v="4245000"/>
    <s v="JPY"/>
    <n v="4245000"/>
    <n v="201511"/>
    <n v="201511"/>
  </r>
  <r>
    <x v="0"/>
    <s v="バングラディシュ政府"/>
    <x v="10"/>
    <x v="10"/>
    <n v="9745000"/>
    <s v="JPY"/>
    <n v="9745000"/>
    <n v="201512"/>
    <n v="201512"/>
  </r>
  <r>
    <x v="0"/>
    <s v="バングラディシュ政府"/>
    <x v="10"/>
    <x v="10"/>
    <n v="10745919"/>
    <s v="BDT"/>
    <n v="6980000"/>
    <n v="201510"/>
    <n v="201510"/>
  </r>
  <r>
    <x v="0"/>
    <s v="バングラディシュ政府"/>
    <x v="10"/>
    <x v="10"/>
    <n v="259610"/>
    <s v="BDT"/>
    <n v="166838"/>
    <n v="201511"/>
    <n v="201511"/>
  </r>
  <r>
    <x v="0"/>
    <s v="バングラディシュ政府"/>
    <x v="10"/>
    <x v="10"/>
    <n v="10530668"/>
    <s v="BDT"/>
    <n v="6696981"/>
    <n v="201512"/>
    <n v="201512"/>
  </r>
  <r>
    <x v="1"/>
    <s v="バングラディシュ政府"/>
    <x v="10"/>
    <x v="10"/>
    <n v="-41460244"/>
    <s v="BDT"/>
    <n v="-26644373.57"/>
    <s v=""/>
    <s v=""/>
  </r>
  <r>
    <x v="1"/>
    <s v="バングラディシュ政府"/>
    <x v="10"/>
    <x v="10"/>
    <n v="-30925121"/>
    <s v="JPY"/>
    <n v="-30925121"/>
    <s v=""/>
    <s v=""/>
  </r>
  <r>
    <x v="1"/>
    <s v="バングラディシュ政府"/>
    <x v="10"/>
    <x v="10"/>
    <n v="-393387"/>
    <s v="BDT"/>
    <n v="-250174.43"/>
    <s v=""/>
    <s v=""/>
  </r>
  <r>
    <x v="0"/>
    <s v="ブラジル政府"/>
    <x v="11"/>
    <x v="11"/>
    <n v="1626108"/>
    <s v="BRL"/>
    <n v="55184.05"/>
    <n v="201510"/>
    <n v="201510"/>
  </r>
  <r>
    <x v="0"/>
    <s v="ブラジル政府"/>
    <x v="11"/>
    <x v="11"/>
    <n v="1740127"/>
    <s v="BRL"/>
    <n v="55321.17"/>
    <n v="201511"/>
    <n v="201511"/>
  </r>
  <r>
    <x v="0"/>
    <s v="ブラジル政府"/>
    <x v="11"/>
    <x v="11"/>
    <n v="1766848"/>
    <s v="BRL"/>
    <n v="55321.17"/>
    <n v="201512"/>
    <n v="201512"/>
  </r>
  <r>
    <x v="0"/>
    <s v="カーボヴェルデ政府"/>
    <x v="12"/>
    <x v="12"/>
    <n v="2867436"/>
    <s v="USD"/>
    <n v="23400"/>
    <n v="201507"/>
    <n v="201507"/>
  </r>
  <r>
    <x v="0"/>
    <s v="カーボヴェルデ政府"/>
    <x v="12"/>
    <x v="12"/>
    <n v="280180"/>
    <s v="USD"/>
    <n v="2340"/>
    <n v="201510"/>
    <n v="201510"/>
  </r>
  <r>
    <x v="0"/>
    <s v="カーボヴェルデ政府"/>
    <x v="12"/>
    <x v="12"/>
    <n v="1615632"/>
    <s v="USD"/>
    <n v="13338"/>
    <n v="201511"/>
    <n v="201511"/>
  </r>
  <r>
    <x v="0"/>
    <s v="カーボヴェルデ政府"/>
    <x v="12"/>
    <x v="12"/>
    <n v="2874573"/>
    <s v="USD"/>
    <n v="23400"/>
    <n v="201512"/>
    <n v="201512"/>
  </r>
  <r>
    <x v="0"/>
    <s v="カーボヴェルデ政府"/>
    <x v="12"/>
    <x v="12"/>
    <n v="2795000"/>
    <s v="JPY"/>
    <n v="2795000"/>
    <n v="201506"/>
    <n v="201506"/>
  </r>
  <r>
    <x v="0"/>
    <s v="カーボヴェルデ政府"/>
    <x v="12"/>
    <x v="12"/>
    <n v="1716000"/>
    <s v="JPY"/>
    <n v="1716000"/>
    <n v="201505"/>
    <n v="201505"/>
  </r>
  <r>
    <x v="0"/>
    <s v="カーボヴェルデ政府"/>
    <x v="12"/>
    <x v="12"/>
    <n v="251183"/>
    <s v="USD"/>
    <n v="2106"/>
    <n v="201503"/>
    <n v="201503"/>
  </r>
  <r>
    <x v="0"/>
    <s v="カーボヴェルデ政府"/>
    <x v="12"/>
    <x v="12"/>
    <n v="2809755"/>
    <s v="USD"/>
    <n v="23400"/>
    <n v="201504"/>
    <n v="201504"/>
  </r>
  <r>
    <x v="0"/>
    <s v="カーボヴェルデ政府"/>
    <x v="12"/>
    <x v="12"/>
    <n v="4107118"/>
    <s v="USD"/>
    <n v="34502"/>
    <n v="201505"/>
    <n v="201505"/>
  </r>
  <r>
    <x v="0"/>
    <s v="カーボヴェルデ政府"/>
    <x v="12"/>
    <x v="12"/>
    <n v="5156528"/>
    <s v="USD"/>
    <n v="41600"/>
    <n v="201506"/>
    <n v="201506"/>
  </r>
  <r>
    <x v="0"/>
    <s v="カーボヴェルデ政府"/>
    <x v="12"/>
    <x v="12"/>
    <n v="908452"/>
    <s v="CVE"/>
    <n v="725340"/>
    <n v="201507"/>
    <n v="201507"/>
  </r>
  <r>
    <x v="0"/>
    <s v="カーボヴェルデ政府"/>
    <x v="12"/>
    <x v="12"/>
    <n v="892444"/>
    <s v="CVE"/>
    <n v="725340"/>
    <n v="201508"/>
    <n v="201508"/>
  </r>
  <r>
    <x v="0"/>
    <s v="カーボヴェルデ政府"/>
    <x v="12"/>
    <x v="12"/>
    <n v="884973"/>
    <s v="CVE"/>
    <n v="725340"/>
    <n v="201509"/>
    <n v="201509"/>
  </r>
  <r>
    <x v="0"/>
    <s v="カーボヴェルデ政府"/>
    <x v="12"/>
    <x v="12"/>
    <n v="874521"/>
    <s v="CVE"/>
    <n v="725340"/>
    <n v="201510"/>
    <n v="201510"/>
  </r>
  <r>
    <x v="0"/>
    <s v="カーボヴェルデ政府"/>
    <x v="12"/>
    <x v="12"/>
    <n v="863068"/>
    <s v="CVE"/>
    <n v="725340"/>
    <n v="201511"/>
    <n v="201511"/>
  </r>
  <r>
    <x v="0"/>
    <s v="カーボヴェルデ政府"/>
    <x v="12"/>
    <x v="12"/>
    <n v="855125"/>
    <s v="CVE"/>
    <n v="725340"/>
    <n v="201512"/>
    <n v="201512"/>
  </r>
  <r>
    <x v="0"/>
    <s v="カーボヴェルデ政府"/>
    <x v="12"/>
    <x v="12"/>
    <n v="890500"/>
    <s v="CVE"/>
    <n v="725340"/>
    <n v="201503"/>
    <n v="201503"/>
  </r>
  <r>
    <x v="0"/>
    <s v="カーボヴェルデ政府"/>
    <x v="12"/>
    <x v="12"/>
    <n v="869211"/>
    <s v="CVE"/>
    <n v="725340"/>
    <n v="201504"/>
    <n v="201504"/>
  </r>
  <r>
    <x v="0"/>
    <s v="カーボヴェルデ政府"/>
    <x v="12"/>
    <x v="12"/>
    <n v="874550"/>
    <s v="CVE"/>
    <n v="725340"/>
    <n v="201505"/>
    <n v="201505"/>
  </r>
  <r>
    <x v="0"/>
    <s v="カーボヴェルデ政府"/>
    <x v="12"/>
    <x v="12"/>
    <n v="893735"/>
    <s v="CVE"/>
    <n v="725340"/>
    <n v="201506"/>
    <n v="201506"/>
  </r>
  <r>
    <x v="0"/>
    <s v="インドネシア政府"/>
    <x v="13"/>
    <x v="13"/>
    <n v="6268789"/>
    <s v="IDR"/>
    <n v="720550493"/>
    <n v="201508"/>
    <n v="201509"/>
  </r>
  <r>
    <x v="0"/>
    <s v="インドネシア政府"/>
    <x v="13"/>
    <x v="13"/>
    <n v="5757705"/>
    <s v="IDR"/>
    <n v="648390247"/>
    <n v="201510"/>
    <n v="201511"/>
  </r>
  <r>
    <x v="0"/>
    <s v="インドネシア政府"/>
    <x v="13"/>
    <x v="13"/>
    <n v="1446052"/>
    <s v="IDR"/>
    <n v="162113498"/>
    <n v="201512"/>
    <n v="201512"/>
  </r>
  <r>
    <x v="0"/>
    <s v="インドネシア政府"/>
    <x v="14"/>
    <x v="14"/>
    <n v="4752860"/>
    <s v="JPY"/>
    <n v="4752860"/>
    <n v="201512"/>
    <n v="201512"/>
  </r>
  <r>
    <x v="0"/>
    <s v="インドネシア政府"/>
    <x v="14"/>
    <x v="14"/>
    <n v="2130370"/>
    <s v="IDR"/>
    <n v="244870109"/>
    <n v="201509"/>
    <n v="201509"/>
  </r>
  <r>
    <x v="0"/>
    <s v="インドネシア政府"/>
    <x v="14"/>
    <x v="14"/>
    <n v="1259398"/>
    <s v="IDR"/>
    <n v="154338010"/>
    <n v="201510"/>
    <n v="201510"/>
  </r>
  <r>
    <x v="0"/>
    <s v="インドネシア政府"/>
    <x v="14"/>
    <x v="14"/>
    <n v="1695556"/>
    <s v="IDR"/>
    <n v="190940976"/>
    <n v="201511"/>
    <n v="201511"/>
  </r>
  <r>
    <x v="0"/>
    <s v="インドネシア政府"/>
    <x v="14"/>
    <x v="14"/>
    <n v="1232444"/>
    <s v="IDR"/>
    <n v="138166322"/>
    <n v="201512"/>
    <n v="201512"/>
  </r>
  <r>
    <x v="1"/>
    <s v="インドネシア政府"/>
    <x v="15"/>
    <x v="15"/>
    <n v="-209127"/>
    <s v="IDR"/>
    <n v="-23550334"/>
    <s v=""/>
    <s v=""/>
  </r>
  <r>
    <x v="0"/>
    <s v="インドネシア政府"/>
    <x v="16"/>
    <x v="16"/>
    <n v="4822740"/>
    <s v="JPY"/>
    <n v="4822740"/>
    <n v="201507"/>
    <n v="201508"/>
  </r>
  <r>
    <x v="0"/>
    <s v="インドネシア政府"/>
    <x v="16"/>
    <x v="16"/>
    <n v="3115520"/>
    <s v="JPY"/>
    <n v="3115520"/>
    <n v="201509"/>
    <n v="201509"/>
  </r>
  <r>
    <x v="0"/>
    <s v="インドネシア政府"/>
    <x v="16"/>
    <x v="16"/>
    <n v="2322140"/>
    <s v="JPY"/>
    <n v="2322140"/>
    <n v="201510"/>
    <n v="201510"/>
  </r>
  <r>
    <x v="0"/>
    <s v="インドネシア政府"/>
    <x v="16"/>
    <x v="16"/>
    <n v="7099680"/>
    <s v="JPY"/>
    <n v="7099680"/>
    <n v="201511"/>
    <n v="201512"/>
  </r>
  <r>
    <x v="0"/>
    <s v="インドネシア政府"/>
    <x v="16"/>
    <x v="16"/>
    <n v="1018567"/>
    <s v="IDR"/>
    <n v="117076700"/>
    <n v="201509"/>
    <n v="201509"/>
  </r>
  <r>
    <x v="0"/>
    <s v="インドネシア政府"/>
    <x v="16"/>
    <x v="16"/>
    <n v="1055822"/>
    <s v="IDR"/>
    <n v="129390000"/>
    <n v="201510"/>
    <n v="201510"/>
  </r>
  <r>
    <x v="0"/>
    <s v="インドネシア政府"/>
    <x v="16"/>
    <x v="16"/>
    <n v="2416986"/>
    <s v="IDR"/>
    <n v="270962500"/>
    <n v="201511"/>
    <n v="201512"/>
  </r>
  <r>
    <x v="0"/>
    <s v="インドネシア政府"/>
    <x v="16"/>
    <x v="16"/>
    <n v="1958386"/>
    <s v="IDR"/>
    <n v="212406250"/>
    <n v="201507"/>
    <n v="201508"/>
  </r>
  <r>
    <x v="1"/>
    <s v="インドネシア政府"/>
    <x v="16"/>
    <x v="16"/>
    <n v="-284432513"/>
    <s v="JPY"/>
    <n v="-284432513"/>
    <s v=""/>
    <s v=""/>
  </r>
  <r>
    <x v="1"/>
    <s v="インドネシア政府"/>
    <x v="16"/>
    <x v="16"/>
    <n v="-21569010"/>
    <s v="IDR"/>
    <n v="-2418050502"/>
    <s v=""/>
    <s v=""/>
  </r>
  <r>
    <x v="0"/>
    <s v="インドネシア政府"/>
    <x v="17"/>
    <x v="17"/>
    <n v="19163850"/>
    <s v="JPY"/>
    <n v="19163850"/>
    <n v="201506"/>
    <n v="201506"/>
  </r>
  <r>
    <x v="0"/>
    <s v="インドネシア政府"/>
    <x v="17"/>
    <x v="17"/>
    <n v="20986178"/>
    <s v="JPY"/>
    <n v="20986178"/>
    <n v="201507"/>
    <n v="201507"/>
  </r>
  <r>
    <x v="0"/>
    <s v="インドネシア政府"/>
    <x v="17"/>
    <x v="17"/>
    <n v="43118640"/>
    <s v="JPY"/>
    <n v="43118640"/>
    <n v="201508"/>
    <n v="201509"/>
  </r>
  <r>
    <x v="0"/>
    <s v="インドネシア政府"/>
    <x v="17"/>
    <x v="17"/>
    <n v="28569373"/>
    <s v="JPY"/>
    <n v="28569373"/>
    <n v="201510"/>
    <n v="201511"/>
  </r>
  <r>
    <x v="0"/>
    <s v="インドネシア政府"/>
    <x v="17"/>
    <x v="17"/>
    <n v="14574450"/>
    <s v="JPY"/>
    <n v="14574450"/>
    <n v="201512"/>
    <n v="201512"/>
  </r>
  <r>
    <x v="0"/>
    <s v="インドネシア政府"/>
    <x v="17"/>
    <x v="17"/>
    <n v="6930050"/>
    <s v="IDR"/>
    <n v="796557500"/>
    <n v="201508"/>
    <n v="201509"/>
  </r>
  <r>
    <x v="0"/>
    <s v="インドネシア政府"/>
    <x v="17"/>
    <x v="17"/>
    <n v="30776996"/>
    <s v="IDR"/>
    <n v="3465877930"/>
    <n v="201510"/>
    <n v="201511"/>
  </r>
  <r>
    <x v="0"/>
    <s v="インドネシア政府"/>
    <x v="17"/>
    <x v="17"/>
    <n v="3448813"/>
    <s v="IDR"/>
    <n v="375687700"/>
    <n v="201507"/>
    <n v="201507"/>
  </r>
  <r>
    <x v="0"/>
    <s v="インドネシア政府"/>
    <x v="17"/>
    <x v="17"/>
    <n v="3165824"/>
    <s v="IDR"/>
    <n v="354913000"/>
    <n v="201512"/>
    <n v="201512"/>
  </r>
  <r>
    <x v="0"/>
    <s v="インドネシア政府"/>
    <x v="17"/>
    <x v="17"/>
    <n v="7476400"/>
    <s v="IDR"/>
    <n v="812652200"/>
    <n v="201504"/>
    <n v="201505"/>
  </r>
  <r>
    <x v="0"/>
    <s v="インドネシア政府"/>
    <x v="17"/>
    <x v="17"/>
    <n v="3542132"/>
    <s v="IDR"/>
    <n v="377626000"/>
    <n v="201506"/>
    <n v="201506"/>
  </r>
  <r>
    <x v="1"/>
    <s v="インドネシア政府"/>
    <x v="17"/>
    <x v="17"/>
    <n v="-10898653"/>
    <s v="IDR"/>
    <n v="-1182066504"/>
    <s v=""/>
    <s v=""/>
  </r>
  <r>
    <x v="1"/>
    <s v="インドネシア政府"/>
    <x v="17"/>
    <x v="17"/>
    <n v="-99132862"/>
    <s v="JPY"/>
    <n v="-99132862"/>
    <s v=""/>
    <s v=""/>
  </r>
  <r>
    <x v="0"/>
    <s v="インドネシア政府"/>
    <x v="18"/>
    <x v="18"/>
    <n v="10822740"/>
    <s v="JPY"/>
    <n v="10822740"/>
    <n v="201511"/>
    <n v="201511"/>
  </r>
  <r>
    <x v="0"/>
    <s v="インドネシア政府"/>
    <x v="18"/>
    <x v="18"/>
    <n v="9157699"/>
    <s v="JPY"/>
    <n v="9157699"/>
    <n v="201512"/>
    <n v="201512"/>
  </r>
  <r>
    <x v="0"/>
    <s v="インドネシア政府"/>
    <x v="18"/>
    <x v="18"/>
    <n v="6382160"/>
    <s v="IDR"/>
    <n v="695224384"/>
    <n v="201507"/>
    <n v="201507"/>
  </r>
  <r>
    <x v="0"/>
    <s v="インドネシア政府"/>
    <x v="18"/>
    <x v="18"/>
    <n v="6585977"/>
    <s v="IDR"/>
    <n v="714314206"/>
    <n v="201508"/>
    <n v="201508"/>
  </r>
  <r>
    <x v="0"/>
    <s v="インドネシア政府"/>
    <x v="18"/>
    <x v="18"/>
    <n v="9177746"/>
    <s v="IDR"/>
    <n v="1054913356"/>
    <n v="201509"/>
    <n v="201509"/>
  </r>
  <r>
    <x v="0"/>
    <s v="インドネシア政府"/>
    <x v="18"/>
    <x v="18"/>
    <n v="5723707"/>
    <s v="IDR"/>
    <n v="701434713"/>
    <n v="201510"/>
    <n v="201510"/>
  </r>
  <r>
    <x v="0"/>
    <s v="インドネシア政府"/>
    <x v="18"/>
    <x v="18"/>
    <n v="7222330"/>
    <s v="IDR"/>
    <n v="813325500"/>
    <n v="201511"/>
    <n v="201511"/>
  </r>
  <r>
    <x v="0"/>
    <s v="インドネシア政府"/>
    <x v="18"/>
    <x v="18"/>
    <n v="6972081"/>
    <s v="IDR"/>
    <n v="781623410"/>
    <n v="201512"/>
    <n v="201512"/>
  </r>
  <r>
    <x v="1"/>
    <s v="インドネシア政府"/>
    <x v="18"/>
    <x v="18"/>
    <n v="-1"/>
    <s v="JPY"/>
    <n v="-1"/>
    <s v=""/>
    <s v=""/>
  </r>
  <r>
    <x v="0"/>
    <s v="インドネシア政府"/>
    <x v="19"/>
    <x v="19"/>
    <n v="1928500"/>
    <s v="JPY"/>
    <n v="1928500"/>
    <n v="201407"/>
    <n v="201407"/>
  </r>
  <r>
    <x v="0"/>
    <s v="インドネシア政府"/>
    <x v="19"/>
    <x v="19"/>
    <n v="2755000"/>
    <s v="JPY"/>
    <n v="2755000"/>
    <n v="201408"/>
    <n v="201408"/>
  </r>
  <r>
    <x v="0"/>
    <s v="インドネシア政府"/>
    <x v="19"/>
    <x v="19"/>
    <n v="2755000"/>
    <s v="JPY"/>
    <n v="2755000"/>
    <n v="201505"/>
    <n v="201505"/>
  </r>
  <r>
    <x v="0"/>
    <s v="インドネシア政府"/>
    <x v="19"/>
    <x v="19"/>
    <n v="2755000"/>
    <s v="JPY"/>
    <n v="2755000"/>
    <n v="201506"/>
    <n v="201506"/>
  </r>
  <r>
    <x v="0"/>
    <s v="インドネシア政府"/>
    <x v="19"/>
    <x v="19"/>
    <n v="2291430"/>
    <s v="JPY"/>
    <n v="2291430"/>
    <n v="201507"/>
    <n v="201507"/>
  </r>
  <r>
    <x v="0"/>
    <s v="インドネシア政府"/>
    <x v="19"/>
    <x v="19"/>
    <n v="2755000"/>
    <s v="JPY"/>
    <n v="2755000"/>
    <n v="201508"/>
    <n v="201508"/>
  </r>
  <r>
    <x v="0"/>
    <s v="インドネシア政府"/>
    <x v="19"/>
    <x v="19"/>
    <n v="5122500"/>
    <s v="JPY"/>
    <n v="5122500"/>
    <n v="201511"/>
    <n v="201511"/>
  </r>
  <r>
    <x v="0"/>
    <s v="インドネシア政府"/>
    <x v="19"/>
    <x v="19"/>
    <n v="2755000"/>
    <s v="JPY"/>
    <n v="2755000"/>
    <n v="201512"/>
    <n v="201512"/>
  </r>
  <r>
    <x v="0"/>
    <s v="インドネシア政府"/>
    <x v="19"/>
    <x v="19"/>
    <n v="3504030"/>
    <s v="JPY"/>
    <n v="3504030"/>
    <n v="201509"/>
    <n v="201509"/>
  </r>
  <r>
    <x v="0"/>
    <s v="インドネシア政府"/>
    <x v="19"/>
    <x v="19"/>
    <n v="5557220"/>
    <s v="JPY"/>
    <n v="5557220"/>
    <n v="201510"/>
    <n v="201510"/>
  </r>
  <r>
    <x v="0"/>
    <s v="インドネシア政府"/>
    <x v="19"/>
    <x v="19"/>
    <n v="5213080"/>
    <s v="JPY"/>
    <n v="5213080"/>
    <n v="201409"/>
    <n v="201409"/>
  </r>
  <r>
    <x v="0"/>
    <s v="インドネシア政府"/>
    <x v="19"/>
    <x v="19"/>
    <n v="2755000"/>
    <s v="JPY"/>
    <n v="2755000"/>
    <n v="201410"/>
    <n v="201410"/>
  </r>
  <r>
    <x v="0"/>
    <s v="インドネシア政府"/>
    <x v="19"/>
    <x v="19"/>
    <n v="2755000"/>
    <s v="JPY"/>
    <n v="2755000"/>
    <n v="201411"/>
    <n v="201411"/>
  </r>
  <r>
    <x v="0"/>
    <s v="インドネシア政府"/>
    <x v="19"/>
    <x v="19"/>
    <n v="2286650"/>
    <s v="JPY"/>
    <n v="2286650"/>
    <n v="201412"/>
    <n v="201412"/>
  </r>
  <r>
    <x v="0"/>
    <s v="インドネシア政府"/>
    <x v="19"/>
    <x v="19"/>
    <n v="2755000"/>
    <s v="JPY"/>
    <n v="2755000"/>
    <n v="201501"/>
    <n v="201501"/>
  </r>
  <r>
    <x v="0"/>
    <s v="インドネシア政府"/>
    <x v="19"/>
    <x v="19"/>
    <n v="2755000"/>
    <s v="JPY"/>
    <n v="2755000"/>
    <n v="201502"/>
    <n v="201502"/>
  </r>
  <r>
    <x v="0"/>
    <s v="インドネシア政府"/>
    <x v="19"/>
    <x v="19"/>
    <n v="2755000"/>
    <s v="JPY"/>
    <n v="2755000"/>
    <n v="201503"/>
    <n v="201503"/>
  </r>
  <r>
    <x v="0"/>
    <s v="インドネシア政府"/>
    <x v="19"/>
    <x v="19"/>
    <n v="2396850"/>
    <s v="JPY"/>
    <n v="2396850"/>
    <n v="201405"/>
    <n v="201405"/>
  </r>
  <r>
    <x v="0"/>
    <s v="インドネシア政府"/>
    <x v="19"/>
    <x v="19"/>
    <n v="2838530"/>
    <s v="JPY"/>
    <n v="2838530"/>
    <n v="201406"/>
    <n v="201406"/>
  </r>
  <r>
    <x v="0"/>
    <s v="インドネシア政府"/>
    <x v="19"/>
    <x v="19"/>
    <n v="1437410"/>
    <s v="JPY"/>
    <n v="1437410"/>
    <n v="201406"/>
    <n v="201406"/>
  </r>
  <r>
    <x v="0"/>
    <s v="インドネシア政府"/>
    <x v="19"/>
    <x v="19"/>
    <n v="4344580"/>
    <s v="JPY"/>
    <n v="4344580"/>
    <n v="201504"/>
    <n v="201504"/>
  </r>
  <r>
    <x v="0"/>
    <s v="インドネシア政府"/>
    <x v="19"/>
    <x v="19"/>
    <n v="2204305"/>
    <s v="IDR"/>
    <n v="239598400"/>
    <n v="201505"/>
    <n v="201505"/>
  </r>
  <r>
    <x v="0"/>
    <s v="インドネシア政府"/>
    <x v="19"/>
    <x v="19"/>
    <n v="2408071"/>
    <s v="IDR"/>
    <n v="256724000"/>
    <n v="201506"/>
    <n v="201506"/>
  </r>
  <r>
    <x v="0"/>
    <s v="インドネシア政府"/>
    <x v="19"/>
    <x v="19"/>
    <n v="2347178"/>
    <s v="IDR"/>
    <n v="255683924"/>
    <n v="201507"/>
    <n v="201507"/>
  </r>
  <r>
    <x v="0"/>
    <s v="インドネシア政府"/>
    <x v="19"/>
    <x v="19"/>
    <n v="2129221"/>
    <s v="IDR"/>
    <n v="230935002"/>
    <n v="201508"/>
    <n v="201508"/>
  </r>
  <r>
    <x v="0"/>
    <s v="インドネシア政府"/>
    <x v="19"/>
    <x v="19"/>
    <n v="3140395"/>
    <s v="IDR"/>
    <n v="360964996"/>
    <n v="201509"/>
    <n v="201509"/>
  </r>
  <r>
    <x v="0"/>
    <s v="インドネシア政府"/>
    <x v="19"/>
    <x v="19"/>
    <n v="3164593"/>
    <s v="IDR"/>
    <n v="387817753"/>
    <n v="201510"/>
    <n v="201510"/>
  </r>
  <r>
    <x v="0"/>
    <s v="インドネシア政府"/>
    <x v="19"/>
    <x v="19"/>
    <n v="2556383"/>
    <s v="IDR"/>
    <n v="286590000"/>
    <n v="201512"/>
    <n v="201512"/>
  </r>
  <r>
    <x v="0"/>
    <s v="インドネシア政府"/>
    <x v="19"/>
    <x v="19"/>
    <n v="2449699"/>
    <s v="IDR"/>
    <n v="275866964"/>
    <n v="201511"/>
    <n v="201511"/>
  </r>
  <r>
    <x v="0"/>
    <s v="インドネシア政府"/>
    <x v="19"/>
    <x v="19"/>
    <n v="2297961"/>
    <s v="IDR"/>
    <n v="259071171"/>
    <n v="201409"/>
    <n v="201409"/>
  </r>
  <r>
    <x v="0"/>
    <s v="インドネシア政府"/>
    <x v="19"/>
    <x v="19"/>
    <n v="2321103"/>
    <s v="IDR"/>
    <n v="258187159"/>
    <n v="201410"/>
    <n v="201410"/>
  </r>
  <r>
    <x v="0"/>
    <s v="インドネシア政府"/>
    <x v="19"/>
    <x v="19"/>
    <n v="2377521"/>
    <s v="IDR"/>
    <n v="264462816"/>
    <n v="201411"/>
    <n v="201411"/>
  </r>
  <r>
    <x v="0"/>
    <s v="インドネシア政府"/>
    <x v="19"/>
    <x v="19"/>
    <n v="2641534"/>
    <s v="IDR"/>
    <n v="272885698"/>
    <n v="201412"/>
    <n v="201412"/>
  </r>
  <r>
    <x v="0"/>
    <s v="インドネシア政府"/>
    <x v="19"/>
    <x v="19"/>
    <n v="2619859"/>
    <s v="IDR"/>
    <n v="270367332"/>
    <n v="201501"/>
    <n v="201501"/>
  </r>
  <r>
    <x v="0"/>
    <s v="インドネシア政府"/>
    <x v="19"/>
    <x v="19"/>
    <n v="2428621"/>
    <s v="IDR"/>
    <n v="259745593"/>
    <n v="201502"/>
    <n v="201502"/>
  </r>
  <r>
    <x v="0"/>
    <s v="インドネシア政府"/>
    <x v="19"/>
    <x v="19"/>
    <n v="2687053"/>
    <s v="IDR"/>
    <n v="290492216"/>
    <n v="201503"/>
    <n v="201503"/>
  </r>
  <r>
    <x v="0"/>
    <s v="インドネシア政府"/>
    <x v="19"/>
    <x v="19"/>
    <n v="2448395"/>
    <s v="IDR"/>
    <n v="266709700"/>
    <n v="201504"/>
    <n v="201504"/>
  </r>
  <r>
    <x v="0"/>
    <s v="インドネシア政府"/>
    <x v="19"/>
    <x v="19"/>
    <n v="0"/>
    <s v="IDR"/>
    <n v="1"/>
    <n v="201406"/>
    <n v="201406"/>
  </r>
  <r>
    <x v="0"/>
    <s v="インドネシア政府"/>
    <x v="19"/>
    <x v="19"/>
    <n v="35553"/>
    <s v="IDR"/>
    <n v="4227498"/>
    <n v="201402"/>
    <n v="201402"/>
  </r>
  <r>
    <x v="0"/>
    <s v="インドネシア政府"/>
    <x v="19"/>
    <x v="19"/>
    <n v="2855981"/>
    <s v="IDR"/>
    <n v="326771319"/>
    <n v="201406"/>
    <n v="201406"/>
  </r>
  <r>
    <x v="0"/>
    <s v="インドネシア政府"/>
    <x v="19"/>
    <x v="19"/>
    <n v="1828655"/>
    <s v="IDR"/>
    <n v="216408905"/>
    <n v="201407"/>
    <n v="201407"/>
  </r>
  <r>
    <x v="0"/>
    <s v="インドネシア政府"/>
    <x v="19"/>
    <x v="19"/>
    <n v="2014015"/>
    <s v="IDR"/>
    <n v="226803522"/>
    <n v="201408"/>
    <n v="201408"/>
  </r>
  <r>
    <x v="0"/>
    <s v="インドネシア政府"/>
    <x v="20"/>
    <x v="20"/>
    <n v="300278"/>
    <s v="IDR"/>
    <n v="32710000"/>
    <n v="201507"/>
    <n v="201507"/>
  </r>
  <r>
    <x v="0"/>
    <s v="インドネシア政府"/>
    <x v="20"/>
    <x v="20"/>
    <n v="301586"/>
    <s v="IDR"/>
    <n v="32710000"/>
    <n v="201508"/>
    <n v="201508"/>
  </r>
  <r>
    <x v="0"/>
    <s v="インドネシア政府"/>
    <x v="20"/>
    <x v="20"/>
    <n v="307284"/>
    <s v="IDR"/>
    <n v="35320000"/>
    <n v="201509"/>
    <n v="201509"/>
  </r>
  <r>
    <x v="0"/>
    <s v="インドネシア政府"/>
    <x v="20"/>
    <x v="20"/>
    <n v="288211"/>
    <s v="IDR"/>
    <n v="35320000"/>
    <n v="201510"/>
    <n v="201510"/>
  </r>
  <r>
    <x v="0"/>
    <s v="インドネシア政府"/>
    <x v="20"/>
    <x v="20"/>
    <n v="363797"/>
    <s v="IDR"/>
    <n v="40968184"/>
    <n v="201511"/>
    <n v="201511"/>
  </r>
  <r>
    <x v="1"/>
    <s v="インドネシア政府"/>
    <x v="20"/>
    <x v="20"/>
    <n v="-59546"/>
    <s v="IDR"/>
    <n v="-6956260"/>
    <s v=""/>
    <s v=""/>
  </r>
  <r>
    <x v="1"/>
    <s v="インドネシア政府"/>
    <x v="20"/>
    <x v="20"/>
    <n v="-2601630"/>
    <s v="IDR"/>
    <n v="-318827178"/>
    <s v=""/>
    <s v=""/>
  </r>
  <r>
    <x v="0"/>
    <s v="インドネシア政府"/>
    <x v="21"/>
    <x v="21"/>
    <n v="0"/>
    <s v="IDR"/>
    <n v="1"/>
    <n v="201407"/>
    <n v="201407"/>
  </r>
  <r>
    <x v="0"/>
    <s v="インドネシア政府"/>
    <x v="21"/>
    <x v="21"/>
    <n v="0"/>
    <s v="IDR"/>
    <n v="1"/>
    <n v="201408"/>
    <n v="201408"/>
  </r>
  <r>
    <x v="0"/>
    <s v="インドネシア政府"/>
    <x v="21"/>
    <x v="21"/>
    <n v="0"/>
    <s v="IDR"/>
    <n v="1"/>
    <n v="201410"/>
    <n v="201410"/>
  </r>
  <r>
    <x v="0"/>
    <s v="インドネシア政府"/>
    <x v="21"/>
    <x v="21"/>
    <n v="0"/>
    <s v="IDR"/>
    <n v="1"/>
    <n v="201411"/>
    <n v="201411"/>
  </r>
  <r>
    <x v="0"/>
    <s v="インドネシア政府"/>
    <x v="21"/>
    <x v="21"/>
    <n v="1015823"/>
    <s v="IDR"/>
    <n v="119228000"/>
    <n v="201310"/>
    <n v="201310"/>
  </r>
  <r>
    <x v="0"/>
    <s v="インドネシア政府"/>
    <x v="21"/>
    <x v="21"/>
    <n v="523711"/>
    <s v="IDR"/>
    <n v="59310400"/>
    <n v="201311"/>
    <n v="201311"/>
  </r>
  <r>
    <x v="0"/>
    <s v="インドネシア政府"/>
    <x v="21"/>
    <x v="21"/>
    <n v="505325"/>
    <s v="IDR"/>
    <n v="59310400"/>
    <n v="201312"/>
    <n v="201312"/>
  </r>
  <r>
    <x v="0"/>
    <s v="インドネシア政府"/>
    <x v="21"/>
    <x v="21"/>
    <n v="404504"/>
    <s v="IDR"/>
    <n v="47310400"/>
    <n v="201401"/>
    <n v="201401"/>
  </r>
  <r>
    <x v="0"/>
    <s v="インドネシア政府"/>
    <x v="21"/>
    <x v="21"/>
    <n v="650180"/>
    <s v="IDR"/>
    <n v="77310400"/>
    <n v="201402"/>
    <n v="201402"/>
  </r>
  <r>
    <x v="0"/>
    <s v="インドネシア政府"/>
    <x v="21"/>
    <x v="21"/>
    <n v="796856"/>
    <s v="IDR"/>
    <n v="91069200"/>
    <n v="201403"/>
    <n v="201403"/>
  </r>
  <r>
    <x v="0"/>
    <s v="インドネシア政府"/>
    <x v="21"/>
    <x v="21"/>
    <n v="632482"/>
    <s v="IDR"/>
    <n v="69810400"/>
    <n v="201404"/>
    <n v="201404"/>
  </r>
  <r>
    <x v="0"/>
    <s v="インドネシア政府"/>
    <x v="21"/>
    <x v="21"/>
    <n v="508916"/>
    <s v="IDR"/>
    <n v="57310400"/>
    <n v="201405"/>
    <n v="201405"/>
  </r>
  <r>
    <x v="0"/>
    <s v="インドネシア政府"/>
    <x v="21"/>
    <x v="21"/>
    <n v="2304140"/>
    <s v="IDR"/>
    <n v="263631602"/>
    <n v="201406"/>
    <n v="201406"/>
  </r>
  <r>
    <x v="0"/>
    <s v="インドネシア政府"/>
    <x v="21"/>
    <x v="21"/>
    <n v="3317915"/>
    <s v="IDR"/>
    <n v="374060333"/>
    <n v="201409"/>
    <n v="201409"/>
  </r>
  <r>
    <x v="0"/>
    <s v="インドネシア政府"/>
    <x v="21"/>
    <x v="21"/>
    <n v="2024342"/>
    <s v="IDR"/>
    <n v="209126198"/>
    <n v="201412"/>
    <n v="201412"/>
  </r>
  <r>
    <x v="0"/>
    <s v="インドネシア政府"/>
    <x v="21"/>
    <x v="21"/>
    <n v="0"/>
    <s v="IDR"/>
    <n v="1"/>
    <n v="201501"/>
    <n v="201501"/>
  </r>
  <r>
    <x v="0"/>
    <s v="インドネシア政府"/>
    <x v="21"/>
    <x v="21"/>
    <n v="0"/>
    <s v="IDR"/>
    <n v="1"/>
    <n v="201502"/>
    <n v="201502"/>
  </r>
  <r>
    <x v="0"/>
    <s v="インドネシア政府"/>
    <x v="21"/>
    <x v="21"/>
    <n v="2293088"/>
    <s v="IDR"/>
    <n v="247901398"/>
    <n v="201503"/>
    <n v="201503"/>
  </r>
  <r>
    <x v="0"/>
    <s v="インドネシア政府"/>
    <x v="21"/>
    <x v="21"/>
    <n v="0"/>
    <s v="IDR"/>
    <n v="1"/>
    <n v="201504"/>
    <n v="201504"/>
  </r>
  <r>
    <x v="0"/>
    <s v="インドネシア政府"/>
    <x v="21"/>
    <x v="21"/>
    <n v="0"/>
    <s v="IDR"/>
    <n v="1"/>
    <n v="201505"/>
    <n v="201505"/>
  </r>
  <r>
    <x v="0"/>
    <s v="インドネシア政府"/>
    <x v="21"/>
    <x v="21"/>
    <n v="1994621"/>
    <s v="IDR"/>
    <n v="212646198"/>
    <n v="201506"/>
    <n v="201506"/>
  </r>
  <r>
    <x v="0"/>
    <s v="インドネシア政府"/>
    <x v="21"/>
    <x v="21"/>
    <n v="1406560"/>
    <s v="IDR"/>
    <n v="161673600"/>
    <n v="201507"/>
    <n v="201509"/>
  </r>
  <r>
    <x v="1"/>
    <s v="インドネシア政府"/>
    <x v="21"/>
    <x v="21"/>
    <n v="-3195559"/>
    <s v="IDR"/>
    <n v="-348100070"/>
    <s v=""/>
    <s v=""/>
  </r>
  <r>
    <x v="0"/>
    <s v="インド政府"/>
    <x v="22"/>
    <x v="22"/>
    <n v="105451"/>
    <s v="INR"/>
    <n v="64274"/>
    <n v="200907"/>
    <n v="200907"/>
  </r>
  <r>
    <x v="0"/>
    <s v="インド政府"/>
    <x v="22"/>
    <x v="22"/>
    <n v="635193"/>
    <s v="INR"/>
    <n v="321267"/>
    <n v="200908"/>
    <n v="200908"/>
  </r>
  <r>
    <x v="0"/>
    <s v="インド政府"/>
    <x v="22"/>
    <x v="22"/>
    <n v="177944"/>
    <s v="INR"/>
    <n v="90000"/>
    <n v="200908"/>
    <n v="200908"/>
  </r>
  <r>
    <x v="0"/>
    <s v="インド政府"/>
    <x v="22"/>
    <x v="22"/>
    <n v="290299"/>
    <s v="INR"/>
    <n v="146827"/>
    <n v="200908"/>
    <n v="200908"/>
  </r>
  <r>
    <x v="0"/>
    <s v="インド政府"/>
    <x v="22"/>
    <x v="22"/>
    <n v="284710"/>
    <s v="INR"/>
    <n v="144000"/>
    <n v="200908"/>
    <n v="200908"/>
  </r>
  <r>
    <x v="0"/>
    <s v="インド政府"/>
    <x v="22"/>
    <x v="22"/>
    <n v="740659"/>
    <s v="INR"/>
    <n v="385533"/>
    <n v="200909"/>
    <n v="200909"/>
  </r>
  <r>
    <x v="0"/>
    <s v="インド政府"/>
    <x v="22"/>
    <x v="22"/>
    <n v="172902"/>
    <s v="INR"/>
    <n v="90000"/>
    <n v="200909"/>
    <n v="200909"/>
  </r>
  <r>
    <x v="0"/>
    <s v="インド政府"/>
    <x v="22"/>
    <x v="22"/>
    <n v="170981"/>
    <s v="INR"/>
    <n v="89000"/>
    <n v="200909"/>
    <n v="200909"/>
  </r>
  <r>
    <x v="0"/>
    <s v="インド政府"/>
    <x v="22"/>
    <x v="22"/>
    <n v="1850813"/>
    <s v="INR"/>
    <n v="986248"/>
    <n v="200910"/>
    <n v="200910"/>
  </r>
  <r>
    <x v="0"/>
    <s v="インド政府"/>
    <x v="22"/>
    <x v="22"/>
    <n v="125876"/>
    <s v="INR"/>
    <n v="65000"/>
    <n v="200911"/>
    <n v="200911"/>
  </r>
  <r>
    <x v="0"/>
    <s v="インド政府"/>
    <x v="22"/>
    <x v="22"/>
    <n v="75525"/>
    <s v="INR"/>
    <n v="39000"/>
    <n v="200911"/>
    <n v="200911"/>
  </r>
  <r>
    <x v="0"/>
    <s v="インド政府"/>
    <x v="22"/>
    <x v="22"/>
    <n v="441591"/>
    <s v="INR"/>
    <n v="228030"/>
    <n v="200911"/>
    <n v="200911"/>
  </r>
  <r>
    <x v="0"/>
    <s v="インド政府"/>
    <x v="22"/>
    <x v="22"/>
    <n v="511249"/>
    <s v="INR"/>
    <n v="264000"/>
    <n v="200911"/>
    <n v="200911"/>
  </r>
  <r>
    <x v="0"/>
    <s v="インド政府"/>
    <x v="22"/>
    <x v="22"/>
    <n v="785"/>
    <s v="INR"/>
    <n v="400"/>
    <n v="200812"/>
    <n v="200812"/>
  </r>
  <r>
    <x v="0"/>
    <s v="インド政府"/>
    <x v="22"/>
    <x v="22"/>
    <n v="1052761"/>
    <s v="INR"/>
    <n v="586421"/>
    <n v="200903"/>
    <n v="200903"/>
  </r>
  <r>
    <x v="0"/>
    <s v="インド政府"/>
    <x v="23"/>
    <x v="23"/>
    <n v="2628284"/>
    <s v="JPY"/>
    <n v="2628284"/>
    <n v="201406"/>
    <n v="201406"/>
  </r>
  <r>
    <x v="0"/>
    <s v="インド政府"/>
    <x v="24"/>
    <x v="24"/>
    <n v="1659420"/>
    <s v="JPY"/>
    <n v="1659420"/>
    <n v="201506"/>
    <n v="201506"/>
  </r>
  <r>
    <x v="0"/>
    <s v="インド政府"/>
    <x v="24"/>
    <x v="24"/>
    <n v="1659420"/>
    <s v="JPY"/>
    <n v="1659420"/>
    <n v="201507"/>
    <n v="201507"/>
  </r>
  <r>
    <x v="0"/>
    <s v="インド政府"/>
    <x v="24"/>
    <x v="24"/>
    <n v="626196"/>
    <s v="JPY"/>
    <n v="626196"/>
    <n v="201508"/>
    <n v="201508"/>
  </r>
  <r>
    <x v="0"/>
    <s v="インド政府"/>
    <x v="24"/>
    <x v="24"/>
    <n v="3043343"/>
    <s v="USD"/>
    <n v="24552"/>
    <n v="201506"/>
    <n v="201506"/>
  </r>
  <r>
    <x v="0"/>
    <s v="インド政府"/>
    <x v="24"/>
    <x v="24"/>
    <n v="2308899"/>
    <s v="USD"/>
    <n v="18842"/>
    <n v="201507"/>
    <n v="201507"/>
  </r>
  <r>
    <x v="0"/>
    <s v="インド政府"/>
    <x v="24"/>
    <x v="24"/>
    <n v="2339140"/>
    <s v="USD"/>
    <n v="18842"/>
    <n v="201508"/>
    <n v="201508"/>
  </r>
  <r>
    <x v="0"/>
    <s v="インド政府"/>
    <x v="24"/>
    <x v="24"/>
    <n v="3124579"/>
    <s v="USD"/>
    <n v="28548"/>
    <n v="201410"/>
    <n v="201410"/>
  </r>
  <r>
    <x v="0"/>
    <s v="インド政府"/>
    <x v="24"/>
    <x v="24"/>
    <n v="3121438"/>
    <s v="USD"/>
    <n v="28548"/>
    <n v="201411"/>
    <n v="201411"/>
  </r>
  <r>
    <x v="0"/>
    <s v="インド政府"/>
    <x v="24"/>
    <x v="24"/>
    <n v="313098"/>
    <s v="JPY"/>
    <n v="313098"/>
    <n v="201509"/>
    <n v="201509"/>
  </r>
  <r>
    <x v="0"/>
    <s v="インド政府"/>
    <x v="24"/>
    <x v="24"/>
    <n v="3474720"/>
    <s v="USD"/>
    <n v="28548"/>
    <n v="201509"/>
    <n v="201509"/>
  </r>
  <r>
    <x v="0"/>
    <s v="インド政府"/>
    <x v="24"/>
    <x v="24"/>
    <n v="3418195"/>
    <s v="USD"/>
    <n v="28548"/>
    <n v="201510"/>
    <n v="201510"/>
  </r>
  <r>
    <x v="0"/>
    <s v="インド政府"/>
    <x v="24"/>
    <x v="24"/>
    <n v="3458019"/>
    <s v="USD"/>
    <n v="28548"/>
    <n v="201511"/>
    <n v="201511"/>
  </r>
  <r>
    <x v="0"/>
    <s v="インド政府"/>
    <x v="24"/>
    <x v="24"/>
    <n v="2124226"/>
    <s v="USD"/>
    <n v="17291.919999999998"/>
    <n v="201512"/>
    <n v="201512"/>
  </r>
  <r>
    <x v="0"/>
    <s v="インド政府"/>
    <x v="24"/>
    <x v="24"/>
    <n v="2227690"/>
    <s v="USD"/>
    <n v="18842"/>
    <n v="201412"/>
    <n v="201412"/>
  </r>
  <r>
    <x v="0"/>
    <s v="インド政府"/>
    <x v="24"/>
    <x v="24"/>
    <n v="2747868"/>
    <s v="USD"/>
    <n v="22838"/>
    <n v="201501"/>
    <n v="201501"/>
  </r>
  <r>
    <x v="0"/>
    <s v="インド政府"/>
    <x v="24"/>
    <x v="24"/>
    <n v="3375801"/>
    <s v="USD"/>
    <n v="28548"/>
    <n v="201502"/>
    <n v="201502"/>
  </r>
  <r>
    <x v="0"/>
    <s v="インド政府"/>
    <x v="24"/>
    <x v="24"/>
    <n v="3404920"/>
    <s v="USD"/>
    <n v="28548"/>
    <n v="201503"/>
    <n v="201503"/>
  </r>
  <r>
    <x v="0"/>
    <s v="インド政府"/>
    <x v="24"/>
    <x v="24"/>
    <n v="2399579"/>
    <s v="USD"/>
    <n v="19984"/>
    <n v="201504"/>
    <n v="201504"/>
  </r>
  <r>
    <x v="0"/>
    <s v="インド政府"/>
    <x v="24"/>
    <x v="24"/>
    <n v="3398354"/>
    <s v="USD"/>
    <n v="28548"/>
    <n v="201505"/>
    <n v="201505"/>
  </r>
  <r>
    <x v="0"/>
    <s v="インド政府"/>
    <x v="24"/>
    <x v="24"/>
    <n v="191484"/>
    <s v="INR"/>
    <n v="98500"/>
    <n v="201506"/>
    <n v="201506"/>
  </r>
  <r>
    <x v="0"/>
    <s v="インド政府"/>
    <x v="24"/>
    <x v="24"/>
    <n v="167821"/>
    <s v="INR"/>
    <n v="87250"/>
    <n v="201507"/>
    <n v="201507"/>
  </r>
  <r>
    <x v="0"/>
    <s v="インド政府"/>
    <x v="24"/>
    <x v="24"/>
    <n v="231788"/>
    <s v="INR"/>
    <n v="119750"/>
    <n v="201508"/>
    <n v="201508"/>
  </r>
  <r>
    <x v="0"/>
    <s v="インド政府"/>
    <x v="24"/>
    <x v="24"/>
    <n v="149738"/>
    <s v="INR"/>
    <n v="88750"/>
    <n v="201407"/>
    <n v="201407"/>
  </r>
  <r>
    <x v="0"/>
    <s v="インド政府"/>
    <x v="24"/>
    <x v="24"/>
    <n v="119342"/>
    <s v="INR"/>
    <n v="69750"/>
    <n v="201408"/>
    <n v="201408"/>
  </r>
  <r>
    <x v="0"/>
    <s v="インド政府"/>
    <x v="24"/>
    <x v="24"/>
    <n v="115416"/>
    <s v="INR"/>
    <n v="67500"/>
    <n v="201409"/>
    <n v="201409"/>
  </r>
  <r>
    <x v="0"/>
    <s v="インド政府"/>
    <x v="24"/>
    <x v="24"/>
    <n v="124029"/>
    <s v="INR"/>
    <n v="69750"/>
    <n v="201410"/>
    <n v="201410"/>
  </r>
  <r>
    <x v="0"/>
    <s v="インド政府"/>
    <x v="24"/>
    <x v="24"/>
    <n v="119653"/>
    <s v="INR"/>
    <n v="67500"/>
    <n v="201411"/>
    <n v="201411"/>
  </r>
  <r>
    <x v="0"/>
    <s v="インド政府"/>
    <x v="24"/>
    <x v="24"/>
    <n v="124200"/>
    <s v="INR"/>
    <n v="67500"/>
    <n v="201509"/>
    <n v="201509"/>
  </r>
  <r>
    <x v="0"/>
    <s v="インド政府"/>
    <x v="24"/>
    <x v="24"/>
    <n v="126851"/>
    <s v="INR"/>
    <n v="69750"/>
    <n v="201510"/>
    <n v="201510"/>
  </r>
  <r>
    <x v="0"/>
    <s v="インド政府"/>
    <x v="24"/>
    <x v="24"/>
    <n v="124926"/>
    <s v="INR"/>
    <n v="67500"/>
    <n v="201511"/>
    <n v="201511"/>
  </r>
  <r>
    <x v="0"/>
    <s v="インド政府"/>
    <x v="24"/>
    <x v="24"/>
    <n v="78491"/>
    <s v="INR"/>
    <n v="42750"/>
    <n v="201512"/>
    <n v="201512"/>
  </r>
  <r>
    <x v="0"/>
    <s v="インド政府"/>
    <x v="24"/>
    <x v="24"/>
    <n v="85673"/>
    <s v="INR"/>
    <n v="45000"/>
    <n v="201412"/>
    <n v="201412"/>
  </r>
  <r>
    <x v="0"/>
    <s v="インド政府"/>
    <x v="24"/>
    <x v="24"/>
    <n v="212138"/>
    <s v="INR"/>
    <n v="111250"/>
    <n v="201501"/>
    <n v="201501"/>
  </r>
  <r>
    <x v="0"/>
    <s v="インド政府"/>
    <x v="24"/>
    <x v="24"/>
    <n v="120295"/>
    <s v="INR"/>
    <n v="63000"/>
    <n v="201502"/>
    <n v="201502"/>
  </r>
  <r>
    <x v="0"/>
    <s v="インド政府"/>
    <x v="24"/>
    <x v="24"/>
    <n v="133885"/>
    <s v="INR"/>
    <n v="69750"/>
    <n v="201503"/>
    <n v="201503"/>
  </r>
  <r>
    <x v="0"/>
    <s v="インド政府"/>
    <x v="24"/>
    <x v="24"/>
    <n v="90765"/>
    <s v="INR"/>
    <n v="47250"/>
    <n v="201504"/>
    <n v="201504"/>
  </r>
  <r>
    <x v="0"/>
    <s v="インド政府"/>
    <x v="24"/>
    <x v="24"/>
    <n v="130837"/>
    <s v="INR"/>
    <n v="69750"/>
    <n v="201505"/>
    <n v="201505"/>
  </r>
  <r>
    <x v="0"/>
    <s v="インド政府"/>
    <x v="24"/>
    <x v="24"/>
    <n v="350324"/>
    <s v="INR"/>
    <n v="207637.38"/>
    <n v="201405"/>
    <n v="201405"/>
  </r>
  <r>
    <x v="0"/>
    <s v="インド政府"/>
    <x v="25"/>
    <x v="25"/>
    <n v="3482816"/>
    <s v="JPY"/>
    <n v="3482816"/>
    <n v="201306"/>
    <n v="201306"/>
  </r>
  <r>
    <x v="0"/>
    <s v="インド政府"/>
    <x v="25"/>
    <x v="25"/>
    <n v="562992"/>
    <s v="INR"/>
    <n v="382000"/>
    <n v="201309"/>
    <n v="201309"/>
  </r>
  <r>
    <x v="0"/>
    <s v="インド政府"/>
    <x v="25"/>
    <x v="25"/>
    <n v="1442490"/>
    <s v="JPY"/>
    <n v="1442490"/>
    <n v="201309"/>
    <n v="201309"/>
  </r>
  <r>
    <x v="0"/>
    <s v="インド政府"/>
    <x v="25"/>
    <x v="25"/>
    <n v="5712"/>
    <s v="INR"/>
    <n v="3000"/>
    <n v="201304"/>
    <n v="201304"/>
  </r>
  <r>
    <x v="0"/>
    <s v="インド政府"/>
    <x v="26"/>
    <x v="26"/>
    <n v="55000"/>
    <s v="JPY"/>
    <n v="55000"/>
    <n v="201507"/>
    <n v="201507"/>
  </r>
  <r>
    <x v="0"/>
    <s v="インド政府"/>
    <x v="26"/>
    <x v="26"/>
    <n v="55000"/>
    <s v="JPY"/>
    <n v="55000"/>
    <n v="201508"/>
    <n v="201508"/>
  </r>
  <r>
    <x v="0"/>
    <s v="インド政府"/>
    <x v="26"/>
    <x v="26"/>
    <n v="4991320"/>
    <s v="JPY"/>
    <n v="4991320"/>
    <n v="201509"/>
    <n v="201509"/>
  </r>
  <r>
    <x v="0"/>
    <s v="インド政府"/>
    <x v="26"/>
    <x v="26"/>
    <n v="3798920"/>
    <s v="JPY"/>
    <n v="3798920"/>
    <n v="201406"/>
    <n v="201406"/>
  </r>
  <r>
    <x v="0"/>
    <s v="インド政府"/>
    <x v="26"/>
    <x v="26"/>
    <n v="5372020"/>
    <s v="JPY"/>
    <n v="5372020"/>
    <n v="201510"/>
    <n v="201510"/>
  </r>
  <r>
    <x v="0"/>
    <s v="インド政府"/>
    <x v="26"/>
    <x v="26"/>
    <n v="4730000"/>
    <s v="JPY"/>
    <n v="4730000"/>
    <n v="201511"/>
    <n v="201511"/>
  </r>
  <r>
    <x v="0"/>
    <s v="インド政府"/>
    <x v="26"/>
    <x v="26"/>
    <n v="1919500"/>
    <s v="JPY"/>
    <n v="1919500"/>
    <n v="201512"/>
    <n v="201512"/>
  </r>
  <r>
    <x v="0"/>
    <s v="インド政府"/>
    <x v="26"/>
    <x v="26"/>
    <n v="1169600"/>
    <s v="JPY"/>
    <n v="1169600"/>
    <n v="201510"/>
    <n v="201510"/>
  </r>
  <r>
    <x v="0"/>
    <s v="インド政府"/>
    <x v="26"/>
    <x v="26"/>
    <n v="897600"/>
    <s v="JPY"/>
    <n v="897600"/>
    <n v="201511"/>
    <n v="201511"/>
  </r>
  <r>
    <x v="0"/>
    <s v="インド政府"/>
    <x v="26"/>
    <x v="26"/>
    <n v="55000"/>
    <s v="JPY"/>
    <n v="55000"/>
    <n v="201501"/>
    <n v="201501"/>
  </r>
  <r>
    <x v="0"/>
    <s v="インド政府"/>
    <x v="26"/>
    <x v="26"/>
    <n v="55000"/>
    <s v="JPY"/>
    <n v="55000"/>
    <n v="201502"/>
    <n v="201502"/>
  </r>
  <r>
    <x v="0"/>
    <s v="インド政府"/>
    <x v="26"/>
    <x v="26"/>
    <n v="55000"/>
    <s v="JPY"/>
    <n v="55000"/>
    <n v="201503"/>
    <n v="201503"/>
  </r>
  <r>
    <x v="0"/>
    <s v="インド政府"/>
    <x v="26"/>
    <x v="26"/>
    <n v="55000"/>
    <s v="JPY"/>
    <n v="55000"/>
    <n v="201504"/>
    <n v="201504"/>
  </r>
  <r>
    <x v="0"/>
    <s v="インド政府"/>
    <x v="26"/>
    <x v="26"/>
    <n v="55000"/>
    <s v="JPY"/>
    <n v="55000"/>
    <n v="201505"/>
    <n v="201505"/>
  </r>
  <r>
    <x v="0"/>
    <s v="インド政府"/>
    <x v="26"/>
    <x v="26"/>
    <n v="55000"/>
    <s v="JPY"/>
    <n v="55000"/>
    <n v="201506"/>
    <n v="201506"/>
  </r>
  <r>
    <x v="0"/>
    <s v="インド政府"/>
    <x v="26"/>
    <x v="26"/>
    <n v="55000"/>
    <s v="JPY"/>
    <n v="55000"/>
    <n v="201401"/>
    <n v="201401"/>
  </r>
  <r>
    <x v="0"/>
    <s v="インド政府"/>
    <x v="26"/>
    <x v="26"/>
    <n v="55000"/>
    <s v="JPY"/>
    <n v="55000"/>
    <n v="201402"/>
    <n v="201402"/>
  </r>
  <r>
    <x v="0"/>
    <s v="インド政府"/>
    <x v="26"/>
    <x v="26"/>
    <n v="3147090"/>
    <s v="JPY"/>
    <n v="3147090"/>
    <n v="201403"/>
    <n v="201403"/>
  </r>
  <r>
    <x v="0"/>
    <s v="インド政府"/>
    <x v="26"/>
    <x v="26"/>
    <n v="55000"/>
    <s v="JPY"/>
    <n v="55000"/>
    <n v="201404"/>
    <n v="201404"/>
  </r>
  <r>
    <x v="0"/>
    <s v="インド政府"/>
    <x v="26"/>
    <x v="26"/>
    <n v="2682390"/>
    <s v="JPY"/>
    <n v="2682390"/>
    <n v="201405"/>
    <n v="201405"/>
  </r>
  <r>
    <x v="0"/>
    <s v="インド政府"/>
    <x v="26"/>
    <x v="26"/>
    <n v="96173"/>
    <s v="INR"/>
    <n v="50000"/>
    <n v="201507"/>
    <n v="201507"/>
  </r>
  <r>
    <x v="0"/>
    <s v="インド政府"/>
    <x v="26"/>
    <x v="26"/>
    <n v="96780"/>
    <s v="INR"/>
    <n v="50000"/>
    <n v="201508"/>
    <n v="201508"/>
  </r>
  <r>
    <x v="0"/>
    <s v="インド政府"/>
    <x v="26"/>
    <x v="26"/>
    <n v="552000"/>
    <s v="INR"/>
    <n v="300000"/>
    <n v="201509"/>
    <n v="201509"/>
  </r>
  <r>
    <x v="0"/>
    <s v="インド政府"/>
    <x v="26"/>
    <x v="26"/>
    <n v="318264"/>
    <s v="INR"/>
    <n v="175000"/>
    <n v="201510"/>
    <n v="201510"/>
  </r>
  <r>
    <x v="0"/>
    <s v="インド政府"/>
    <x v="26"/>
    <x v="26"/>
    <n v="92538"/>
    <s v="INR"/>
    <n v="50000"/>
    <n v="201511"/>
    <n v="201511"/>
  </r>
  <r>
    <x v="0"/>
    <s v="インド政府"/>
    <x v="26"/>
    <x v="26"/>
    <n v="321309"/>
    <s v="INR"/>
    <n v="175000"/>
    <n v="201512"/>
    <n v="201512"/>
  </r>
  <r>
    <x v="0"/>
    <s v="インド政府"/>
    <x v="26"/>
    <x v="26"/>
    <n v="95343"/>
    <s v="INR"/>
    <n v="50000"/>
    <n v="201501"/>
    <n v="201501"/>
  </r>
  <r>
    <x v="0"/>
    <s v="インド政府"/>
    <x v="26"/>
    <x v="26"/>
    <n v="95473"/>
    <s v="INR"/>
    <n v="50000"/>
    <n v="201502"/>
    <n v="201502"/>
  </r>
  <r>
    <x v="0"/>
    <s v="インド政府"/>
    <x v="26"/>
    <x v="26"/>
    <n v="95975"/>
    <s v="INR"/>
    <n v="50000"/>
    <n v="201503"/>
    <n v="201503"/>
  </r>
  <r>
    <x v="0"/>
    <s v="インド政府"/>
    <x v="26"/>
    <x v="26"/>
    <n v="96048"/>
    <s v="INR"/>
    <n v="50000"/>
    <n v="201504"/>
    <n v="201504"/>
  </r>
  <r>
    <x v="0"/>
    <s v="インド政府"/>
    <x v="26"/>
    <x v="26"/>
    <n v="93790"/>
    <s v="INR"/>
    <n v="50000"/>
    <n v="201505"/>
    <n v="201505"/>
  </r>
  <r>
    <x v="0"/>
    <s v="インド政府"/>
    <x v="26"/>
    <x v="26"/>
    <n v="97200"/>
    <s v="INR"/>
    <n v="50000"/>
    <n v="201506"/>
    <n v="201506"/>
  </r>
  <r>
    <x v="0"/>
    <s v="インド政府"/>
    <x v="26"/>
    <x v="26"/>
    <n v="288073"/>
    <s v="INR"/>
    <n v="175000"/>
    <n v="201403"/>
    <n v="201403"/>
  </r>
  <r>
    <x v="0"/>
    <s v="インド政府"/>
    <x v="27"/>
    <x v="27"/>
    <n v="3707800"/>
    <s v="JPY"/>
    <n v="3707800"/>
    <n v="201507"/>
    <n v="201507"/>
  </r>
  <r>
    <x v="0"/>
    <s v="インド政府"/>
    <x v="27"/>
    <x v="27"/>
    <n v="3567145"/>
    <s v="JPY"/>
    <n v="3567145"/>
    <n v="201508"/>
    <n v="201508"/>
  </r>
  <r>
    <x v="0"/>
    <s v="インド政府"/>
    <x v="27"/>
    <x v="27"/>
    <n v="40000"/>
    <s v="JPY"/>
    <n v="40000"/>
    <n v="201509"/>
    <n v="201509"/>
  </r>
  <r>
    <x v="0"/>
    <s v="インド政府"/>
    <x v="27"/>
    <x v="27"/>
    <n v="40000"/>
    <s v="JPY"/>
    <n v="40000"/>
    <n v="201410"/>
    <n v="201410"/>
  </r>
  <r>
    <x v="0"/>
    <s v="インド政府"/>
    <x v="27"/>
    <x v="27"/>
    <n v="7394485"/>
    <s v="JPY"/>
    <n v="7394485"/>
    <n v="201411"/>
    <n v="201411"/>
  </r>
  <r>
    <x v="0"/>
    <s v="インド政府"/>
    <x v="27"/>
    <x v="27"/>
    <n v="3697685"/>
    <s v="JPY"/>
    <n v="3697685"/>
    <n v="201510"/>
    <n v="201510"/>
  </r>
  <r>
    <x v="0"/>
    <s v="インド政府"/>
    <x v="27"/>
    <x v="27"/>
    <n v="1889750"/>
    <s v="JPY"/>
    <n v="1889750"/>
    <n v="201511"/>
    <n v="201511"/>
  </r>
  <r>
    <x v="0"/>
    <s v="インド政府"/>
    <x v="27"/>
    <x v="27"/>
    <n v="6397250"/>
    <s v="JPY"/>
    <n v="6397250"/>
    <n v="201512"/>
    <n v="201512"/>
  </r>
  <r>
    <x v="0"/>
    <s v="インド政府"/>
    <x v="27"/>
    <x v="27"/>
    <n v="12469666"/>
    <s v="JPY"/>
    <n v="12469666"/>
    <n v="201412"/>
    <n v="201412"/>
  </r>
  <r>
    <x v="0"/>
    <s v="インド政府"/>
    <x v="27"/>
    <x v="27"/>
    <n v="6528285"/>
    <s v="JPY"/>
    <n v="6528285"/>
    <n v="201501"/>
    <n v="201501"/>
  </r>
  <r>
    <x v="0"/>
    <s v="インド政府"/>
    <x v="27"/>
    <x v="27"/>
    <n v="4482140"/>
    <s v="JPY"/>
    <n v="4482140"/>
    <n v="201502"/>
    <n v="201502"/>
  </r>
  <r>
    <x v="0"/>
    <s v="インド政府"/>
    <x v="27"/>
    <x v="27"/>
    <n v="8372000"/>
    <s v="JPY"/>
    <n v="8372000"/>
    <n v="201503"/>
    <n v="201503"/>
  </r>
  <r>
    <x v="0"/>
    <s v="インド政府"/>
    <x v="27"/>
    <x v="27"/>
    <n v="1997975"/>
    <s v="JPY"/>
    <n v="1997975"/>
    <n v="201504"/>
    <n v="201504"/>
  </r>
  <r>
    <x v="0"/>
    <s v="インド政府"/>
    <x v="27"/>
    <x v="27"/>
    <n v="9829588"/>
    <s v="JPY"/>
    <n v="9829588"/>
    <n v="201505"/>
    <n v="201505"/>
  </r>
  <r>
    <x v="0"/>
    <s v="インド政府"/>
    <x v="27"/>
    <x v="27"/>
    <n v="183180"/>
    <s v="JPY"/>
    <n v="183180"/>
    <n v="201506"/>
    <n v="201506"/>
  </r>
  <r>
    <x v="0"/>
    <s v="インド政府"/>
    <x v="27"/>
    <x v="27"/>
    <n v="324101"/>
    <s v="INR"/>
    <n v="168500"/>
    <n v="201507"/>
    <n v="201507"/>
  </r>
  <r>
    <x v="0"/>
    <s v="インド政府"/>
    <x v="27"/>
    <x v="27"/>
    <n v="58068"/>
    <s v="INR"/>
    <n v="30000"/>
    <n v="201508"/>
    <n v="201508"/>
  </r>
  <r>
    <x v="0"/>
    <s v="インド政府"/>
    <x v="27"/>
    <x v="27"/>
    <n v="55200"/>
    <s v="INR"/>
    <n v="30000"/>
    <n v="201509"/>
    <n v="201509"/>
  </r>
  <r>
    <x v="0"/>
    <s v="インド政府"/>
    <x v="27"/>
    <x v="27"/>
    <n v="54560"/>
    <s v="INR"/>
    <n v="30000"/>
    <n v="201510"/>
    <n v="201510"/>
  </r>
  <r>
    <x v="0"/>
    <s v="インド政府"/>
    <x v="27"/>
    <x v="27"/>
    <n v="55523"/>
    <s v="INR"/>
    <n v="30000"/>
    <n v="201511"/>
    <n v="201511"/>
  </r>
  <r>
    <x v="0"/>
    <s v="インド政府"/>
    <x v="27"/>
    <x v="27"/>
    <n v="55082"/>
    <s v="INR"/>
    <n v="30000"/>
    <n v="201512"/>
    <n v="201512"/>
  </r>
  <r>
    <x v="0"/>
    <s v="インド政府"/>
    <x v="28"/>
    <x v="28"/>
    <n v="173689"/>
    <s v="INR"/>
    <n v="95504.1"/>
    <n v="201510"/>
    <n v="201510"/>
  </r>
  <r>
    <x v="0"/>
    <s v="インド政府"/>
    <x v="28"/>
    <x v="28"/>
    <n v="294590"/>
    <s v="INR"/>
    <n v="159173.5"/>
    <n v="201511"/>
    <n v="201511"/>
  </r>
  <r>
    <x v="0"/>
    <s v="インド政府"/>
    <x v="28"/>
    <x v="28"/>
    <n v="584501"/>
    <s v="INR"/>
    <n v="318347"/>
    <n v="201512"/>
    <n v="201512"/>
  </r>
  <r>
    <x v="0"/>
    <s v="インド政府"/>
    <x v="28"/>
    <x v="28"/>
    <n v="19451"/>
    <s v="INR"/>
    <n v="11550"/>
    <n v="201401"/>
    <n v="201401"/>
  </r>
  <r>
    <x v="0"/>
    <s v="インド政府"/>
    <x v="28"/>
    <x v="28"/>
    <n v="19013"/>
    <s v="INR"/>
    <n v="11550"/>
    <n v="201403"/>
    <n v="201403"/>
  </r>
  <r>
    <x v="0"/>
    <s v="インド政府"/>
    <x v="28"/>
    <x v="28"/>
    <n v="17022"/>
    <s v="INR"/>
    <n v="11550"/>
    <n v="201309"/>
    <n v="201309"/>
  </r>
  <r>
    <x v="0"/>
    <s v="インド政府"/>
    <x v="28"/>
    <x v="28"/>
    <n v="18929"/>
    <s v="INR"/>
    <n v="11550"/>
    <n v="201402"/>
    <n v="201402"/>
  </r>
  <r>
    <x v="0"/>
    <s v="インド政府"/>
    <x v="28"/>
    <x v="28"/>
    <n v="14928"/>
    <s v="INR"/>
    <n v="8662"/>
    <n v="201404"/>
    <n v="201404"/>
  </r>
  <r>
    <x v="0"/>
    <s v="インド政府"/>
    <x v="28"/>
    <x v="28"/>
    <n v="15651"/>
    <s v="INR"/>
    <n v="9096"/>
    <n v="201406"/>
    <n v="201406"/>
  </r>
  <r>
    <x v="0"/>
    <s v="インド政府"/>
    <x v="28"/>
    <x v="28"/>
    <n v="46251"/>
    <s v="INR"/>
    <n v="24255"/>
    <n v="201501"/>
    <n v="201501"/>
  </r>
  <r>
    <x v="0"/>
    <s v="インド政府"/>
    <x v="29"/>
    <x v="29"/>
    <n v="32436071"/>
    <s v="JPY"/>
    <n v="32436071"/>
    <n v="201506"/>
    <n v="201506"/>
  </r>
  <r>
    <x v="0"/>
    <s v="インド政府"/>
    <x v="29"/>
    <x v="29"/>
    <n v="29549607"/>
    <s v="JPY"/>
    <n v="29549607"/>
    <n v="201508"/>
    <n v="201508"/>
  </r>
  <r>
    <x v="0"/>
    <s v="インド政府"/>
    <x v="29"/>
    <x v="29"/>
    <n v="32229551"/>
    <s v="JPY"/>
    <n v="32229551"/>
    <n v="201509"/>
    <n v="201509"/>
  </r>
  <r>
    <x v="0"/>
    <s v="インド政府"/>
    <x v="29"/>
    <x v="29"/>
    <n v="25565395"/>
    <s v="JPY"/>
    <n v="25565395"/>
    <n v="201507"/>
    <n v="201507"/>
  </r>
  <r>
    <x v="0"/>
    <s v="インド政府"/>
    <x v="29"/>
    <x v="29"/>
    <n v="20909876"/>
    <s v="JPY"/>
    <n v="20909876"/>
    <n v="201510"/>
    <n v="201510"/>
  </r>
  <r>
    <x v="0"/>
    <s v="インド政府"/>
    <x v="29"/>
    <x v="29"/>
    <n v="22695717"/>
    <s v="JPY"/>
    <n v="22695717"/>
    <n v="201511"/>
    <n v="201511"/>
  </r>
  <r>
    <x v="0"/>
    <s v="インド政府"/>
    <x v="29"/>
    <x v="29"/>
    <n v="19376447"/>
    <s v="JPY"/>
    <n v="19376447"/>
    <n v="201512"/>
    <n v="201512"/>
  </r>
  <r>
    <x v="0"/>
    <s v="インド政府"/>
    <x v="29"/>
    <x v="29"/>
    <n v="19981550"/>
    <s v="JPY"/>
    <n v="19981550"/>
    <n v="201501"/>
    <n v="201501"/>
  </r>
  <r>
    <x v="0"/>
    <s v="インド政府"/>
    <x v="29"/>
    <x v="29"/>
    <n v="24611121"/>
    <s v="JPY"/>
    <n v="24611121"/>
    <n v="201502"/>
    <n v="201502"/>
  </r>
  <r>
    <x v="0"/>
    <s v="インド政府"/>
    <x v="29"/>
    <x v="29"/>
    <n v="25055500"/>
    <s v="JPY"/>
    <n v="25055500"/>
    <n v="201503"/>
    <n v="201503"/>
  </r>
  <r>
    <x v="0"/>
    <s v="インド政府"/>
    <x v="29"/>
    <x v="29"/>
    <n v="28668050"/>
    <s v="JPY"/>
    <n v="28668050"/>
    <n v="201504"/>
    <n v="201504"/>
  </r>
  <r>
    <x v="0"/>
    <s v="インド政府"/>
    <x v="29"/>
    <x v="29"/>
    <n v="28744250"/>
    <s v="JPY"/>
    <n v="28744250"/>
    <n v="201505"/>
    <n v="201505"/>
  </r>
  <r>
    <x v="0"/>
    <s v="インド政府"/>
    <x v="29"/>
    <x v="29"/>
    <n v="463187"/>
    <s v="INR"/>
    <n v="238265"/>
    <n v="201506"/>
    <n v="201506"/>
  </r>
  <r>
    <x v="0"/>
    <s v="インド政府"/>
    <x v="29"/>
    <x v="29"/>
    <n v="74786"/>
    <s v="INR"/>
    <n v="38881"/>
    <n v="201507"/>
    <n v="201507"/>
  </r>
  <r>
    <x v="0"/>
    <s v="インド政府"/>
    <x v="29"/>
    <x v="29"/>
    <n v="2509701"/>
    <s v="INR"/>
    <n v="1296601"/>
    <n v="201508"/>
    <n v="201508"/>
  </r>
  <r>
    <x v="0"/>
    <s v="インド政府"/>
    <x v="29"/>
    <x v="29"/>
    <n v="194501"/>
    <s v="INR"/>
    <n v="114600"/>
    <n v="201405"/>
    <n v="201405"/>
  </r>
  <r>
    <x v="0"/>
    <s v="インド政府"/>
    <x v="29"/>
    <x v="29"/>
    <n v="784621"/>
    <s v="INR"/>
    <n v="456000"/>
    <n v="201406"/>
    <n v="201406"/>
  </r>
  <r>
    <x v="0"/>
    <s v="インド政府"/>
    <x v="29"/>
    <x v="29"/>
    <n v="4610439"/>
    <s v="INR"/>
    <n v="2732614"/>
    <n v="201407"/>
    <n v="201407"/>
  </r>
  <r>
    <x v="0"/>
    <s v="インド政府"/>
    <x v="29"/>
    <x v="29"/>
    <n v="6230710"/>
    <s v="INR"/>
    <n v="3641582"/>
    <n v="201408"/>
    <n v="201408"/>
  </r>
  <r>
    <x v="0"/>
    <s v="インド政府"/>
    <x v="29"/>
    <x v="29"/>
    <n v="3574399"/>
    <s v="INR"/>
    <n v="2090451"/>
    <n v="201409"/>
    <n v="201409"/>
  </r>
  <r>
    <x v="0"/>
    <s v="インド政府"/>
    <x v="29"/>
    <x v="29"/>
    <n v="1493680"/>
    <s v="INR"/>
    <n v="840000"/>
    <n v="201410"/>
    <n v="201410"/>
  </r>
  <r>
    <x v="0"/>
    <s v="インド政府"/>
    <x v="29"/>
    <x v="29"/>
    <n v="1906860"/>
    <s v="INR"/>
    <n v="1000000"/>
    <n v="201501"/>
    <n v="201501"/>
  </r>
  <r>
    <x v="0"/>
    <s v="インド政府"/>
    <x v="29"/>
    <x v="29"/>
    <n v="89869"/>
    <s v="INR"/>
    <n v="48842"/>
    <n v="201509"/>
    <n v="201509"/>
  </r>
  <r>
    <x v="0"/>
    <s v="インド政府"/>
    <x v="29"/>
    <x v="29"/>
    <n v="239793"/>
    <s v="INR"/>
    <n v="131852"/>
    <n v="201510"/>
    <n v="201510"/>
  </r>
  <r>
    <x v="0"/>
    <s v="インド政府"/>
    <x v="29"/>
    <x v="29"/>
    <n v="400036"/>
    <s v="INR"/>
    <n v="216148"/>
    <n v="201511"/>
    <n v="201511"/>
  </r>
  <r>
    <x v="0"/>
    <s v="インド政府"/>
    <x v="29"/>
    <x v="29"/>
    <n v="54632"/>
    <s v="INR"/>
    <n v="29755"/>
    <n v="201512"/>
    <n v="201512"/>
  </r>
  <r>
    <x v="0"/>
    <s v="インド政府"/>
    <x v="29"/>
    <x v="29"/>
    <n v="561678"/>
    <s v="INR"/>
    <n v="292617"/>
    <n v="201503"/>
    <n v="201503"/>
  </r>
  <r>
    <x v="0"/>
    <s v="インド政府"/>
    <x v="29"/>
    <x v="29"/>
    <n v="79873"/>
    <s v="INR"/>
    <n v="41580"/>
    <n v="201504"/>
    <n v="201504"/>
  </r>
  <r>
    <x v="0"/>
    <s v="インド政府"/>
    <x v="29"/>
    <x v="29"/>
    <n v="77320"/>
    <s v="INR"/>
    <n v="41220"/>
    <n v="201505"/>
    <n v="201505"/>
  </r>
  <r>
    <x v="1"/>
    <s v="インド政府"/>
    <x v="29"/>
    <x v="29"/>
    <n v="-62590669"/>
    <s v="JPY"/>
    <n v="-62590669"/>
    <s v=""/>
    <s v=""/>
  </r>
  <r>
    <x v="0"/>
    <s v="イラク政府"/>
    <x v="30"/>
    <x v="30"/>
    <n v="260000"/>
    <s v="JPY"/>
    <n v="260000"/>
    <n v="201508"/>
    <n v="201508"/>
  </r>
  <r>
    <x v="0"/>
    <s v="イラク政府"/>
    <x v="30"/>
    <x v="30"/>
    <n v="176286"/>
    <s v="USD"/>
    <n v="1420"/>
    <n v="201508"/>
    <n v="201508"/>
  </r>
  <r>
    <x v="0"/>
    <s v="イラク政府"/>
    <x v="30"/>
    <x v="30"/>
    <n v="684803"/>
    <s v="JPY"/>
    <n v="684803"/>
    <n v="201510"/>
    <n v="201510"/>
  </r>
  <r>
    <x v="0"/>
    <s v="イラク政府"/>
    <x v="31"/>
    <x v="31"/>
    <n v="7435018"/>
    <s v="JPY"/>
    <n v="7435018"/>
    <n v="201508"/>
    <n v="201508"/>
  </r>
  <r>
    <x v="0"/>
    <s v="イラク政府"/>
    <x v="31"/>
    <x v="31"/>
    <n v="12188075"/>
    <s v="JPY"/>
    <n v="12188075"/>
    <n v="201509"/>
    <n v="201509"/>
  </r>
  <r>
    <x v="0"/>
    <s v="イラク政府"/>
    <x v="31"/>
    <x v="31"/>
    <n v="14910930"/>
    <s v="JPY"/>
    <n v="14910930"/>
    <n v="201510"/>
    <n v="201510"/>
  </r>
  <r>
    <x v="0"/>
    <s v="イラク政府"/>
    <x v="31"/>
    <x v="31"/>
    <n v="39260856"/>
    <s v="USD"/>
    <n v="316250"/>
    <n v="201508"/>
    <n v="201508"/>
  </r>
  <r>
    <x v="0"/>
    <s v="イラク政府"/>
    <x v="31"/>
    <x v="31"/>
    <n v="32531133"/>
    <s v="USD"/>
    <n v="267273"/>
    <n v="201509"/>
    <n v="201509"/>
  </r>
  <r>
    <x v="0"/>
    <s v="イラク政府"/>
    <x v="31"/>
    <x v="31"/>
    <n v="34255585"/>
    <s v="USD"/>
    <n v="286095"/>
    <n v="201510"/>
    <n v="201510"/>
  </r>
  <r>
    <x v="0"/>
    <s v="イラク政府"/>
    <x v="31"/>
    <x v="31"/>
    <n v="14426908"/>
    <s v="JPY"/>
    <n v="14426908"/>
    <n v="201511"/>
    <n v="201511"/>
  </r>
  <r>
    <x v="0"/>
    <s v="イラク政府"/>
    <x v="31"/>
    <x v="31"/>
    <n v="7402224"/>
    <s v="JPY"/>
    <n v="7402224"/>
    <n v="201512"/>
    <n v="201512"/>
  </r>
  <r>
    <x v="0"/>
    <s v="イラク政府"/>
    <x v="31"/>
    <x v="31"/>
    <n v="31728872"/>
    <s v="USD"/>
    <n v="261940.66"/>
    <n v="201511"/>
    <n v="201511"/>
  </r>
  <r>
    <x v="0"/>
    <s v="イラク政府"/>
    <x v="31"/>
    <x v="31"/>
    <n v="23118446"/>
    <s v="USD"/>
    <n v="188192"/>
    <n v="201512"/>
    <n v="201512"/>
  </r>
  <r>
    <x v="0"/>
    <s v="イラク政府"/>
    <x v="32"/>
    <x v="32"/>
    <n v="16359514"/>
    <s v="JPY"/>
    <n v="16359514"/>
    <n v="201510"/>
    <n v="201510"/>
  </r>
  <r>
    <x v="0"/>
    <s v="イラク政府"/>
    <x v="32"/>
    <x v="32"/>
    <n v="21151549"/>
    <s v="JPY"/>
    <n v="21151549"/>
    <n v="201511"/>
    <n v="201511"/>
  </r>
  <r>
    <x v="0"/>
    <s v="イラク政府"/>
    <x v="32"/>
    <x v="32"/>
    <n v="27418134"/>
    <s v="JPY"/>
    <n v="27418134"/>
    <n v="201512"/>
    <n v="201512"/>
  </r>
  <r>
    <x v="0"/>
    <s v="イラク政府"/>
    <x v="32"/>
    <x v="32"/>
    <n v="9524919"/>
    <s v="USD"/>
    <n v="79550"/>
    <n v="201510"/>
    <n v="201510"/>
  </r>
  <r>
    <x v="0"/>
    <s v="イラク政府"/>
    <x v="32"/>
    <x v="32"/>
    <n v="23028751"/>
    <s v="USD"/>
    <n v="190116"/>
    <n v="201511"/>
    <n v="201511"/>
  </r>
  <r>
    <x v="0"/>
    <s v="イラク政府"/>
    <x v="32"/>
    <x v="32"/>
    <n v="114958793"/>
    <s v="USD"/>
    <n v="935803.6"/>
    <n v="201512"/>
    <n v="201512"/>
  </r>
  <r>
    <x v="1"/>
    <s v="イラク政府"/>
    <x v="32"/>
    <x v="32"/>
    <n v="-139822023"/>
    <s v="USD"/>
    <n v="-1136672"/>
    <s v=""/>
    <s v=""/>
  </r>
  <r>
    <x v="1"/>
    <s v="イラク政府"/>
    <x v="32"/>
    <x v="32"/>
    <n v="-133137349"/>
    <s v="JPY"/>
    <n v="-133137349"/>
    <s v=""/>
    <s v=""/>
  </r>
  <r>
    <x v="0"/>
    <s v="イラク政府"/>
    <x v="33"/>
    <x v="33"/>
    <n v="790000"/>
    <s v="JPY"/>
    <n v="790000"/>
    <n v="201507"/>
    <n v="201507"/>
  </r>
  <r>
    <x v="0"/>
    <s v="イラク政府"/>
    <x v="33"/>
    <x v="33"/>
    <n v="50000"/>
    <s v="JPY"/>
    <n v="50000"/>
    <n v="201508"/>
    <n v="201508"/>
  </r>
  <r>
    <x v="0"/>
    <s v="イラク政府"/>
    <x v="33"/>
    <x v="33"/>
    <n v="50000"/>
    <s v="JPY"/>
    <n v="50000"/>
    <n v="201509"/>
    <n v="201509"/>
  </r>
  <r>
    <x v="0"/>
    <s v="イラク政府"/>
    <x v="33"/>
    <x v="33"/>
    <n v="2714000"/>
    <s v="JPY"/>
    <n v="2714000"/>
    <n v="201510"/>
    <n v="201510"/>
  </r>
  <r>
    <x v="0"/>
    <s v="イラク政府"/>
    <x v="33"/>
    <x v="33"/>
    <n v="864000"/>
    <s v="JPY"/>
    <n v="864000"/>
    <n v="201511"/>
    <n v="201511"/>
  </r>
  <r>
    <x v="0"/>
    <s v="イラク政府"/>
    <x v="33"/>
    <x v="33"/>
    <n v="7950000"/>
    <s v="JPY"/>
    <n v="7950000"/>
    <n v="201512"/>
    <n v="201512"/>
  </r>
  <r>
    <x v="0"/>
    <s v="イラク政府"/>
    <x v="33"/>
    <x v="33"/>
    <n v="10468378"/>
    <s v="USD"/>
    <n v="87940"/>
    <n v="201505"/>
    <n v="201505"/>
  </r>
  <r>
    <x v="0"/>
    <s v="イラク政府"/>
    <x v="33"/>
    <x v="33"/>
    <n v="4090515"/>
    <s v="USD"/>
    <n v="33000"/>
    <n v="201506"/>
    <n v="201506"/>
  </r>
  <r>
    <x v="0"/>
    <s v="イラク政府"/>
    <x v="33"/>
    <x v="33"/>
    <n v="6880621"/>
    <s v="USD"/>
    <n v="56150"/>
    <n v="201507"/>
    <n v="201507"/>
  </r>
  <r>
    <x v="0"/>
    <s v="イラク政府"/>
    <x v="33"/>
    <x v="33"/>
    <n v="7156959"/>
    <s v="USD"/>
    <n v="57650"/>
    <n v="201508"/>
    <n v="201508"/>
  </r>
  <r>
    <x v="0"/>
    <s v="イラク政府"/>
    <x v="33"/>
    <x v="33"/>
    <n v="8002761"/>
    <s v="USD"/>
    <n v="65750"/>
    <n v="201509"/>
    <n v="201509"/>
  </r>
  <r>
    <x v="0"/>
    <s v="イラク政府"/>
    <x v="33"/>
    <x v="33"/>
    <n v="7034431"/>
    <s v="USD"/>
    <n v="58750"/>
    <n v="201510"/>
    <n v="201510"/>
  </r>
  <r>
    <x v="0"/>
    <s v="イラク政府"/>
    <x v="33"/>
    <x v="33"/>
    <n v="7891620"/>
    <s v="USD"/>
    <n v="65150"/>
    <n v="201511"/>
    <n v="201511"/>
  </r>
  <r>
    <x v="0"/>
    <s v="イラク政府"/>
    <x v="33"/>
    <x v="33"/>
    <n v="15374052"/>
    <s v="USD"/>
    <n v="125150"/>
    <n v="201512"/>
    <n v="201512"/>
  </r>
  <r>
    <x v="0"/>
    <s v="イラク政府"/>
    <x v="33"/>
    <x v="33"/>
    <n v="1408020"/>
    <s v="JPY"/>
    <n v="1408020"/>
    <n v="201502"/>
    <n v="201502"/>
  </r>
  <r>
    <x v="0"/>
    <s v="イラク政府"/>
    <x v="33"/>
    <x v="33"/>
    <n v="3465000"/>
    <s v="JPY"/>
    <n v="3465000"/>
    <n v="201503"/>
    <n v="201503"/>
  </r>
  <r>
    <x v="0"/>
    <s v="イラク政府"/>
    <x v="33"/>
    <x v="33"/>
    <n v="570000"/>
    <s v="JPY"/>
    <n v="570000"/>
    <n v="201504"/>
    <n v="201504"/>
  </r>
  <r>
    <x v="0"/>
    <s v="イラク政府"/>
    <x v="33"/>
    <x v="33"/>
    <n v="3696900"/>
    <s v="JPY"/>
    <n v="3696900"/>
    <n v="201505"/>
    <n v="201505"/>
  </r>
  <r>
    <x v="0"/>
    <s v="イラク政府"/>
    <x v="33"/>
    <x v="33"/>
    <n v="50000"/>
    <s v="JPY"/>
    <n v="50000"/>
    <n v="201506"/>
    <n v="201506"/>
  </r>
  <r>
    <x v="0"/>
    <s v="イラク政府"/>
    <x v="33"/>
    <x v="33"/>
    <n v="366575"/>
    <s v="USD"/>
    <n v="3100"/>
    <n v="201502"/>
    <n v="201502"/>
  </r>
  <r>
    <x v="0"/>
    <s v="イラク政府"/>
    <x v="33"/>
    <x v="33"/>
    <n v="6213967"/>
    <s v="USD"/>
    <n v="52100"/>
    <n v="201503"/>
    <n v="201503"/>
  </r>
  <r>
    <x v="0"/>
    <s v="ケニア政府"/>
    <x v="34"/>
    <x v="34"/>
    <n v="973000"/>
    <s v="JPY"/>
    <n v="973000"/>
    <n v="201407"/>
    <n v="201407"/>
  </r>
  <r>
    <x v="0"/>
    <s v="ケニア政府"/>
    <x v="34"/>
    <x v="34"/>
    <n v="769300"/>
    <s v="JPY"/>
    <n v="769300"/>
    <n v="201405"/>
    <n v="201405"/>
  </r>
  <r>
    <x v="0"/>
    <s v="ケニア政府"/>
    <x v="34"/>
    <x v="34"/>
    <n v="650886"/>
    <s v="KES"/>
    <n v="551556"/>
    <n v="201405"/>
    <n v="201405"/>
  </r>
  <r>
    <x v="0"/>
    <s v="ケニア政府"/>
    <x v="34"/>
    <x v="34"/>
    <n v="225211"/>
    <s v="KES"/>
    <n v="194720"/>
    <n v="201407"/>
    <n v="201407"/>
  </r>
  <r>
    <x v="0"/>
    <s v="ケニア政府"/>
    <x v="35"/>
    <x v="35"/>
    <n v="4094000"/>
    <s v="JPY"/>
    <n v="4094000"/>
    <n v="201507"/>
    <n v="201507"/>
  </r>
  <r>
    <x v="0"/>
    <s v="ケニア政府"/>
    <x v="35"/>
    <x v="35"/>
    <n v="4094000"/>
    <s v="JPY"/>
    <n v="4094000"/>
    <n v="201508"/>
    <n v="201508"/>
  </r>
  <r>
    <x v="0"/>
    <s v="ケニア政府"/>
    <x v="35"/>
    <x v="35"/>
    <n v="819600"/>
    <s v="JPY"/>
    <n v="819600"/>
    <n v="201509"/>
    <n v="201509"/>
  </r>
  <r>
    <x v="0"/>
    <s v="ケニア政府"/>
    <x v="35"/>
    <x v="35"/>
    <n v="3975060"/>
    <s v="JPY"/>
    <n v="3975060"/>
    <n v="201510"/>
    <n v="201510"/>
  </r>
  <r>
    <x v="0"/>
    <s v="ケニア政府"/>
    <x v="35"/>
    <x v="35"/>
    <n v="4098000"/>
    <s v="JPY"/>
    <n v="4098000"/>
    <n v="201511"/>
    <n v="201511"/>
  </r>
  <r>
    <x v="0"/>
    <s v="ケニア政府"/>
    <x v="35"/>
    <x v="35"/>
    <n v="3155460"/>
    <s v="JPY"/>
    <n v="3155460"/>
    <n v="201512"/>
    <n v="201512"/>
  </r>
  <r>
    <x v="0"/>
    <s v="ケニア政府"/>
    <x v="35"/>
    <x v="35"/>
    <n v="4094000"/>
    <s v="JPY"/>
    <n v="4094000"/>
    <n v="201506"/>
    <n v="201506"/>
  </r>
  <r>
    <x v="0"/>
    <s v="ケニア政府"/>
    <x v="35"/>
    <x v="35"/>
    <n v="9504873"/>
    <s v="KES"/>
    <n v="7653000"/>
    <n v="201507"/>
    <n v="201507"/>
  </r>
  <r>
    <x v="0"/>
    <s v="ケニア政府"/>
    <x v="35"/>
    <x v="35"/>
    <n v="3905535"/>
    <s v="KES"/>
    <n v="3212000"/>
    <n v="201508"/>
    <n v="201508"/>
  </r>
  <r>
    <x v="0"/>
    <s v="ケニア政府"/>
    <x v="35"/>
    <x v="35"/>
    <n v="3281801"/>
    <s v="KES"/>
    <n v="2800100"/>
    <n v="201509"/>
    <n v="201509"/>
  </r>
  <r>
    <x v="0"/>
    <s v="ケニア政府"/>
    <x v="35"/>
    <x v="35"/>
    <n v="3152762"/>
    <s v="KES"/>
    <n v="2774000"/>
    <n v="201510"/>
    <n v="201510"/>
  </r>
  <r>
    <x v="0"/>
    <s v="ケニア政府"/>
    <x v="35"/>
    <x v="35"/>
    <n v="3604174"/>
    <s v="KES"/>
    <n v="3030500"/>
    <n v="201511"/>
    <n v="201511"/>
  </r>
  <r>
    <x v="0"/>
    <s v="ケニア政府"/>
    <x v="35"/>
    <x v="35"/>
    <n v="3869007"/>
    <s v="KES"/>
    <n v="3212500"/>
    <n v="201512"/>
    <n v="201512"/>
  </r>
  <r>
    <x v="0"/>
    <s v="ケニア政府"/>
    <x v="35"/>
    <x v="35"/>
    <n v="6409719"/>
    <s v="KES"/>
    <n v="4921732"/>
    <n v="201504"/>
    <n v="201504"/>
  </r>
  <r>
    <x v="0"/>
    <s v="ケニア政府"/>
    <x v="35"/>
    <x v="35"/>
    <n v="3970311"/>
    <s v="KES"/>
    <n v="3156000"/>
    <n v="201505"/>
    <n v="201505"/>
  </r>
  <r>
    <x v="0"/>
    <s v="ケニア政府"/>
    <x v="35"/>
    <x v="35"/>
    <n v="14074677"/>
    <s v="KES"/>
    <n v="11104895"/>
    <n v="201506"/>
    <n v="201506"/>
  </r>
  <r>
    <x v="1"/>
    <s v="ケニア政府"/>
    <x v="35"/>
    <x v="35"/>
    <n v="-52885739"/>
    <s v="KES"/>
    <n v="-43494423.5"/>
    <s v=""/>
    <s v=""/>
  </r>
  <r>
    <x v="1"/>
    <s v="ケニア政府"/>
    <x v="35"/>
    <x v="35"/>
    <n v="-79743821"/>
    <s v="JPY"/>
    <n v="-79743821"/>
    <s v=""/>
    <s v=""/>
  </r>
  <r>
    <x v="0"/>
    <s v="ケニア政府"/>
    <x v="36"/>
    <x v="36"/>
    <n v="3180450"/>
    <s v="JPY"/>
    <n v="3180450"/>
    <n v="201507"/>
    <n v="201509"/>
  </r>
  <r>
    <x v="0"/>
    <s v="ケニア政府"/>
    <x v="36"/>
    <x v="36"/>
    <n v="449980"/>
    <s v="USD"/>
    <n v="3697"/>
    <n v="201507"/>
    <n v="201509"/>
  </r>
  <r>
    <x v="0"/>
    <s v="ケニア政府"/>
    <x v="36"/>
    <x v="36"/>
    <n v="2021676"/>
    <s v="KES"/>
    <n v="1724935"/>
    <n v="201507"/>
    <n v="201509"/>
  </r>
  <r>
    <x v="0"/>
    <s v="ケニア政府"/>
    <x v="36"/>
    <x v="36"/>
    <n v="1384473"/>
    <s v="KES"/>
    <n v="1149551"/>
    <n v="201510"/>
    <n v="201512"/>
  </r>
  <r>
    <x v="1"/>
    <s v="ケニア政府"/>
    <x v="36"/>
    <x v="36"/>
    <n v="-2453622"/>
    <s v="USD"/>
    <n v="-19703.599999999999"/>
    <s v=""/>
    <s v=""/>
  </r>
  <r>
    <x v="1"/>
    <s v="ケニア政府"/>
    <x v="36"/>
    <x v="36"/>
    <n v="-4832330"/>
    <s v="KES"/>
    <n v="-4123043"/>
    <s v=""/>
    <s v=""/>
  </r>
  <r>
    <x v="1"/>
    <s v="ケニア政府"/>
    <x v="36"/>
    <x v="36"/>
    <n v="-11472566"/>
    <s v="USD"/>
    <n v="-97036"/>
    <s v=""/>
    <s v=""/>
  </r>
  <r>
    <x v="0"/>
    <s v="ケニア政府"/>
    <x v="37"/>
    <x v="37"/>
    <n v="725787"/>
    <s v="USD"/>
    <n v="5963"/>
    <n v="201506"/>
    <n v="201509"/>
  </r>
  <r>
    <x v="0"/>
    <s v="ケニア政府"/>
    <x v="37"/>
    <x v="37"/>
    <n v="6698750"/>
    <s v="JPY"/>
    <n v="6698750"/>
    <n v="201506"/>
    <n v="201509"/>
  </r>
  <r>
    <x v="0"/>
    <s v="ケニア政府"/>
    <x v="37"/>
    <x v="37"/>
    <n v="2026060"/>
    <s v="JPY"/>
    <n v="2026060"/>
    <n v="201510"/>
    <n v="201510"/>
  </r>
  <r>
    <x v="0"/>
    <s v="ケニア政府"/>
    <x v="37"/>
    <x v="37"/>
    <n v="178561"/>
    <s v="USD"/>
    <n v="1491.3"/>
    <n v="201510"/>
    <n v="201510"/>
  </r>
  <r>
    <x v="0"/>
    <s v="カンボジア政府"/>
    <x v="38"/>
    <x v="38"/>
    <n v="804025"/>
    <s v="JPY"/>
    <n v="804025"/>
    <n v="201510"/>
    <n v="201510"/>
  </r>
  <r>
    <x v="0"/>
    <s v="カンボジア政府"/>
    <x v="38"/>
    <x v="38"/>
    <n v="252520"/>
    <s v="JPY"/>
    <n v="252520"/>
    <n v="201511"/>
    <n v="201511"/>
  </r>
  <r>
    <x v="0"/>
    <s v="カンボジア政府"/>
    <x v="38"/>
    <x v="38"/>
    <n v="914280"/>
    <s v="JPY"/>
    <n v="914280"/>
    <n v="201512"/>
    <n v="201512"/>
  </r>
  <r>
    <x v="0"/>
    <s v="カンボジア政府"/>
    <x v="38"/>
    <x v="38"/>
    <n v="203550"/>
    <s v="USD"/>
    <n v="1700"/>
    <n v="201510"/>
    <n v="201510"/>
  </r>
  <r>
    <x v="0"/>
    <s v="カンボジア政府"/>
    <x v="39"/>
    <x v="39"/>
    <n v="3768000"/>
    <s v="JPY"/>
    <n v="3768000"/>
    <n v="201510"/>
    <n v="201510"/>
  </r>
  <r>
    <x v="0"/>
    <s v="カンボジア政府"/>
    <x v="39"/>
    <x v="39"/>
    <n v="1641567"/>
    <s v="USD"/>
    <n v="13710"/>
    <n v="201510"/>
    <n v="201510"/>
  </r>
  <r>
    <x v="0"/>
    <s v="カンボジア政府"/>
    <x v="39"/>
    <x v="39"/>
    <n v="2263241"/>
    <s v="USD"/>
    <n v="18684.400000000001"/>
    <n v="201511"/>
    <n v="201511"/>
  </r>
  <r>
    <x v="0"/>
    <s v="カンボジア政府"/>
    <x v="39"/>
    <x v="39"/>
    <n v="4608000"/>
    <s v="JPY"/>
    <n v="4608000"/>
    <n v="201511"/>
    <n v="201511"/>
  </r>
  <r>
    <x v="0"/>
    <s v="カンボジア政府"/>
    <x v="39"/>
    <x v="39"/>
    <n v="1964292"/>
    <s v="USD"/>
    <n v="15990"/>
    <n v="201512"/>
    <n v="201512"/>
  </r>
  <r>
    <x v="0"/>
    <s v="カンボジア政府"/>
    <x v="39"/>
    <x v="39"/>
    <n v="4625000"/>
    <s v="JPY"/>
    <n v="4625000"/>
    <n v="201512"/>
    <n v="201512"/>
  </r>
  <r>
    <x v="1"/>
    <s v="カンボジア政府"/>
    <x v="39"/>
    <x v="39"/>
    <n v="-8606750"/>
    <s v="JPY"/>
    <n v="-8606750"/>
    <s v=""/>
    <s v=""/>
  </r>
  <r>
    <x v="1"/>
    <s v="カンボジア政府"/>
    <x v="39"/>
    <x v="39"/>
    <n v="-4503248"/>
    <s v="USD"/>
    <n v="-36680.36"/>
    <s v=""/>
    <s v=""/>
  </r>
  <r>
    <x v="0"/>
    <s v="カンボジア政府"/>
    <x v="40"/>
    <x v="40"/>
    <n v="2822000"/>
    <s v="JPY"/>
    <n v="2822000"/>
    <n v="201507"/>
    <n v="201507"/>
  </r>
  <r>
    <x v="0"/>
    <s v="カンボジア政府"/>
    <x v="40"/>
    <x v="40"/>
    <n v="572875"/>
    <s v="USD"/>
    <n v="4675"/>
    <n v="201507"/>
    <n v="201507"/>
  </r>
  <r>
    <x v="0"/>
    <s v="カンボジア政府"/>
    <x v="40"/>
    <x v="40"/>
    <n v="2822000"/>
    <s v="JPY"/>
    <n v="2822000"/>
    <n v="201508"/>
    <n v="201508"/>
  </r>
  <r>
    <x v="0"/>
    <s v="カンボジア政府"/>
    <x v="40"/>
    <x v="40"/>
    <n v="1801500"/>
    <s v="JPY"/>
    <n v="1801500"/>
    <n v="201509"/>
    <n v="201509"/>
  </r>
  <r>
    <x v="0"/>
    <s v="カンボジア政府"/>
    <x v="40"/>
    <x v="40"/>
    <n v="928500"/>
    <s v="JPY"/>
    <n v="928500"/>
    <n v="201510"/>
    <n v="201510"/>
  </r>
  <r>
    <x v="0"/>
    <s v="カンボジア政府"/>
    <x v="40"/>
    <x v="40"/>
    <n v="4104000"/>
    <s v="JPY"/>
    <n v="4104000"/>
    <n v="201511"/>
    <n v="201511"/>
  </r>
  <r>
    <x v="0"/>
    <s v="カンボジア政府"/>
    <x v="40"/>
    <x v="40"/>
    <n v="2822000"/>
    <s v="JPY"/>
    <n v="2822000"/>
    <n v="201512"/>
    <n v="201512"/>
  </r>
  <r>
    <x v="0"/>
    <s v="カンボジア政府"/>
    <x v="40"/>
    <x v="40"/>
    <n v="471999"/>
    <s v="USD"/>
    <n v="3802"/>
    <n v="201508"/>
    <n v="201508"/>
  </r>
  <r>
    <x v="0"/>
    <s v="カンボジア政府"/>
    <x v="40"/>
    <x v="40"/>
    <n v="693776"/>
    <s v="USD"/>
    <n v="5700"/>
    <n v="201509"/>
    <n v="201509"/>
  </r>
  <r>
    <x v="0"/>
    <s v="カンボジア政府"/>
    <x v="40"/>
    <x v="40"/>
    <n v="521446"/>
    <s v="USD"/>
    <n v="4355"/>
    <n v="201510"/>
    <n v="201510"/>
  </r>
  <r>
    <x v="0"/>
    <s v="カンボジア政府"/>
    <x v="40"/>
    <x v="40"/>
    <n v="545085"/>
    <s v="USD"/>
    <n v="4500"/>
    <n v="201511"/>
    <n v="201511"/>
  </r>
  <r>
    <x v="0"/>
    <s v="カンボジア政府"/>
    <x v="40"/>
    <x v="40"/>
    <n v="1099463"/>
    <s v="USD"/>
    <n v="8950"/>
    <n v="201512"/>
    <n v="201512"/>
  </r>
  <r>
    <x v="1"/>
    <s v="カンボジア政府"/>
    <x v="40"/>
    <x v="40"/>
    <n v="-1644152"/>
    <s v="USD"/>
    <n v="-13740.2"/>
    <s v=""/>
    <s v=""/>
  </r>
  <r>
    <x v="0"/>
    <s v="カンボジア政府"/>
    <x v="41"/>
    <x v="41"/>
    <n v="6546673"/>
    <s v="USD"/>
    <n v="54046.67"/>
    <n v="201511"/>
    <n v="201511"/>
  </r>
  <r>
    <x v="0"/>
    <s v="カンボジア政府"/>
    <x v="41"/>
    <x v="41"/>
    <n v="6761798"/>
    <s v="USD"/>
    <n v="55043.33"/>
    <n v="201512"/>
    <n v="201512"/>
  </r>
  <r>
    <x v="1"/>
    <s v="カンボジア政府"/>
    <x v="41"/>
    <x v="41"/>
    <n v="-3438763"/>
    <s v="USD"/>
    <n v="-28112.84"/>
    <s v=""/>
    <s v=""/>
  </r>
  <r>
    <x v="0"/>
    <s v="ラオス政府"/>
    <x v="42"/>
    <x v="42"/>
    <n v="2621670"/>
    <s v="USD"/>
    <n v="21895.599999999999"/>
    <n v="201509"/>
    <n v="201510"/>
  </r>
  <r>
    <x v="0"/>
    <s v="ラオス政府"/>
    <x v="42"/>
    <x v="42"/>
    <n v="2542351"/>
    <s v="USD"/>
    <n v="20695.599999999999"/>
    <n v="201511"/>
    <n v="201512"/>
  </r>
  <r>
    <x v="0"/>
    <s v="ラオス政府"/>
    <x v="43"/>
    <x v="43"/>
    <n v="4747500"/>
    <s v="JPY"/>
    <n v="4747500"/>
    <n v="201509"/>
    <n v="201510"/>
  </r>
  <r>
    <x v="0"/>
    <s v="ラオス政府"/>
    <x v="43"/>
    <x v="43"/>
    <n v="5493350"/>
    <s v="JPY"/>
    <n v="5493350"/>
    <n v="201511"/>
    <n v="201512"/>
  </r>
  <r>
    <x v="0"/>
    <s v="ラオス政府"/>
    <x v="43"/>
    <x v="43"/>
    <n v="5106458"/>
    <s v="USD"/>
    <n v="42648"/>
    <n v="201509"/>
    <n v="201510"/>
  </r>
  <r>
    <x v="0"/>
    <s v="ラオス政府"/>
    <x v="43"/>
    <x v="43"/>
    <n v="6128614"/>
    <s v="USD"/>
    <n v="49889"/>
    <n v="201511"/>
    <n v="201512"/>
  </r>
  <r>
    <x v="1"/>
    <s v="ラオス政府"/>
    <x v="43"/>
    <x v="43"/>
    <n v="-2414255"/>
    <s v="USD"/>
    <n v="-19601"/>
    <s v=""/>
    <s v=""/>
  </r>
  <r>
    <x v="0"/>
    <s v="ラオス政府"/>
    <x v="44"/>
    <x v="44"/>
    <n v="8137585"/>
    <s v="JPY"/>
    <n v="8137585"/>
    <n v="201507"/>
    <n v="201508"/>
  </r>
  <r>
    <x v="0"/>
    <s v="ラオス政府"/>
    <x v="44"/>
    <x v="44"/>
    <n v="4425860"/>
    <s v="JPY"/>
    <n v="4425860"/>
    <n v="201509"/>
    <n v="201510"/>
  </r>
  <r>
    <x v="0"/>
    <s v="ラオス政府"/>
    <x v="44"/>
    <x v="44"/>
    <n v="1310900"/>
    <s v="JPY"/>
    <n v="1310900"/>
    <n v="201503"/>
    <n v="201504"/>
  </r>
  <r>
    <x v="0"/>
    <s v="ラオス政府"/>
    <x v="44"/>
    <x v="44"/>
    <n v="1197000"/>
    <s v="JPY"/>
    <n v="1197000"/>
    <n v="201505"/>
    <n v="201506"/>
  </r>
  <r>
    <x v="1"/>
    <s v="ラオス政府"/>
    <x v="44"/>
    <x v="44"/>
    <n v="-45736203"/>
    <s v="JPY"/>
    <n v="-45736203"/>
    <s v=""/>
    <s v=""/>
  </r>
  <r>
    <x v="1"/>
    <s v="ラオス政府"/>
    <x v="44"/>
    <x v="44"/>
    <n v="-3617786"/>
    <s v="USD"/>
    <n v="-29410.5"/>
    <s v=""/>
    <s v=""/>
  </r>
  <r>
    <x v="0"/>
    <s v="ラオス政府"/>
    <x v="45"/>
    <x v="45"/>
    <n v="5327667"/>
    <s v="JPY"/>
    <n v="5327667"/>
    <n v="201510"/>
    <n v="201510"/>
  </r>
  <r>
    <x v="0"/>
    <s v="ラオス政府"/>
    <x v="45"/>
    <x v="45"/>
    <n v="3427033"/>
    <s v="JPY"/>
    <n v="3427033"/>
    <n v="201511"/>
    <n v="201511"/>
  </r>
  <r>
    <x v="0"/>
    <s v="ラオス政府"/>
    <x v="45"/>
    <x v="45"/>
    <n v="7342533"/>
    <s v="JPY"/>
    <n v="7342533"/>
    <n v="201512"/>
    <n v="201512"/>
  </r>
  <r>
    <x v="0"/>
    <s v="ラオス政府"/>
    <x v="45"/>
    <x v="45"/>
    <n v="7126078"/>
    <s v="USD"/>
    <n v="58830"/>
    <n v="201511"/>
    <n v="201511"/>
  </r>
  <r>
    <x v="1"/>
    <s v="ラオス政府"/>
    <x v="45"/>
    <x v="45"/>
    <n v="-10094892"/>
    <s v="JPY"/>
    <n v="-10094892"/>
    <s v=""/>
    <s v=""/>
  </r>
  <r>
    <x v="0"/>
    <s v="ラオス政府"/>
    <x v="46"/>
    <x v="46"/>
    <n v="1243197"/>
    <s v="USD"/>
    <n v="10214"/>
    <n v="201509"/>
    <n v="201509"/>
  </r>
  <r>
    <x v="0"/>
    <s v="ラオス政府"/>
    <x v="46"/>
    <x v="46"/>
    <n v="3601030"/>
    <s v="USD"/>
    <n v="30075"/>
    <n v="201510"/>
    <n v="201510"/>
  </r>
  <r>
    <x v="0"/>
    <s v="ラオス政府"/>
    <x v="46"/>
    <x v="46"/>
    <n v="4857313"/>
    <s v="USD"/>
    <n v="40100"/>
    <n v="201511"/>
    <n v="201511"/>
  </r>
  <r>
    <x v="0"/>
    <s v="ラオス政府"/>
    <x v="46"/>
    <x v="46"/>
    <n v="2927151"/>
    <s v="USD"/>
    <n v="23828"/>
    <n v="201512"/>
    <n v="201512"/>
  </r>
  <r>
    <x v="1"/>
    <s v="ラオス政府"/>
    <x v="46"/>
    <x v="46"/>
    <n v="-11682781"/>
    <s v="USD"/>
    <n v="-96520"/>
    <s v=""/>
    <s v=""/>
  </r>
  <r>
    <x v="0"/>
    <s v="スリランカ政府"/>
    <x v="47"/>
    <x v="47"/>
    <n v="1739600"/>
    <s v="JPY"/>
    <n v="1739600"/>
    <n v="201401"/>
    <n v="201401"/>
  </r>
  <r>
    <x v="0"/>
    <s v="スリランカ政府"/>
    <x v="47"/>
    <x v="47"/>
    <n v="6810380"/>
    <s v="JPY"/>
    <n v="6810380"/>
    <n v="201409"/>
    <n v="201409"/>
  </r>
  <r>
    <x v="0"/>
    <s v="スリランカ政府"/>
    <x v="47"/>
    <x v="47"/>
    <n v="2824490"/>
    <s v="JPY"/>
    <n v="2824490"/>
    <n v="201410"/>
    <n v="201410"/>
  </r>
  <r>
    <x v="0"/>
    <s v="スリランカ政府"/>
    <x v="47"/>
    <x v="47"/>
    <n v="2826380"/>
    <s v="JPY"/>
    <n v="2826380"/>
    <n v="201411"/>
    <n v="201411"/>
  </r>
  <r>
    <x v="0"/>
    <s v="スリランカ政府"/>
    <x v="47"/>
    <x v="47"/>
    <n v="1731500"/>
    <s v="JPY"/>
    <n v="1731500"/>
    <n v="201412"/>
    <n v="201412"/>
  </r>
  <r>
    <x v="0"/>
    <s v="スリランカ政府"/>
    <x v="47"/>
    <x v="47"/>
    <n v="680600"/>
    <s v="JPY"/>
    <n v="680600"/>
    <n v="201501"/>
    <n v="201501"/>
  </r>
  <r>
    <x v="0"/>
    <s v="スリランカ政府"/>
    <x v="47"/>
    <x v="47"/>
    <n v="1020900"/>
    <s v="JPY"/>
    <n v="1020900"/>
    <n v="201502"/>
    <n v="201502"/>
  </r>
  <r>
    <x v="0"/>
    <s v="スリランカ政府"/>
    <x v="47"/>
    <x v="47"/>
    <n v="1603840"/>
    <s v="JPY"/>
    <n v="1603840"/>
    <n v="201504"/>
    <n v="201504"/>
  </r>
  <r>
    <x v="0"/>
    <s v="スリランカ政府"/>
    <x v="47"/>
    <x v="47"/>
    <n v="2091480"/>
    <s v="JPY"/>
    <n v="2091480"/>
    <n v="201506"/>
    <n v="201506"/>
  </r>
  <r>
    <x v="0"/>
    <s v="スリランカ政府"/>
    <x v="48"/>
    <x v="48"/>
    <n v="4554415"/>
    <s v="JPY"/>
    <n v="4554415"/>
    <n v="201510"/>
    <n v="201512"/>
  </r>
  <r>
    <x v="0"/>
    <s v="スリランカ政府"/>
    <x v="48"/>
    <x v="48"/>
    <n v="3424324"/>
    <s v="LKR"/>
    <n v="3992450"/>
    <n v="201510"/>
    <n v="201512"/>
  </r>
  <r>
    <x v="1"/>
    <s v="スリランカ政府"/>
    <x v="48"/>
    <x v="48"/>
    <n v="-5544254"/>
    <s v="JPY"/>
    <n v="-5544254"/>
    <s v=""/>
    <s v=""/>
  </r>
  <r>
    <x v="0"/>
    <s v="スリランカ政府"/>
    <x v="49"/>
    <x v="49"/>
    <n v="70000"/>
    <s v="JPY"/>
    <n v="70000"/>
    <n v="201510"/>
    <n v="201511"/>
  </r>
  <r>
    <x v="0"/>
    <s v="スリランカ政府"/>
    <x v="49"/>
    <x v="49"/>
    <n v="35000"/>
    <s v="JPY"/>
    <n v="35000"/>
    <n v="201512"/>
    <n v="201512"/>
  </r>
  <r>
    <x v="0"/>
    <s v="モロッコ政府"/>
    <x v="50"/>
    <x v="50"/>
    <n v="2648545"/>
    <s v="JPY"/>
    <n v="2648545"/>
    <n v="201311"/>
    <n v="201311"/>
  </r>
  <r>
    <x v="0"/>
    <s v="モロッコ政府"/>
    <x v="50"/>
    <x v="50"/>
    <n v="3866359"/>
    <s v="MAD"/>
    <n v="321774"/>
    <n v="201311"/>
    <n v="201311"/>
  </r>
  <r>
    <x v="0"/>
    <s v="モロッコ政府"/>
    <x v="51"/>
    <x v="51"/>
    <n v="11133"/>
    <s v="MAD"/>
    <n v="1093.51"/>
    <n v="201006"/>
    <n v="201006"/>
  </r>
  <r>
    <x v="0"/>
    <s v="モロッコ政府"/>
    <x v="51"/>
    <x v="51"/>
    <n v="9339"/>
    <s v="MAD"/>
    <n v="952.89"/>
    <n v="201007"/>
    <n v="201007"/>
  </r>
  <r>
    <x v="0"/>
    <s v="モロッコ政府"/>
    <x v="51"/>
    <x v="51"/>
    <n v="4540"/>
    <s v="MAD"/>
    <n v="473.06"/>
    <n v="201212"/>
    <n v="201212"/>
  </r>
  <r>
    <x v="1"/>
    <s v="モロッコ政府"/>
    <x v="51"/>
    <x v="51"/>
    <n v="-1769208"/>
    <s v="MAD"/>
    <n v="-170571.14"/>
    <s v=""/>
    <s v=""/>
  </r>
  <r>
    <x v="0"/>
    <s v="モロッコ政府"/>
    <x v="51"/>
    <x v="51"/>
    <n v="32915"/>
    <s v="MAD"/>
    <n v="2607.33"/>
    <n v="201301"/>
    <n v="201301"/>
  </r>
  <r>
    <x v="0"/>
    <s v="モロッコ政府"/>
    <x v="52"/>
    <x v="52"/>
    <n v="1067038"/>
    <s v="MAD"/>
    <n v="119434.61"/>
    <n v="201207"/>
    <n v="201207"/>
  </r>
  <r>
    <x v="0"/>
    <s v="モロッコ政府"/>
    <x v="52"/>
    <x v="52"/>
    <n v="215611"/>
    <s v="MAD"/>
    <n v="24266.77"/>
    <n v="201206"/>
    <n v="201206"/>
  </r>
  <r>
    <x v="0"/>
    <s v="モロッコ政府"/>
    <x v="52"/>
    <x v="52"/>
    <n v="855643"/>
    <s v="MAD"/>
    <n v="89216.16"/>
    <n v="201205"/>
    <n v="201205"/>
  </r>
  <r>
    <x v="0"/>
    <s v="モロッコ政府"/>
    <x v="52"/>
    <x v="52"/>
    <n v="34307"/>
    <s v="MAD"/>
    <n v="3152.79"/>
    <n v="201304"/>
    <n v="201304"/>
  </r>
  <r>
    <x v="0"/>
    <s v="モロッコ政府"/>
    <x v="52"/>
    <x v="52"/>
    <n v="173237"/>
    <s v="MAD"/>
    <n v="15020.13"/>
    <n v="201307"/>
    <n v="201307"/>
  </r>
  <r>
    <x v="0"/>
    <s v="モロッコ政府"/>
    <x v="52"/>
    <x v="52"/>
    <n v="48209"/>
    <s v="MAD"/>
    <n v="4012.11"/>
    <n v="201311"/>
    <n v="201311"/>
  </r>
  <r>
    <x v="0"/>
    <s v="モロッコ政府"/>
    <x v="52"/>
    <x v="52"/>
    <n v="5859"/>
    <s v="MAD"/>
    <n v="471.94"/>
    <n v="201312"/>
    <n v="201312"/>
  </r>
  <r>
    <x v="0"/>
    <s v="モロッコ政府"/>
    <x v="52"/>
    <x v="52"/>
    <n v="177498"/>
    <s v="MAD"/>
    <n v="14067.05"/>
    <n v="201404"/>
    <n v="201404"/>
  </r>
  <r>
    <x v="0"/>
    <s v="モロッコ政府"/>
    <x v="53"/>
    <x v="53"/>
    <n v="6627582"/>
    <s v="JPY"/>
    <n v="6627582"/>
    <n v="201504"/>
    <n v="201506"/>
  </r>
  <r>
    <x v="0"/>
    <s v="モロッコ政府"/>
    <x v="53"/>
    <x v="53"/>
    <n v="5790048"/>
    <s v="MAD"/>
    <n v="460071.67"/>
    <n v="201501"/>
    <n v="201503"/>
  </r>
  <r>
    <x v="0"/>
    <s v="モロッコ政府"/>
    <x v="53"/>
    <x v="53"/>
    <n v="3918701"/>
    <s v="MAD"/>
    <n v="310738"/>
    <n v="201504"/>
    <n v="201506"/>
  </r>
  <r>
    <x v="1"/>
    <s v="モロッコ政府"/>
    <x v="53"/>
    <x v="53"/>
    <n v="-5612834"/>
    <s v="MAD"/>
    <n v="-459471.4"/>
    <s v=""/>
    <s v=""/>
  </r>
  <r>
    <x v="0"/>
    <s v="モロッコ政府"/>
    <x v="54"/>
    <x v="54"/>
    <n v="5166306"/>
    <s v="EUR"/>
    <n v="37968"/>
    <n v="201507"/>
    <n v="201509"/>
  </r>
  <r>
    <x v="0"/>
    <s v="モロッコ政府"/>
    <x v="54"/>
    <x v="54"/>
    <n v="6484768"/>
    <s v="EUR"/>
    <n v="49833"/>
    <n v="201510"/>
    <n v="201512"/>
  </r>
  <r>
    <x v="0"/>
    <s v="モロッコ政府"/>
    <x v="54"/>
    <x v="54"/>
    <n v="1422305"/>
    <s v="MAD"/>
    <n v="113850"/>
    <n v="201507"/>
    <n v="201509"/>
  </r>
  <r>
    <x v="0"/>
    <s v="モロッコ政府"/>
    <x v="54"/>
    <x v="54"/>
    <n v="1897354"/>
    <s v="MAD"/>
    <n v="155100"/>
    <n v="201510"/>
    <n v="201512"/>
  </r>
  <r>
    <x v="0"/>
    <s v="モロッコ政府"/>
    <x v="54"/>
    <x v="54"/>
    <n v="1879662"/>
    <s v="MAD"/>
    <n v="149050"/>
    <n v="201504"/>
    <n v="201506"/>
  </r>
  <r>
    <x v="0"/>
    <s v="モロッコ政府"/>
    <x v="54"/>
    <x v="54"/>
    <n v="94496"/>
    <s v="MAD"/>
    <n v="9846.41"/>
    <n v="201210"/>
    <n v="201212"/>
  </r>
  <r>
    <x v="0"/>
    <s v="モロッコ政府"/>
    <x v="54"/>
    <x v="54"/>
    <n v="54590"/>
    <s v="MAD"/>
    <n v="4680.09"/>
    <n v="201307"/>
    <n v="201309"/>
  </r>
  <r>
    <x v="0"/>
    <s v="モロッコ政府"/>
    <x v="54"/>
    <x v="54"/>
    <n v="1785826"/>
    <s v="MAD"/>
    <n v="141900"/>
    <n v="201501"/>
    <n v="201503"/>
  </r>
  <r>
    <x v="1"/>
    <s v="モロッコ政府"/>
    <x v="54"/>
    <x v="54"/>
    <n v="-262956"/>
    <s v="MAD"/>
    <n v="-21525.78"/>
    <s v=""/>
    <s v=""/>
  </r>
  <r>
    <x v="0"/>
    <s v="モロッコ政府"/>
    <x v="54"/>
    <x v="54"/>
    <n v="8900000"/>
    <s v="JPY"/>
    <n v="8900000"/>
    <s v=""/>
    <s v=""/>
  </r>
  <r>
    <x v="0"/>
    <s v="モロッコ政府"/>
    <x v="55"/>
    <x v="55"/>
    <n v="10335000"/>
    <s v="JPY"/>
    <n v="10335000"/>
    <n v="201510"/>
    <n v="201512"/>
  </r>
  <r>
    <x v="0"/>
    <s v="モロッコ政府"/>
    <x v="55"/>
    <x v="55"/>
    <n v="46169"/>
    <s v="MAD"/>
    <n v="3742.15"/>
    <n v="201404"/>
    <n v="201406"/>
  </r>
  <r>
    <x v="0"/>
    <s v="モロッコ政府"/>
    <x v="55"/>
    <x v="55"/>
    <n v="6621184"/>
    <s v="MAD"/>
    <n v="530000"/>
    <n v="201507"/>
    <n v="201509"/>
  </r>
  <r>
    <x v="0"/>
    <s v="モロッコ政府"/>
    <x v="55"/>
    <x v="55"/>
    <n v="4379450"/>
    <s v="MAD"/>
    <n v="358000"/>
    <n v="201510"/>
    <n v="201512"/>
  </r>
  <r>
    <x v="0"/>
    <s v="モロッコ政府"/>
    <x v="55"/>
    <x v="55"/>
    <n v="4448833"/>
    <s v="MAD"/>
    <n v="353500"/>
    <n v="201501"/>
    <n v="201503"/>
  </r>
  <r>
    <x v="0"/>
    <s v="モロッコ政府"/>
    <x v="55"/>
    <x v="55"/>
    <n v="4547509"/>
    <s v="MAD"/>
    <n v="360600"/>
    <n v="201504"/>
    <n v="201506"/>
  </r>
  <r>
    <x v="0"/>
    <s v="モロッコ政府"/>
    <x v="55"/>
    <x v="55"/>
    <n v="12793000"/>
    <s v="JPY"/>
    <n v="12793000"/>
    <s v=""/>
    <s v=""/>
  </r>
  <r>
    <x v="0"/>
    <s v="モロッコ政府"/>
    <x v="56"/>
    <x v="56"/>
    <n v="806000"/>
    <s v="JPY"/>
    <n v="806000"/>
    <n v="201507"/>
    <n v="201507"/>
  </r>
  <r>
    <x v="0"/>
    <s v="モロッコ政府"/>
    <x v="56"/>
    <x v="56"/>
    <n v="320600"/>
    <s v="JPY"/>
    <n v="320600"/>
    <n v="201508"/>
    <n v="201508"/>
  </r>
  <r>
    <x v="0"/>
    <s v="モロッコ政府"/>
    <x v="56"/>
    <x v="56"/>
    <n v="1612000"/>
    <s v="JPY"/>
    <n v="1612000"/>
    <n v="201509"/>
    <n v="201509"/>
  </r>
  <r>
    <x v="0"/>
    <s v="モロッコ政府"/>
    <x v="56"/>
    <x v="56"/>
    <n v="1731400"/>
    <s v="JPY"/>
    <n v="1731400"/>
    <n v="201510"/>
    <n v="201510"/>
  </r>
  <r>
    <x v="0"/>
    <s v="モロッコ政府"/>
    <x v="56"/>
    <x v="56"/>
    <n v="1450800"/>
    <s v="JPY"/>
    <n v="1450800"/>
    <n v="201511"/>
    <n v="201511"/>
  </r>
  <r>
    <x v="0"/>
    <s v="モロッコ政府"/>
    <x v="56"/>
    <x v="56"/>
    <n v="1773200"/>
    <s v="JPY"/>
    <n v="1773200"/>
    <n v="201512"/>
    <n v="201512"/>
  </r>
  <r>
    <x v="0"/>
    <s v="モロッコ政府"/>
    <x v="56"/>
    <x v="56"/>
    <n v="1812000"/>
    <s v="JPY"/>
    <n v="1812000"/>
    <n v="201505"/>
    <n v="201505"/>
  </r>
  <r>
    <x v="0"/>
    <s v="モロッコ政府"/>
    <x v="56"/>
    <x v="56"/>
    <n v="2173200"/>
    <s v="JPY"/>
    <n v="2173200"/>
    <n v="201506"/>
    <n v="201506"/>
  </r>
  <r>
    <x v="0"/>
    <s v="モロッコ政府"/>
    <x v="56"/>
    <x v="56"/>
    <n v="2112000"/>
    <s v="JPY"/>
    <n v="2112000"/>
    <n v="201502"/>
    <n v="201502"/>
  </r>
  <r>
    <x v="0"/>
    <s v="モロッコ政府"/>
    <x v="56"/>
    <x v="56"/>
    <n v="1773200"/>
    <s v="JPY"/>
    <n v="1773200"/>
    <n v="201503"/>
    <n v="201503"/>
  </r>
  <r>
    <x v="0"/>
    <s v="モロッコ政府"/>
    <x v="56"/>
    <x v="56"/>
    <n v="1773200"/>
    <s v="JPY"/>
    <n v="1773200"/>
    <n v="201504"/>
    <n v="201504"/>
  </r>
  <r>
    <x v="0"/>
    <s v="モロッコ政府"/>
    <x v="56"/>
    <x v="56"/>
    <n v="9316"/>
    <s v="MAD"/>
    <n v="696.25"/>
    <n v="201410"/>
    <n v="201501"/>
  </r>
  <r>
    <x v="0"/>
    <s v="モロッコ政府"/>
    <x v="56"/>
    <x v="56"/>
    <n v="133536"/>
    <s v="MAD"/>
    <n v="10550"/>
    <n v="201507"/>
    <n v="201507"/>
  </r>
  <r>
    <x v="0"/>
    <s v="モロッコ政府"/>
    <x v="56"/>
    <x v="56"/>
    <n v="277944"/>
    <s v="MAD"/>
    <n v="22075"/>
    <n v="201508"/>
    <n v="201508"/>
  </r>
  <r>
    <x v="0"/>
    <s v="モロッコ政府"/>
    <x v="56"/>
    <x v="56"/>
    <n v="294248"/>
    <s v="MAD"/>
    <n v="23855"/>
    <n v="201510"/>
    <n v="201510"/>
  </r>
  <r>
    <x v="0"/>
    <s v="モロッコ政府"/>
    <x v="56"/>
    <x v="56"/>
    <n v="255348"/>
    <s v="MAD"/>
    <n v="20750"/>
    <n v="201511"/>
    <n v="201511"/>
  </r>
  <r>
    <x v="0"/>
    <s v="モロッコ政府"/>
    <x v="56"/>
    <x v="56"/>
    <n v="309497"/>
    <s v="MAD"/>
    <n v="25300"/>
    <n v="201512"/>
    <n v="201512"/>
  </r>
  <r>
    <x v="0"/>
    <s v="モロッコ政府"/>
    <x v="56"/>
    <x v="56"/>
    <n v="522976"/>
    <s v="MAD"/>
    <n v="41470"/>
    <n v="201506"/>
    <n v="201506"/>
  </r>
  <r>
    <x v="0"/>
    <s v="モロッコ政府"/>
    <x v="56"/>
    <x v="56"/>
    <n v="316635"/>
    <s v="MAD"/>
    <n v="25920"/>
    <n v="201505"/>
    <n v="201505"/>
  </r>
  <r>
    <x v="0"/>
    <s v="モロッコ政府"/>
    <x v="56"/>
    <x v="56"/>
    <n v="382638"/>
    <s v="MAD"/>
    <n v="31048"/>
    <n v="201502"/>
    <n v="201502"/>
  </r>
  <r>
    <x v="0"/>
    <s v="モロッコ政府"/>
    <x v="56"/>
    <x v="56"/>
    <n v="287459"/>
    <s v="MAD"/>
    <n v="23010"/>
    <n v="201509"/>
    <n v="201509"/>
  </r>
  <r>
    <x v="0"/>
    <s v="モロッコ政府"/>
    <x v="56"/>
    <x v="56"/>
    <n v="333505"/>
    <s v="MAD"/>
    <n v="26500"/>
    <n v="201503"/>
    <n v="201503"/>
  </r>
  <r>
    <x v="0"/>
    <s v="モロッコ政府"/>
    <x v="56"/>
    <x v="56"/>
    <n v="306559"/>
    <s v="MAD"/>
    <n v="25250"/>
    <n v="201504"/>
    <n v="201504"/>
  </r>
  <r>
    <x v="1"/>
    <s v="ミャンマー（旧ビルマ）政府"/>
    <x v="57"/>
    <x v="57"/>
    <n v="-26240000"/>
    <s v="JPY"/>
    <n v="-26240000"/>
    <s v=""/>
    <s v=""/>
  </r>
  <r>
    <x v="1"/>
    <s v="ミャンマー（旧ビルマ）政府"/>
    <x v="57"/>
    <x v="57"/>
    <n v="-19680000"/>
    <s v="JPY"/>
    <n v="-19680000"/>
    <s v=""/>
    <s v=""/>
  </r>
  <r>
    <x v="0"/>
    <s v="ミャンマー（旧ビルマ）政府"/>
    <x v="58"/>
    <x v="58"/>
    <n v="8795641"/>
    <s v="JPY"/>
    <n v="8795641"/>
    <n v="201507"/>
    <n v="201509"/>
  </r>
  <r>
    <x v="0"/>
    <s v="ミャンマー（旧ビルマ）政府"/>
    <x v="58"/>
    <x v="58"/>
    <n v="10390391"/>
    <s v="JPY"/>
    <n v="10390391"/>
    <n v="201510"/>
    <n v="201512"/>
  </r>
  <r>
    <x v="0"/>
    <s v="ミャンマー（旧ビルマ）政府"/>
    <x v="58"/>
    <x v="58"/>
    <n v="10769221"/>
    <s v="USD"/>
    <n v="88479"/>
    <n v="201507"/>
    <n v="201509"/>
  </r>
  <r>
    <x v="0"/>
    <s v="ミャンマー（旧ビルマ）政府"/>
    <x v="58"/>
    <x v="58"/>
    <n v="13505948"/>
    <s v="USD"/>
    <n v="109943"/>
    <n v="201510"/>
    <n v="201512"/>
  </r>
  <r>
    <x v="0"/>
    <s v="ミャンマー（旧ビルマ）政府"/>
    <x v="58"/>
    <x v="58"/>
    <n v="33931574"/>
    <s v="JPY"/>
    <n v="33931574"/>
    <n v="201407"/>
    <n v="201409"/>
  </r>
  <r>
    <x v="0"/>
    <s v="ミャンマー（旧ビルマ）政府"/>
    <x v="58"/>
    <x v="58"/>
    <n v="15932503"/>
    <s v="JPY"/>
    <n v="15932503"/>
    <n v="201410"/>
    <n v="201412"/>
  </r>
  <r>
    <x v="0"/>
    <s v="ミャンマー（旧ビルマ）政府"/>
    <x v="58"/>
    <x v="58"/>
    <n v="8845283"/>
    <s v="JPY"/>
    <n v="8845283"/>
    <n v="201501"/>
    <n v="201503"/>
  </r>
  <r>
    <x v="0"/>
    <s v="ミャンマー（旧ビルマ）政府"/>
    <x v="58"/>
    <x v="58"/>
    <n v="7754500"/>
    <s v="JPY"/>
    <n v="7754500"/>
    <n v="201504"/>
    <n v="201506"/>
  </r>
  <r>
    <x v="0"/>
    <s v="ミャンマー（旧ビルマ）政府"/>
    <x v="58"/>
    <x v="58"/>
    <n v="17319857"/>
    <s v="USD"/>
    <n v="166954.47"/>
    <n v="201407"/>
    <n v="201409"/>
  </r>
  <r>
    <x v="0"/>
    <s v="ミャンマー（旧ビルマ）政府"/>
    <x v="58"/>
    <x v="58"/>
    <n v="13391792"/>
    <s v="USD"/>
    <n v="113268.98"/>
    <n v="201410"/>
    <n v="201412"/>
  </r>
  <r>
    <x v="0"/>
    <s v="ミャンマー（旧ビルマ）政府"/>
    <x v="58"/>
    <x v="58"/>
    <n v="14559516"/>
    <s v="USD"/>
    <n v="122071.9"/>
    <n v="201501"/>
    <n v="201503"/>
  </r>
  <r>
    <x v="0"/>
    <s v="ミャンマー（旧ビルマ）政府"/>
    <x v="58"/>
    <x v="58"/>
    <n v="13253764"/>
    <s v="USD"/>
    <n v="106924"/>
    <n v="201504"/>
    <n v="201506"/>
  </r>
  <r>
    <x v="0"/>
    <s v="ミャンマー（旧ビルマ）政府"/>
    <x v="59"/>
    <x v="59"/>
    <n v="20766964"/>
    <s v="JPY"/>
    <n v="20766964"/>
    <n v="201507"/>
    <n v="201508"/>
  </r>
  <r>
    <x v="0"/>
    <s v="ミャンマー（旧ビルマ）政府"/>
    <x v="59"/>
    <x v="59"/>
    <n v="29080748"/>
    <s v="JPY"/>
    <n v="29080748"/>
    <n v="201509"/>
    <n v="201511"/>
  </r>
  <r>
    <x v="0"/>
    <s v="ミャンマー（旧ビルマ）政府"/>
    <x v="59"/>
    <x v="59"/>
    <n v="12172133"/>
    <s v="JPY"/>
    <n v="12172133"/>
    <n v="201512"/>
    <n v="201512"/>
  </r>
  <r>
    <x v="0"/>
    <s v="ミャンマー（旧ビルマ）政府"/>
    <x v="59"/>
    <x v="59"/>
    <n v="14704560"/>
    <s v="JPY"/>
    <n v="14704560"/>
    <n v="201506"/>
    <n v="201506"/>
  </r>
  <r>
    <x v="1"/>
    <s v="ミャンマー（旧ビルマ）政府"/>
    <x v="60"/>
    <x v="60"/>
    <n v="-18281430"/>
    <s v="USD"/>
    <n v="-150000"/>
    <s v=""/>
    <s v=""/>
  </r>
  <r>
    <x v="0"/>
    <s v="モンゴル政府"/>
    <x v="61"/>
    <x v="61"/>
    <n v="6891467"/>
    <s v="USD"/>
    <n v="58288.65"/>
    <n v="201407"/>
    <n v="201412"/>
  </r>
  <r>
    <x v="0"/>
    <s v="モンゴル政府"/>
    <x v="61"/>
    <x v="61"/>
    <n v="11623305"/>
    <s v="USD"/>
    <n v="97453.72"/>
    <n v="201501"/>
    <n v="201503"/>
  </r>
  <r>
    <x v="0"/>
    <s v="モンゴル政府"/>
    <x v="61"/>
    <x v="61"/>
    <n v="294455951"/>
    <s v="USD"/>
    <n v="2880891.8"/>
    <n v="201305"/>
    <n v="201406"/>
  </r>
  <r>
    <x v="0"/>
    <s v="モンゴル政府"/>
    <x v="61"/>
    <x v="61"/>
    <n v="133122892"/>
    <s v="MNT"/>
    <n v="2141272194.49"/>
    <n v="201305"/>
    <n v="201406"/>
  </r>
  <r>
    <x v="0"/>
    <s v="モンゴル政府"/>
    <x v="61"/>
    <x v="61"/>
    <n v="-13251468"/>
    <s v="MNT"/>
    <n v="-236971885.25999999"/>
    <s v=""/>
    <s v=""/>
  </r>
  <r>
    <x v="0"/>
    <s v="モンゴル政府"/>
    <x v="61"/>
    <x v="61"/>
    <n v="-38337374"/>
    <s v="USD"/>
    <n v="-377113.65"/>
    <s v=""/>
    <s v=""/>
  </r>
  <r>
    <x v="0"/>
    <s v="モンゴル政府"/>
    <x v="61"/>
    <x v="61"/>
    <n v="13156229"/>
    <s v="USD"/>
    <n v="110306.27"/>
    <s v=""/>
    <s v=""/>
  </r>
  <r>
    <x v="0"/>
    <s v="モンゴル政府"/>
    <x v="61"/>
    <x v="61"/>
    <n v="9305421"/>
    <s v="MNT"/>
    <n v="154421194.83000001"/>
    <s v=""/>
    <s v=""/>
  </r>
  <r>
    <x v="0"/>
    <s v="モンゴル政府"/>
    <x v="62"/>
    <x v="62"/>
    <n v="54428021"/>
    <s v="USD"/>
    <n v="439095"/>
    <n v="201412"/>
    <n v="201506"/>
  </r>
  <r>
    <x v="0"/>
    <s v="モンゴル政府"/>
    <x v="62"/>
    <x v="62"/>
    <n v="5665673"/>
    <s v="USD"/>
    <n v="45707.5"/>
    <n v="201412"/>
    <n v="201506"/>
  </r>
  <r>
    <x v="0"/>
    <s v="モンゴル政府"/>
    <x v="62"/>
    <x v="62"/>
    <n v="12894845"/>
    <s v="MNT"/>
    <n v="199148185"/>
    <n v="201412"/>
    <n v="201506"/>
  </r>
  <r>
    <x v="0"/>
    <s v="モンゴル政府"/>
    <x v="62"/>
    <x v="62"/>
    <n v="114288347"/>
    <s v="MNT"/>
    <n v="1765070999"/>
    <n v="201412"/>
    <n v="201506"/>
  </r>
  <r>
    <x v="1"/>
    <s v="ネパール政府"/>
    <x v="63"/>
    <x v="63"/>
    <n v="-43110000"/>
    <s v="JPY"/>
    <n v="-43110000"/>
    <s v=""/>
    <s v=""/>
  </r>
  <r>
    <x v="1"/>
    <s v="ネパール政府"/>
    <x v="63"/>
    <x v="63"/>
    <n v="-25147500"/>
    <s v="JPY"/>
    <n v="-25147500"/>
    <s v=""/>
    <s v=""/>
  </r>
  <r>
    <x v="1"/>
    <s v="ネパール政府"/>
    <x v="63"/>
    <x v="63"/>
    <n v="-17962500"/>
    <s v="JPY"/>
    <n v="-17962500"/>
    <s v=""/>
    <s v=""/>
  </r>
  <r>
    <x v="1"/>
    <s v="ネパール政府"/>
    <x v="63"/>
    <x v="63"/>
    <n v="-965808"/>
    <s v="JPY"/>
    <n v="-965808"/>
    <s v=""/>
    <s v=""/>
  </r>
  <r>
    <x v="1"/>
    <s v="ネパール政府"/>
    <x v="63"/>
    <x v="63"/>
    <n v="-47029090"/>
    <s v="JPY"/>
    <n v="-47029090"/>
    <s v=""/>
    <s v=""/>
  </r>
  <r>
    <x v="0"/>
    <s v="パナマ政府"/>
    <x v="64"/>
    <x v="64"/>
    <n v="4832642"/>
    <s v="USD"/>
    <n v="39437.26"/>
    <n v="201507"/>
    <n v="201507"/>
  </r>
  <r>
    <x v="0"/>
    <s v="パナマ政府"/>
    <x v="64"/>
    <x v="64"/>
    <n v="3684072"/>
    <s v="USD"/>
    <n v="29675.56"/>
    <n v="201508"/>
    <n v="201508"/>
  </r>
  <r>
    <x v="0"/>
    <s v="パナマ政府"/>
    <x v="64"/>
    <x v="64"/>
    <n v="3611961"/>
    <s v="USD"/>
    <n v="29675.56"/>
    <n v="201509"/>
    <n v="201509"/>
  </r>
  <r>
    <x v="0"/>
    <s v="パナマ政府"/>
    <x v="64"/>
    <x v="64"/>
    <n v="3724630"/>
    <s v="USD"/>
    <n v="31107.279999999999"/>
    <n v="201510"/>
    <n v="201510"/>
  </r>
  <r>
    <x v="0"/>
    <s v="パナマ政府"/>
    <x v="64"/>
    <x v="64"/>
    <n v="3594601"/>
    <s v="USD"/>
    <n v="29675.56"/>
    <n v="201511"/>
    <n v="201511"/>
  </r>
  <r>
    <x v="0"/>
    <s v="パナマ政府"/>
    <x v="64"/>
    <x v="64"/>
    <n v="3325714"/>
    <s v="USD"/>
    <n v="27072.44"/>
    <n v="201512"/>
    <n v="201512"/>
  </r>
  <r>
    <x v="0"/>
    <s v="パナマ政府"/>
    <x v="64"/>
    <x v="64"/>
    <n v="1674678"/>
    <s v="USD"/>
    <n v="13666.38"/>
    <n v="201507"/>
    <n v="201507"/>
  </r>
  <r>
    <x v="0"/>
    <s v="パナマ政府"/>
    <x v="64"/>
    <x v="64"/>
    <n v="1824071"/>
    <s v="USD"/>
    <n v="14693.07"/>
    <n v="201508"/>
    <n v="201508"/>
  </r>
  <r>
    <x v="0"/>
    <s v="パナマ政府"/>
    <x v="64"/>
    <x v="64"/>
    <n v="1344793"/>
    <s v="USD"/>
    <n v="11048.7"/>
    <n v="201509"/>
    <n v="201509"/>
  </r>
  <r>
    <x v="0"/>
    <s v="パナマ政府"/>
    <x v="64"/>
    <x v="64"/>
    <n v="8400673"/>
    <s v="USD"/>
    <n v="75941.430000000051"/>
    <n v="201506"/>
    <n v="201506"/>
  </r>
  <r>
    <x v="0"/>
    <s v="パナマ政府"/>
    <x v="64"/>
    <x v="64"/>
    <n v="24699000"/>
    <s v="JPY"/>
    <n v="24699000"/>
    <s v=""/>
    <s v=""/>
  </r>
  <r>
    <x v="0"/>
    <s v="パナマ政府"/>
    <x v="65"/>
    <x v="65"/>
    <n v="925177"/>
    <s v="USD"/>
    <n v="7550"/>
    <n v="201507"/>
    <n v="201507"/>
  </r>
  <r>
    <x v="0"/>
    <s v="パナマ政府"/>
    <x v="65"/>
    <x v="65"/>
    <n v="1069820"/>
    <s v="USD"/>
    <n v="8832"/>
    <n v="201511"/>
    <n v="201511"/>
  </r>
  <r>
    <x v="0"/>
    <s v="パナマ政府"/>
    <x v="65"/>
    <x v="65"/>
    <n v="1250971"/>
    <s v="USD"/>
    <n v="10183.33"/>
    <n v="201512"/>
    <n v="201512"/>
  </r>
  <r>
    <x v="0"/>
    <s v="パナマ政府"/>
    <x v="65"/>
    <x v="65"/>
    <n v="2521267"/>
    <s v="USD"/>
    <n v="21180"/>
    <n v="201505"/>
    <n v="201505"/>
  </r>
  <r>
    <x v="0"/>
    <s v="パナマ政府"/>
    <x v="65"/>
    <x v="65"/>
    <n v="1499856"/>
    <s v="USD"/>
    <n v="12100"/>
    <n v="201506"/>
    <n v="201506"/>
  </r>
  <r>
    <x v="0"/>
    <s v="ペルー政府"/>
    <x v="66"/>
    <x v="66"/>
    <n v="394241"/>
    <s v="JPY"/>
    <n v="394241"/>
    <n v="201203"/>
    <n v="201203"/>
  </r>
  <r>
    <x v="0"/>
    <s v="ペルー政府"/>
    <x v="66"/>
    <x v="66"/>
    <n v="1029912"/>
    <s v="PEN"/>
    <n v="34252.81"/>
    <n v="201203"/>
    <n v="201203"/>
  </r>
  <r>
    <x v="1"/>
    <s v="ペルー政府"/>
    <x v="66"/>
    <x v="66"/>
    <n v="-2176781"/>
    <s v="JPY"/>
    <n v="-2176781"/>
    <s v=""/>
    <s v=""/>
  </r>
  <r>
    <x v="0"/>
    <s v="ペルー政府"/>
    <x v="67"/>
    <x v="67"/>
    <n v="901890"/>
    <s v="JPY"/>
    <n v="901890"/>
    <n v="201306"/>
    <n v="201306"/>
  </r>
  <r>
    <x v="0"/>
    <s v="ペルー政府"/>
    <x v="67"/>
    <x v="67"/>
    <n v="777428"/>
    <s v="JPY"/>
    <n v="777428"/>
    <n v="201402"/>
    <n v="201402"/>
  </r>
  <r>
    <x v="0"/>
    <s v="ペルー政府"/>
    <x v="67"/>
    <x v="67"/>
    <n v="518286"/>
    <s v="JPY"/>
    <n v="518286"/>
    <n v="201404"/>
    <n v="201404"/>
  </r>
  <r>
    <x v="0"/>
    <s v="ペルー政府"/>
    <x v="67"/>
    <x v="67"/>
    <n v="2275956"/>
    <s v="JPY"/>
    <n v="2275956"/>
    <n v="201406"/>
    <n v="201406"/>
  </r>
  <r>
    <x v="0"/>
    <s v="ペルー政府"/>
    <x v="67"/>
    <x v="67"/>
    <n v="1589884"/>
    <s v="PEN"/>
    <n v="41681.93"/>
    <n v="201505"/>
    <n v="201505"/>
  </r>
  <r>
    <x v="0"/>
    <s v="ペルー政府"/>
    <x v="67"/>
    <x v="67"/>
    <n v="468573"/>
    <s v="PEN"/>
    <n v="12284.55"/>
    <n v="201505"/>
    <n v="201505"/>
  </r>
  <r>
    <x v="1"/>
    <s v="ペルー政府"/>
    <x v="68"/>
    <x v="68"/>
    <n v="-1354131"/>
    <s v="USD"/>
    <n v="-16068.96"/>
    <s v=""/>
    <s v=""/>
  </r>
  <r>
    <x v="1"/>
    <s v="ペルー政府"/>
    <x v="68"/>
    <x v="68"/>
    <n v="-4725571"/>
    <s v="USD"/>
    <n v="-56377.61"/>
    <s v=""/>
    <s v=""/>
  </r>
  <r>
    <x v="1"/>
    <s v="ペルー政府"/>
    <x v="68"/>
    <x v="68"/>
    <n v="-2083726"/>
    <s v="USD"/>
    <n v="-25760"/>
    <s v=""/>
    <s v=""/>
  </r>
  <r>
    <x v="1"/>
    <s v="ペルー政府"/>
    <x v="68"/>
    <x v="68"/>
    <n v="-706979"/>
    <s v="USD"/>
    <n v="-8740"/>
    <s v=""/>
    <s v=""/>
  </r>
  <r>
    <x v="1"/>
    <s v="ペルー政府"/>
    <x v="68"/>
    <x v="68"/>
    <n v="-417806"/>
    <s v="USD"/>
    <n v="-5050.24"/>
    <s v=""/>
    <s v=""/>
  </r>
  <r>
    <x v="1"/>
    <s v="ペルー政府"/>
    <x v="68"/>
    <x v="68"/>
    <n v="-5097863"/>
    <s v="USD"/>
    <n v="-61620.49"/>
    <s v=""/>
    <s v=""/>
  </r>
  <r>
    <x v="1"/>
    <s v="ペルー政府"/>
    <x v="68"/>
    <x v="68"/>
    <n v="-2782709"/>
    <s v="USD"/>
    <n v="-30532.25"/>
    <s v=""/>
    <s v=""/>
  </r>
  <r>
    <x v="1"/>
    <s v="ペルー政府"/>
    <x v="68"/>
    <x v="68"/>
    <n v="-7258719"/>
    <s v="USD"/>
    <n v="-74008.149999999994"/>
    <s v=""/>
    <s v=""/>
  </r>
  <r>
    <x v="1"/>
    <s v="ペルー政府"/>
    <x v="68"/>
    <x v="68"/>
    <n v="-689181"/>
    <s v="USD"/>
    <n v="-7050.45"/>
    <s v=""/>
    <s v=""/>
  </r>
  <r>
    <x v="1"/>
    <s v="ペルー政府"/>
    <x v="68"/>
    <x v="68"/>
    <n v="-709756"/>
    <s v="USD"/>
    <n v="-7260.93"/>
    <s v=""/>
    <s v=""/>
  </r>
  <r>
    <x v="1"/>
    <s v="ペルー政府"/>
    <x v="68"/>
    <x v="68"/>
    <n v="-1684259"/>
    <s v="USD"/>
    <n v="-17097.34"/>
    <s v=""/>
    <s v=""/>
  </r>
  <r>
    <x v="1"/>
    <s v="ペルー政府"/>
    <x v="68"/>
    <x v="68"/>
    <n v="-6274628"/>
    <s v="USD"/>
    <n v="-63695.34"/>
    <s v=""/>
    <s v=""/>
  </r>
  <r>
    <x v="1"/>
    <s v="ペルー政府"/>
    <x v="68"/>
    <x v="68"/>
    <n v="-1868452"/>
    <s v="USD"/>
    <n v="-18243.04"/>
    <s v=""/>
    <s v=""/>
  </r>
  <r>
    <x v="1"/>
    <s v="ペルー政府"/>
    <x v="68"/>
    <x v="68"/>
    <n v="-2667400"/>
    <s v="USD"/>
    <n v="-26166.37"/>
    <s v=""/>
    <s v=""/>
  </r>
  <r>
    <x v="1"/>
    <s v="ペルー政府"/>
    <x v="68"/>
    <x v="68"/>
    <n v="-3176569"/>
    <s v="USD"/>
    <n v="-30957.69"/>
    <s v=""/>
    <s v=""/>
  </r>
  <r>
    <x v="1"/>
    <s v="ペルー政府"/>
    <x v="68"/>
    <x v="68"/>
    <n v="-5850012"/>
    <s v="USD"/>
    <n v="-57012.1"/>
    <s v=""/>
    <s v=""/>
  </r>
  <r>
    <x v="1"/>
    <s v="ペルー政府"/>
    <x v="68"/>
    <x v="68"/>
    <n v="-573657"/>
    <s v="USD"/>
    <n v="-5659.6"/>
    <s v=""/>
    <s v=""/>
  </r>
  <r>
    <x v="1"/>
    <s v="ペルー政府"/>
    <x v="68"/>
    <x v="68"/>
    <n v="-564969"/>
    <s v="USD"/>
    <n v="-5493.14"/>
    <s v=""/>
    <s v=""/>
  </r>
  <r>
    <x v="1"/>
    <s v="ペルー政府"/>
    <x v="68"/>
    <x v="68"/>
    <n v="-6026337"/>
    <s v="USD"/>
    <n v="-58593.46"/>
    <s v=""/>
    <s v=""/>
  </r>
  <r>
    <x v="1"/>
    <s v="ペルー政府"/>
    <x v="68"/>
    <x v="68"/>
    <n v="-1539497"/>
    <s v="USD"/>
    <n v="-14065.76"/>
    <s v=""/>
    <s v=""/>
  </r>
  <r>
    <x v="1"/>
    <s v="ペルー政府"/>
    <x v="68"/>
    <x v="68"/>
    <n v="-1202447"/>
    <s v="USD"/>
    <n v="-10986.27"/>
    <s v=""/>
    <s v=""/>
  </r>
  <r>
    <x v="1"/>
    <s v="ペルー政府"/>
    <x v="68"/>
    <x v="68"/>
    <n v="-2762319"/>
    <s v="USD"/>
    <n v="-23363.94"/>
    <s v=""/>
    <s v=""/>
  </r>
  <r>
    <x v="1"/>
    <s v="ペルー政府"/>
    <x v="68"/>
    <x v="68"/>
    <n v="-1682378"/>
    <s v="USD"/>
    <n v="-13982.53"/>
    <s v=""/>
    <s v=""/>
  </r>
  <r>
    <x v="1"/>
    <s v="ペルー政府"/>
    <x v="68"/>
    <x v="68"/>
    <n v="-1051486"/>
    <s v="USD"/>
    <n v="-8739.08"/>
    <s v=""/>
    <s v=""/>
  </r>
  <r>
    <x v="1"/>
    <s v="ペルー政府"/>
    <x v="68"/>
    <x v="68"/>
    <n v="-640906"/>
    <s v="USD"/>
    <n v="-5326.68"/>
    <s v=""/>
    <s v=""/>
  </r>
  <r>
    <x v="1"/>
    <s v="ペルー政府"/>
    <x v="68"/>
    <x v="68"/>
    <n v="-1359152"/>
    <s v="USD"/>
    <n v="-11319.19"/>
    <s v=""/>
    <s v=""/>
  </r>
  <r>
    <x v="1"/>
    <s v="ペルー政府"/>
    <x v="68"/>
    <x v="68"/>
    <n v="-829482"/>
    <s v="USD"/>
    <n v="-6908.03"/>
    <s v=""/>
    <s v=""/>
  </r>
  <r>
    <x v="1"/>
    <s v="ペルー政府"/>
    <x v="68"/>
    <x v="68"/>
    <n v="-299813"/>
    <s v="USD"/>
    <n v="-2496.88"/>
    <s v=""/>
    <s v=""/>
  </r>
  <r>
    <x v="1"/>
    <s v="ペルー政府"/>
    <x v="68"/>
    <x v="68"/>
    <n v="-1369146"/>
    <s v="USD"/>
    <n v="-11402.42"/>
    <s v=""/>
    <s v=""/>
  </r>
  <r>
    <x v="1"/>
    <s v="ペルー政府"/>
    <x v="68"/>
    <x v="68"/>
    <n v="-2137556"/>
    <s v="USD"/>
    <n v="-17956.62"/>
    <s v=""/>
    <s v=""/>
  </r>
  <r>
    <x v="1"/>
    <s v="ペルー政府"/>
    <x v="68"/>
    <x v="68"/>
    <n v="-360861"/>
    <s v="USD"/>
    <n v="-3031.43"/>
    <s v=""/>
    <s v=""/>
  </r>
  <r>
    <x v="1"/>
    <s v="ペルー政府"/>
    <x v="68"/>
    <x v="68"/>
    <n v="-7496227"/>
    <s v="USD"/>
    <n v="-60475.39"/>
    <s v=""/>
    <s v=""/>
  </r>
  <r>
    <x v="1"/>
    <s v="ペルー政府"/>
    <x v="68"/>
    <x v="68"/>
    <n v="-687106"/>
    <s v="USD"/>
    <n v="-5543.19"/>
    <s v=""/>
    <s v=""/>
  </r>
  <r>
    <x v="1"/>
    <s v="ペルー政府"/>
    <x v="68"/>
    <x v="68"/>
    <n v="-5283709"/>
    <s v="USD"/>
    <n v="-42560.79"/>
    <s v=""/>
    <s v=""/>
  </r>
  <r>
    <x v="1"/>
    <s v="ペルー政府"/>
    <x v="68"/>
    <x v="68"/>
    <n v="-8844749"/>
    <s v="USD"/>
    <n v="-72667.7"/>
    <s v=""/>
    <s v=""/>
  </r>
  <r>
    <x v="1"/>
    <s v="ペルー政府"/>
    <x v="68"/>
    <x v="68"/>
    <n v="-927697"/>
    <s v="USD"/>
    <n v="-7621.88"/>
    <s v=""/>
    <s v=""/>
  </r>
  <r>
    <x v="1"/>
    <s v="ペルー政府"/>
    <x v="68"/>
    <x v="68"/>
    <n v="-1939287"/>
    <s v="USD"/>
    <n v="-16196.49"/>
    <s v=""/>
    <s v=""/>
  </r>
  <r>
    <x v="1"/>
    <s v="ペルー政府"/>
    <x v="68"/>
    <x v="68"/>
    <n v="-3702787"/>
    <s v="USD"/>
    <n v="-30254"/>
    <s v=""/>
    <s v=""/>
  </r>
  <r>
    <x v="1"/>
    <s v="ペルー政府"/>
    <x v="68"/>
    <x v="68"/>
    <n v="-3396164"/>
    <s v="USD"/>
    <n v="-27645.93"/>
    <s v=""/>
    <s v=""/>
  </r>
  <r>
    <x v="0"/>
    <s v="パプア・ニューギニア政府"/>
    <x v="69"/>
    <x v="69"/>
    <n v="4339097"/>
    <s v="JPY"/>
    <n v="4339097"/>
    <n v="201507"/>
    <n v="201508"/>
  </r>
  <r>
    <x v="0"/>
    <s v="パプア・ニューギニア政府"/>
    <x v="69"/>
    <x v="69"/>
    <n v="6987066"/>
    <s v="JPY"/>
    <n v="6987066"/>
    <n v="201504"/>
    <n v="201506"/>
  </r>
  <r>
    <x v="0"/>
    <s v="パプア・ニューギニア政府"/>
    <x v="69"/>
    <x v="69"/>
    <n v="755751"/>
    <s v="JPY"/>
    <n v="755751"/>
    <n v="201510"/>
    <n v="201510"/>
  </r>
  <r>
    <x v="0"/>
    <s v="パプア・ニューギニア政府"/>
    <x v="69"/>
    <x v="69"/>
    <n v="14809353"/>
    <s v="JPY"/>
    <n v="14809353"/>
    <n v="201409"/>
    <n v="201412"/>
  </r>
  <r>
    <x v="0"/>
    <s v="フィリピン政府"/>
    <x v="70"/>
    <x v="70"/>
    <n v="1806000"/>
    <s v="JPY"/>
    <n v="1806000"/>
    <n v="201506"/>
    <n v="201506"/>
  </r>
  <r>
    <x v="0"/>
    <s v="フィリピン政府"/>
    <x v="70"/>
    <x v="70"/>
    <n v="2608667"/>
    <s v="JPY"/>
    <n v="2608667"/>
    <n v="201507"/>
    <n v="201507"/>
  </r>
  <r>
    <x v="0"/>
    <s v="フィリピン政府"/>
    <x v="70"/>
    <x v="70"/>
    <n v="3010000"/>
    <s v="JPY"/>
    <n v="3010000"/>
    <n v="201508"/>
    <n v="201508"/>
  </r>
  <r>
    <x v="0"/>
    <s v="フィリピン政府"/>
    <x v="70"/>
    <x v="70"/>
    <n v="3010000"/>
    <s v="JPY"/>
    <n v="3010000"/>
    <n v="201509"/>
    <n v="201509"/>
  </r>
  <r>
    <x v="0"/>
    <s v="フィリピン政府"/>
    <x v="70"/>
    <x v="70"/>
    <n v="3010000"/>
    <s v="JPY"/>
    <n v="3010000"/>
    <n v="201510"/>
    <n v="201510"/>
  </r>
  <r>
    <x v="0"/>
    <s v="フィリピン政府"/>
    <x v="70"/>
    <x v="70"/>
    <n v="1637858"/>
    <s v="JPY"/>
    <n v="1637858"/>
    <n v="201511"/>
    <n v="201511"/>
  </r>
  <r>
    <x v="0"/>
    <s v="フィリピン政府"/>
    <x v="70"/>
    <x v="70"/>
    <n v="1537525"/>
    <s v="JPY"/>
    <n v="1537525"/>
    <n v="201512"/>
    <n v="201512"/>
  </r>
  <r>
    <x v="0"/>
    <s v="フィリピン政府"/>
    <x v="70"/>
    <x v="70"/>
    <n v="3010000"/>
    <s v="JPY"/>
    <n v="3010000"/>
    <n v="201504"/>
    <n v="201504"/>
  </r>
  <r>
    <x v="0"/>
    <s v="フィリピン政府"/>
    <x v="70"/>
    <x v="70"/>
    <n v="3010000"/>
    <s v="JPY"/>
    <n v="3010000"/>
    <n v="201505"/>
    <n v="201505"/>
  </r>
  <r>
    <x v="0"/>
    <s v="フィリピン政府"/>
    <x v="70"/>
    <x v="70"/>
    <n v="1065246"/>
    <s v="PHP"/>
    <n v="396599.48"/>
    <n v="201504"/>
    <n v="201504"/>
  </r>
  <r>
    <x v="0"/>
    <s v="フィリピン政府"/>
    <x v="70"/>
    <x v="70"/>
    <n v="863487"/>
    <s v="PHP"/>
    <n v="321159.90000000002"/>
    <n v="201505"/>
    <n v="201505"/>
  </r>
  <r>
    <x v="0"/>
    <s v="フィリピン政府"/>
    <x v="70"/>
    <x v="70"/>
    <n v="803672"/>
    <s v="PHP"/>
    <n v="288872.59999999998"/>
    <n v="201506"/>
    <n v="201506"/>
  </r>
  <r>
    <x v="0"/>
    <s v="フィリピン政府"/>
    <x v="70"/>
    <x v="70"/>
    <n v="835025"/>
    <s v="PHP"/>
    <n v="307225.99"/>
    <n v="201507"/>
    <n v="201507"/>
  </r>
  <r>
    <x v="0"/>
    <s v="フィリピン政府"/>
    <x v="70"/>
    <x v="70"/>
    <n v="685969"/>
    <s v="PHP"/>
    <n v="252547.16"/>
    <n v="201508"/>
    <n v="201508"/>
  </r>
  <r>
    <x v="0"/>
    <s v="フィリピン政府"/>
    <x v="70"/>
    <x v="70"/>
    <n v="640387"/>
    <s v="PHP"/>
    <n v="250386.07"/>
    <n v="201510"/>
    <n v="201510"/>
  </r>
  <r>
    <x v="0"/>
    <s v="フィリピン政府"/>
    <x v="70"/>
    <x v="70"/>
    <n v="649795"/>
    <s v="PHP"/>
    <n v="249556.5"/>
    <n v="201509"/>
    <n v="201509"/>
  </r>
  <r>
    <x v="0"/>
    <s v="フィリピン政府"/>
    <x v="70"/>
    <x v="70"/>
    <n v="1135187"/>
    <s v="PHP"/>
    <n v="440139.86"/>
    <n v="201511"/>
    <n v="201511"/>
  </r>
  <r>
    <x v="0"/>
    <s v="フィリピン政府"/>
    <x v="70"/>
    <x v="70"/>
    <n v="637747"/>
    <s v="PHP"/>
    <n v="245000"/>
    <n v="201512"/>
    <n v="201512"/>
  </r>
  <r>
    <x v="1"/>
    <s v="フィリピン政府"/>
    <x v="70"/>
    <x v="70"/>
    <n v="-24486"/>
    <s v="PHP"/>
    <n v="-13903.36"/>
    <s v=""/>
    <s v=""/>
  </r>
  <r>
    <x v="0"/>
    <s v="フィリピン政府"/>
    <x v="71"/>
    <x v="71"/>
    <n v="4520000"/>
    <s v="JPY"/>
    <n v="4520000"/>
    <n v="201510"/>
    <n v="201510"/>
  </r>
  <r>
    <x v="0"/>
    <s v="フィリピン政府"/>
    <x v="71"/>
    <x v="71"/>
    <n v="4520000"/>
    <s v="JPY"/>
    <n v="4520000"/>
    <n v="201512"/>
    <n v="201512"/>
  </r>
  <r>
    <x v="0"/>
    <s v="フィリピン政府"/>
    <x v="71"/>
    <x v="71"/>
    <n v="4500000"/>
    <s v="JPY"/>
    <n v="4500000"/>
    <n v="201511"/>
    <n v="201511"/>
  </r>
  <r>
    <x v="0"/>
    <s v="フィリピン政府"/>
    <x v="71"/>
    <x v="71"/>
    <n v="892741"/>
    <s v="PHP"/>
    <n v="328672.84000000003"/>
    <n v="201508"/>
    <n v="201508"/>
  </r>
  <r>
    <x v="0"/>
    <s v="フィリピン政府"/>
    <x v="71"/>
    <x v="71"/>
    <n v="1048501"/>
    <s v="PHP"/>
    <n v="402681.23"/>
    <n v="201509"/>
    <n v="201509"/>
  </r>
  <r>
    <x v="0"/>
    <s v="フィリピン政府"/>
    <x v="71"/>
    <x v="71"/>
    <n v="741704"/>
    <s v="PHP"/>
    <n v="290000"/>
    <n v="201510"/>
    <n v="201510"/>
  </r>
  <r>
    <x v="0"/>
    <s v="フィリピン政府"/>
    <x v="71"/>
    <x v="71"/>
    <n v="747954"/>
    <s v="PHP"/>
    <n v="290000"/>
    <n v="201511"/>
    <n v="201511"/>
  </r>
  <r>
    <x v="0"/>
    <s v="フィリピン政府"/>
    <x v="71"/>
    <x v="71"/>
    <n v="754885"/>
    <s v="PHP"/>
    <n v="290000"/>
    <n v="201512"/>
    <n v="201512"/>
  </r>
  <r>
    <x v="1"/>
    <s v="フィリピン政府"/>
    <x v="71"/>
    <x v="71"/>
    <n v="-7509364"/>
    <s v="PHP"/>
    <n v="-2911565.3"/>
    <s v=""/>
    <s v=""/>
  </r>
  <r>
    <x v="1"/>
    <s v="フィリピン政府"/>
    <x v="71"/>
    <x v="71"/>
    <n v="-9002364"/>
    <s v="JPY"/>
    <n v="-9002364"/>
    <s v=""/>
    <s v=""/>
  </r>
  <r>
    <x v="0"/>
    <s v="フィリピン政府"/>
    <x v="72"/>
    <x v="72"/>
    <n v="2492284"/>
    <s v="JPY"/>
    <n v="2492284"/>
    <n v="201507"/>
    <n v="201507"/>
  </r>
  <r>
    <x v="0"/>
    <s v="フィリピン政府"/>
    <x v="72"/>
    <x v="72"/>
    <n v="1097600"/>
    <s v="JPY"/>
    <n v="1097600"/>
    <n v="201508"/>
    <n v="201508"/>
  </r>
  <r>
    <x v="0"/>
    <s v="フィリピン政府"/>
    <x v="72"/>
    <x v="72"/>
    <n v="379143"/>
    <s v="JPY"/>
    <n v="379143"/>
    <n v="201506"/>
    <n v="201506"/>
  </r>
  <r>
    <x v="0"/>
    <s v="フィリピン政府"/>
    <x v="72"/>
    <x v="72"/>
    <n v="1641600"/>
    <s v="JPY"/>
    <n v="1641600"/>
    <n v="201511"/>
    <n v="201511"/>
  </r>
  <r>
    <x v="0"/>
    <s v="フィリピン政府"/>
    <x v="72"/>
    <x v="72"/>
    <n v="1594600"/>
    <s v="JPY"/>
    <n v="1594600"/>
    <n v="201509"/>
    <n v="201509"/>
  </r>
  <r>
    <x v="0"/>
    <s v="フィリピン政府"/>
    <x v="72"/>
    <x v="72"/>
    <n v="1170600"/>
    <s v="JPY"/>
    <n v="1170600"/>
    <n v="201512"/>
    <n v="201512"/>
  </r>
  <r>
    <x v="0"/>
    <s v="パキスタン政府"/>
    <x v="73"/>
    <x v="73"/>
    <n v="1656000"/>
    <s v="JPY"/>
    <n v="1656000"/>
    <n v="201407"/>
    <n v="201407"/>
  </r>
  <r>
    <x v="0"/>
    <s v="パキスタン政府"/>
    <x v="73"/>
    <x v="73"/>
    <n v="22986640"/>
    <s v="JPY"/>
    <n v="22986640"/>
    <n v="201504"/>
    <n v="201504"/>
  </r>
  <r>
    <x v="0"/>
    <s v="パキスタン政府"/>
    <x v="73"/>
    <x v="73"/>
    <n v="34353"/>
    <s v="JPY"/>
    <n v="34353"/>
    <n v="201402"/>
    <n v="201402"/>
  </r>
  <r>
    <x v="0"/>
    <s v="パキスタン政府"/>
    <x v="73"/>
    <x v="73"/>
    <n v="72000"/>
    <s v="JPY"/>
    <n v="72000"/>
    <n v="201403"/>
    <n v="201403"/>
  </r>
  <r>
    <x v="0"/>
    <s v="パキスタン政府"/>
    <x v="73"/>
    <x v="73"/>
    <n v="10500504"/>
    <s v="JPY"/>
    <n v="10500504"/>
    <n v="201507"/>
    <n v="201507"/>
  </r>
  <r>
    <x v="0"/>
    <s v="パキスタン政府"/>
    <x v="73"/>
    <x v="73"/>
    <n v="9868373"/>
    <s v="JPY"/>
    <n v="9868373"/>
    <n v="201508"/>
    <n v="201508"/>
  </r>
  <r>
    <x v="0"/>
    <s v="パキスタン政府"/>
    <x v="73"/>
    <x v="73"/>
    <n v="403920"/>
    <s v="JPY"/>
    <n v="403920"/>
    <n v="201406"/>
    <n v="201406"/>
  </r>
  <r>
    <x v="0"/>
    <s v="パキスタン政府"/>
    <x v="73"/>
    <x v="73"/>
    <n v="600000"/>
    <s v="JPY"/>
    <n v="600000"/>
    <n v="201405"/>
    <n v="201405"/>
  </r>
  <r>
    <x v="0"/>
    <s v="パキスタン政府"/>
    <x v="73"/>
    <x v="73"/>
    <n v="7514028"/>
    <s v="JPY"/>
    <n v="7514028"/>
    <n v="201408"/>
    <n v="201408"/>
  </r>
  <r>
    <x v="0"/>
    <s v="パキスタン政府"/>
    <x v="73"/>
    <x v="73"/>
    <n v="10552277"/>
    <s v="JPY"/>
    <n v="10552277"/>
    <n v="201409"/>
    <n v="201409"/>
  </r>
  <r>
    <x v="0"/>
    <s v="パキスタン政府"/>
    <x v="73"/>
    <x v="73"/>
    <n v="19957251"/>
    <s v="JPY"/>
    <n v="19957251"/>
    <n v="201410"/>
    <n v="201410"/>
  </r>
  <r>
    <x v="0"/>
    <s v="パキスタン政府"/>
    <x v="73"/>
    <x v="73"/>
    <n v="13490323"/>
    <s v="JPY"/>
    <n v="13490323"/>
    <n v="201509"/>
    <n v="201509"/>
  </r>
  <r>
    <x v="0"/>
    <s v="パキスタン政府"/>
    <x v="73"/>
    <x v="73"/>
    <n v="15879392"/>
    <s v="JPY"/>
    <n v="15879392"/>
    <n v="201510"/>
    <n v="201510"/>
  </r>
  <r>
    <x v="0"/>
    <s v="パキスタン政府"/>
    <x v="73"/>
    <x v="73"/>
    <n v="22676300"/>
    <s v="JPY"/>
    <n v="22676300"/>
    <n v="201511"/>
    <n v="201511"/>
  </r>
  <r>
    <x v="0"/>
    <s v="パキスタン政府"/>
    <x v="73"/>
    <x v="73"/>
    <n v="24285144"/>
    <s v="JPY"/>
    <n v="24285144"/>
    <n v="201411"/>
    <n v="201411"/>
  </r>
  <r>
    <x v="0"/>
    <s v="パキスタン政府"/>
    <x v="73"/>
    <x v="73"/>
    <n v="21109300"/>
    <s v="JPY"/>
    <n v="21109300"/>
    <n v="201512"/>
    <n v="201512"/>
  </r>
  <r>
    <x v="0"/>
    <s v="パキスタン政府"/>
    <x v="73"/>
    <x v="73"/>
    <n v="1231739"/>
    <s v="JPY"/>
    <n v="1231739"/>
    <n v="201307"/>
    <n v="201307"/>
  </r>
  <r>
    <x v="0"/>
    <s v="パキスタン政府"/>
    <x v="73"/>
    <x v="73"/>
    <n v="22326280"/>
    <s v="JPY"/>
    <n v="22326280"/>
    <n v="201412"/>
    <n v="201412"/>
  </r>
  <r>
    <x v="0"/>
    <s v="パキスタン政府"/>
    <x v="73"/>
    <x v="73"/>
    <n v="11147820"/>
    <s v="JPY"/>
    <n v="11147820"/>
    <n v="201501"/>
    <n v="201501"/>
  </r>
  <r>
    <x v="0"/>
    <s v="パキスタン政府"/>
    <x v="73"/>
    <x v="73"/>
    <n v="11259620"/>
    <s v="JPY"/>
    <n v="11259620"/>
    <n v="201502"/>
    <n v="201502"/>
  </r>
  <r>
    <x v="0"/>
    <s v="パキスタン政府"/>
    <x v="73"/>
    <x v="73"/>
    <n v="18512825"/>
    <s v="JPY"/>
    <n v="18512825"/>
    <n v="201503"/>
    <n v="201503"/>
  </r>
  <r>
    <x v="0"/>
    <s v="パキスタン政府"/>
    <x v="73"/>
    <x v="73"/>
    <n v="17246647"/>
    <s v="JPY"/>
    <n v="17246647"/>
    <n v="201505"/>
    <n v="201505"/>
  </r>
  <r>
    <x v="0"/>
    <s v="パキスタン政府"/>
    <x v="73"/>
    <x v="73"/>
    <n v="16798124"/>
    <s v="JPY"/>
    <n v="16798124"/>
    <n v="201506"/>
    <n v="201506"/>
  </r>
  <r>
    <x v="0"/>
    <s v="パキスタン政府"/>
    <x v="73"/>
    <x v="73"/>
    <n v="270000"/>
    <s v="JPY"/>
    <n v="270000"/>
    <n v="201312"/>
    <n v="201312"/>
  </r>
  <r>
    <x v="1"/>
    <s v="パキスタン政府"/>
    <x v="73"/>
    <x v="73"/>
    <n v="-284715484"/>
    <s v="JPY"/>
    <n v="-284715484"/>
    <s v=""/>
    <s v=""/>
  </r>
  <r>
    <x v="0"/>
    <s v="パキスタン政府"/>
    <x v="73"/>
    <x v="73"/>
    <n v="1397580"/>
    <s v="JPY"/>
    <n v="1397580"/>
    <n v="201401"/>
    <n v="201401"/>
  </r>
  <r>
    <x v="0"/>
    <s v="パキスタン政府"/>
    <x v="74"/>
    <x v="74"/>
    <n v="575002"/>
    <s v="JPY"/>
    <n v="575002"/>
    <n v="201306"/>
    <n v="201306"/>
  </r>
  <r>
    <x v="0"/>
    <s v="パキスタン政府"/>
    <x v="74"/>
    <x v="74"/>
    <n v="3833847"/>
    <s v="JPY"/>
    <n v="3833847"/>
    <n v="201307"/>
    <n v="201307"/>
  </r>
  <r>
    <x v="0"/>
    <s v="パキスタン政府"/>
    <x v="74"/>
    <x v="74"/>
    <n v="4016325"/>
    <s v="JPY"/>
    <n v="4016325"/>
    <n v="201308"/>
    <n v="201308"/>
  </r>
  <r>
    <x v="0"/>
    <s v="パキスタン政府"/>
    <x v="74"/>
    <x v="74"/>
    <n v="3460604"/>
    <s v="JPY"/>
    <n v="3460604"/>
    <n v="201311"/>
    <n v="201311"/>
  </r>
  <r>
    <x v="0"/>
    <s v="パキスタン政府"/>
    <x v="74"/>
    <x v="74"/>
    <n v="1980715"/>
    <s v="JPY"/>
    <n v="1980715"/>
    <n v="201312"/>
    <n v="201312"/>
  </r>
  <r>
    <x v="0"/>
    <s v="パキスタン政府"/>
    <x v="74"/>
    <x v="74"/>
    <n v="2585560"/>
    <s v="JPY"/>
    <n v="2585560"/>
    <n v="201303"/>
    <n v="201303"/>
  </r>
  <r>
    <x v="1"/>
    <s v="パキスタン政府"/>
    <x v="74"/>
    <x v="74"/>
    <n v="-1809260"/>
    <s v="JPY"/>
    <n v="-1809260"/>
    <s v=""/>
    <s v=""/>
  </r>
  <r>
    <x v="0"/>
    <s v="パラグアイ政府"/>
    <x v="75"/>
    <x v="75"/>
    <n v="7427827"/>
    <s v="JPY"/>
    <n v="7427827"/>
    <n v="201409"/>
    <n v="201409"/>
  </r>
  <r>
    <x v="0"/>
    <s v="パラグアイ政府"/>
    <x v="75"/>
    <x v="75"/>
    <n v="6417576"/>
    <s v="JPY"/>
    <n v="6417576"/>
    <n v="201410"/>
    <n v="201410"/>
  </r>
  <r>
    <x v="0"/>
    <s v="パラグアイ政府"/>
    <x v="75"/>
    <x v="75"/>
    <n v="6417576"/>
    <s v="JPY"/>
    <n v="6417576"/>
    <n v="201411"/>
    <n v="201411"/>
  </r>
  <r>
    <x v="0"/>
    <s v="パラグアイ政府"/>
    <x v="75"/>
    <x v="75"/>
    <n v="5814170"/>
    <s v="JPY"/>
    <n v="5814170"/>
    <n v="201412"/>
    <n v="201412"/>
  </r>
  <r>
    <x v="0"/>
    <s v="パラグアイ政府"/>
    <x v="75"/>
    <x v="75"/>
    <n v="2734147"/>
    <s v="JPY"/>
    <n v="2734147"/>
    <n v="201501"/>
    <n v="201502"/>
  </r>
  <r>
    <x v="1"/>
    <s v="パラグアイ政府"/>
    <x v="75"/>
    <x v="75"/>
    <n v="-99006237"/>
    <s v="JPY"/>
    <n v="-99006237"/>
    <s v=""/>
    <s v=""/>
  </r>
  <r>
    <x v="0"/>
    <s v="タイ政府"/>
    <x v="76"/>
    <x v="76"/>
    <n v="4167787"/>
    <s v="THB"/>
    <n v="1227408"/>
    <n v="201507"/>
    <n v="201509"/>
  </r>
  <r>
    <x v="0"/>
    <s v="タイ政府"/>
    <x v="76"/>
    <x v="76"/>
    <n v="4202952"/>
    <s v="THB"/>
    <n v="1227408"/>
    <n v="201510"/>
    <n v="201512"/>
  </r>
  <r>
    <x v="1"/>
    <s v="タイ政府"/>
    <x v="76"/>
    <x v="76"/>
    <n v="-3912898"/>
    <s v="THB"/>
    <n v="-1083905.24"/>
    <s v=""/>
    <s v=""/>
  </r>
  <r>
    <x v="1"/>
    <s v="タイ政府"/>
    <x v="76"/>
    <x v="76"/>
    <n v="-3912898"/>
    <s v="THB"/>
    <n v="-1083905.24"/>
    <s v=""/>
    <s v=""/>
  </r>
  <r>
    <x v="1"/>
    <s v="タイ政府"/>
    <x v="76"/>
    <x v="76"/>
    <n v="-3999610"/>
    <s v="THB"/>
    <n v="-1083905.24"/>
    <s v=""/>
    <s v=""/>
  </r>
  <r>
    <x v="1"/>
    <s v="タイ政府"/>
    <x v="76"/>
    <x v="76"/>
    <n v="-1244249"/>
    <s v="THB"/>
    <n v="-337194.88"/>
    <s v=""/>
    <s v=""/>
  </r>
  <r>
    <x v="1"/>
    <s v="タイ政府"/>
    <x v="76"/>
    <x v="76"/>
    <n v="-3999610"/>
    <s v="THB"/>
    <n v="-1083905.24"/>
    <s v=""/>
    <s v=""/>
  </r>
  <r>
    <x v="1"/>
    <s v="タイ政府"/>
    <x v="76"/>
    <x v="76"/>
    <n v="-3978528"/>
    <s v="THB"/>
    <n v="-1083905.24"/>
    <s v=""/>
    <s v=""/>
  </r>
  <r>
    <x v="1"/>
    <s v="タイ政府"/>
    <x v="76"/>
    <x v="76"/>
    <n v="-3978528"/>
    <s v="THB"/>
    <n v="-1083905.24"/>
    <s v=""/>
    <s v=""/>
  </r>
  <r>
    <x v="1"/>
    <s v="タイ政府"/>
    <x v="76"/>
    <x v="76"/>
    <n v="-3828191"/>
    <s v="THB"/>
    <n v="-1083905.24"/>
    <s v=""/>
    <s v=""/>
  </r>
  <r>
    <x v="1"/>
    <s v="タイ政府"/>
    <x v="76"/>
    <x v="76"/>
    <n v="-3828191"/>
    <s v="THB"/>
    <n v="-1083905.24"/>
    <s v=""/>
    <s v=""/>
  </r>
  <r>
    <x v="1"/>
    <s v="タイ政府"/>
    <x v="76"/>
    <x v="76"/>
    <n v="-2138060"/>
    <s v="THB"/>
    <n v="-650340.76"/>
    <s v=""/>
    <s v=""/>
  </r>
  <r>
    <x v="1"/>
    <s v="タイ政府"/>
    <x v="76"/>
    <x v="76"/>
    <n v="-2209077"/>
    <s v="THB"/>
    <n v="-650340.76"/>
    <s v=""/>
    <s v=""/>
  </r>
  <r>
    <x v="1"/>
    <s v="タイ政府"/>
    <x v="76"/>
    <x v="76"/>
    <n v="-2749983"/>
    <s v="THB"/>
    <n v="-809580.44"/>
    <s v=""/>
    <s v=""/>
  </r>
  <r>
    <x v="0"/>
    <s v="タイ政府"/>
    <x v="77"/>
    <x v="77"/>
    <n v="6233085"/>
    <s v="JPY"/>
    <n v="6233085"/>
    <n v="201507"/>
    <n v="201509"/>
  </r>
  <r>
    <x v="0"/>
    <s v="タイ政府"/>
    <x v="77"/>
    <x v="77"/>
    <n v="6860085"/>
    <s v="JPY"/>
    <n v="6860085"/>
    <n v="201510"/>
    <n v="201512"/>
  </r>
  <r>
    <x v="0"/>
    <s v="タイ政府"/>
    <x v="77"/>
    <x v="77"/>
    <n v="1140962"/>
    <s v="THB"/>
    <n v="336012"/>
    <n v="201507"/>
    <n v="201509"/>
  </r>
  <r>
    <x v="0"/>
    <s v="タイ政府"/>
    <x v="77"/>
    <x v="77"/>
    <n v="1150589"/>
    <s v="THB"/>
    <n v="336012"/>
    <n v="201510"/>
    <n v="201512"/>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323751"/>
    <s v="JPY"/>
    <n v="-323751"/>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2023485"/>
    <s v="JPY"/>
    <n v="-2023485"/>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3759855"/>
    <s v="JPY"/>
    <n v="-3759855"/>
    <s v=""/>
    <s v=""/>
  </r>
  <r>
    <x v="1"/>
    <s v="タイ政府"/>
    <x v="77"/>
    <x v="77"/>
    <n v="-281859"/>
    <s v="THB"/>
    <n v="-85733.97"/>
    <s v=""/>
    <s v=""/>
  </r>
  <r>
    <x v="1"/>
    <s v="タイ政府"/>
    <x v="77"/>
    <x v="77"/>
    <n v="-300342"/>
    <s v="THB"/>
    <n v="-91355.87"/>
    <s v=""/>
    <s v=""/>
  </r>
  <r>
    <x v="1"/>
    <s v="タイ政府"/>
    <x v="77"/>
    <x v="77"/>
    <n v="-300342"/>
    <s v="THB"/>
    <n v="-91355.87"/>
    <s v=""/>
    <s v=""/>
  </r>
  <r>
    <x v="1"/>
    <s v="タイ政府"/>
    <x v="77"/>
    <x v="77"/>
    <n v="-3759855"/>
    <s v="JPY"/>
    <n v="-3759855"/>
    <s v=""/>
    <s v=""/>
  </r>
  <r>
    <x v="1"/>
    <s v="タイ政府"/>
    <x v="77"/>
    <x v="77"/>
    <n v="-9788592"/>
    <s v="JPY"/>
    <n v="-9788592"/>
    <s v=""/>
    <s v=""/>
  </r>
  <r>
    <x v="1"/>
    <s v="タイ政府"/>
    <x v="77"/>
    <x v="77"/>
    <n v="-3759855"/>
    <s v="JPY"/>
    <n v="-3759855"/>
    <s v=""/>
    <s v=""/>
  </r>
  <r>
    <x v="1"/>
    <s v="タイ政府"/>
    <x v="77"/>
    <x v="77"/>
    <n v="-86070"/>
    <s v="THB"/>
    <n v="-25338.66"/>
    <s v=""/>
    <s v=""/>
  </r>
  <r>
    <x v="1"/>
    <s v="タイ政府"/>
    <x v="77"/>
    <x v="77"/>
    <n v="-291221"/>
    <s v="THB"/>
    <n v="-85733.97"/>
    <s v=""/>
    <s v=""/>
  </r>
  <r>
    <x v="1"/>
    <s v="タジキスタン政府"/>
    <x v="78"/>
    <x v="78"/>
    <n v="-33444000"/>
    <s v="JPY"/>
    <n v="-33444000"/>
    <s v=""/>
    <s v=""/>
  </r>
  <r>
    <x v="1"/>
    <s v="チュニジア政府"/>
    <x v="79"/>
    <x v="79"/>
    <n v="-17097292"/>
    <s v="JPY"/>
    <n v="-17097292"/>
    <s v=""/>
    <s v=""/>
  </r>
  <r>
    <x v="1"/>
    <s v="チュニジア政府"/>
    <x v="79"/>
    <x v="79"/>
    <n v="-36117"/>
    <s v="TND"/>
    <n v="-572"/>
    <s v=""/>
    <s v=""/>
  </r>
  <r>
    <x v="0"/>
    <s v="東チモール政府"/>
    <x v="80"/>
    <x v="80"/>
    <n v="1592000"/>
    <s v="JPY"/>
    <n v="1592000"/>
    <n v="201403"/>
    <n v="201403"/>
  </r>
  <r>
    <x v="0"/>
    <s v="タンザニア政府"/>
    <x v="81"/>
    <x v="81"/>
    <n v="1202850"/>
    <s v="JPY"/>
    <n v="1202850"/>
    <n v="201512"/>
    <n v="201512"/>
  </r>
  <r>
    <x v="0"/>
    <s v="タンザニア政府"/>
    <x v="81"/>
    <x v="81"/>
    <n v="1608041"/>
    <s v="USD"/>
    <n v="13090"/>
    <n v="201512"/>
    <n v="201512"/>
  </r>
  <r>
    <x v="0"/>
    <s v="タンザニア政府"/>
    <x v="81"/>
    <x v="81"/>
    <n v="17252"/>
    <s v="TZS"/>
    <n v="277188.33"/>
    <n v="201408"/>
    <n v="201409"/>
  </r>
  <r>
    <x v="0"/>
    <s v="タンザニア政府"/>
    <x v="81"/>
    <x v="81"/>
    <n v="188898"/>
    <s v="TZS"/>
    <n v="2964500"/>
    <n v="201410"/>
    <n v="201411"/>
  </r>
  <r>
    <x v="0"/>
    <s v="タンザニア政府"/>
    <x v="81"/>
    <x v="81"/>
    <n v="22491"/>
    <s v="TZS"/>
    <n v="334843.83"/>
    <n v="201502"/>
    <n v="201503"/>
  </r>
  <r>
    <x v="0"/>
    <s v="タンザニア政府"/>
    <x v="81"/>
    <x v="81"/>
    <n v="205539"/>
    <s v="TZS"/>
    <n v="3699400"/>
    <n v="201510"/>
    <n v="201511"/>
  </r>
  <r>
    <x v="0"/>
    <s v="タンザニア政府"/>
    <x v="81"/>
    <x v="81"/>
    <n v="19031"/>
    <s v="TZS"/>
    <n v="336000"/>
    <n v="201512"/>
    <n v="201512"/>
  </r>
  <r>
    <x v="0"/>
    <s v="タンザニア政府"/>
    <x v="81"/>
    <x v="81"/>
    <n v="183290"/>
    <s v="TZS"/>
    <n v="3222400"/>
    <n v="201508"/>
    <n v="201509"/>
  </r>
  <r>
    <x v="0"/>
    <s v="タンザニア政府"/>
    <x v="81"/>
    <x v="81"/>
    <n v="39712"/>
    <s v="TZS"/>
    <n v="640000"/>
    <n v="201507"/>
    <n v="201507"/>
  </r>
  <r>
    <x v="0"/>
    <s v="タンザニア政府"/>
    <x v="81"/>
    <x v="81"/>
    <n v="21847"/>
    <s v="TZS"/>
    <n v="356856.07"/>
    <n v="201407"/>
    <n v="201407"/>
  </r>
  <r>
    <x v="0"/>
    <s v="タンザニア政府"/>
    <x v="81"/>
    <x v="81"/>
    <n v="22497"/>
    <s v="TZS"/>
    <n v="380215"/>
    <n v="201506"/>
    <n v="201506"/>
  </r>
  <r>
    <x v="1"/>
    <s v="タンザニア政府"/>
    <x v="81"/>
    <x v="81"/>
    <n v="-430688"/>
    <s v="TZS"/>
    <n v="-7751764"/>
    <s v=""/>
    <s v=""/>
  </r>
  <r>
    <x v="1"/>
    <s v="タンザニア政府"/>
    <x v="81"/>
    <x v="81"/>
    <n v="-6977902"/>
    <s v="JPY"/>
    <n v="-6977902"/>
    <s v=""/>
    <s v=""/>
  </r>
  <r>
    <x v="1"/>
    <s v="タンザニア政府"/>
    <x v="81"/>
    <x v="81"/>
    <n v="-10332283"/>
    <s v="USD"/>
    <n v="-86066.5"/>
    <s v=""/>
    <s v=""/>
  </r>
  <r>
    <x v="0"/>
    <s v="ウガンダ政府"/>
    <x v="82"/>
    <x v="82"/>
    <n v="5512674"/>
    <s v="USD"/>
    <n v="44844.01"/>
    <n v="201411"/>
    <n v="201506"/>
  </r>
  <r>
    <x v="0"/>
    <s v="ベトナム政府"/>
    <x v="83"/>
    <x v="83"/>
    <n v="5112410"/>
    <s v="JPY"/>
    <n v="5112410"/>
    <n v="201307"/>
    <n v="201404"/>
  </r>
  <r>
    <x v="0"/>
    <s v="ベトナム政府"/>
    <x v="83"/>
    <x v="83"/>
    <n v="1456460"/>
    <s v="JPY"/>
    <n v="1456460"/>
    <n v="201509"/>
    <n v="201509"/>
  </r>
  <r>
    <x v="0"/>
    <s v="ベトナム政府"/>
    <x v="83"/>
    <x v="83"/>
    <n v="934330"/>
    <s v="JPY"/>
    <n v="934330"/>
    <n v="201511"/>
    <n v="201511"/>
  </r>
  <r>
    <x v="0"/>
    <s v="ベトナム政府"/>
    <x v="83"/>
    <x v="83"/>
    <n v="15966096"/>
    <s v="VND"/>
    <n v="3271741047"/>
    <n v="201307"/>
    <n v="201404"/>
  </r>
  <r>
    <x v="0"/>
    <s v="ベトナム政府"/>
    <x v="84"/>
    <x v="84"/>
    <n v="4774542"/>
    <s v="JPY"/>
    <n v="4774542"/>
    <n v="201507"/>
    <n v="201508"/>
  </r>
  <r>
    <x v="0"/>
    <s v="ベトナム政府"/>
    <x v="84"/>
    <x v="84"/>
    <n v="3274800"/>
    <s v="JPY"/>
    <n v="3274800"/>
    <n v="201509"/>
    <n v="201510"/>
  </r>
  <r>
    <x v="0"/>
    <s v="ベトナム政府"/>
    <x v="84"/>
    <x v="84"/>
    <n v="1683369"/>
    <s v="JPY"/>
    <n v="1683369"/>
    <n v="201511"/>
    <n v="201511"/>
  </r>
  <r>
    <x v="0"/>
    <s v="ベトナム政府"/>
    <x v="84"/>
    <x v="84"/>
    <n v="1591514"/>
    <s v="JPY"/>
    <n v="1591514"/>
    <n v="201512"/>
    <n v="201512"/>
  </r>
  <r>
    <x v="0"/>
    <s v="ベトナム政府"/>
    <x v="84"/>
    <x v="84"/>
    <n v="8210078"/>
    <s v="VND"/>
    <n v="1445436205"/>
    <n v="201504"/>
    <n v="201506"/>
  </r>
  <r>
    <x v="0"/>
    <s v="ベトナム政府"/>
    <x v="84"/>
    <x v="84"/>
    <n v="4275404"/>
    <s v="VND"/>
    <n v="751389017"/>
    <n v="201507"/>
    <n v="201508"/>
  </r>
  <r>
    <x v="0"/>
    <s v="ベトナム政府"/>
    <x v="84"/>
    <x v="84"/>
    <n v="959260"/>
    <s v="VND"/>
    <n v="176985176"/>
    <n v="201509"/>
    <n v="201509"/>
  </r>
  <r>
    <x v="0"/>
    <s v="ベトナム政府"/>
    <x v="84"/>
    <x v="84"/>
    <n v="943331"/>
    <s v="VND"/>
    <n v="176985176"/>
    <n v="201510"/>
    <n v="201510"/>
  </r>
  <r>
    <x v="0"/>
    <s v="ベトナム政府"/>
    <x v="85"/>
    <x v="85"/>
    <n v="6569504"/>
    <s v="JPY"/>
    <n v="6569504"/>
    <n v="201507"/>
    <n v="201507"/>
  </r>
  <r>
    <x v="0"/>
    <s v="ベトナム政府"/>
    <x v="85"/>
    <x v="85"/>
    <n v="6352383"/>
    <s v="JPY"/>
    <n v="6352383"/>
    <n v="201508"/>
    <n v="201508"/>
  </r>
  <r>
    <x v="0"/>
    <s v="ベトナム政府"/>
    <x v="85"/>
    <x v="85"/>
    <n v="5083857"/>
    <s v="JPY"/>
    <n v="5083857"/>
    <n v="201507"/>
    <n v="201507"/>
  </r>
  <r>
    <x v="0"/>
    <s v="ベトナム政府"/>
    <x v="85"/>
    <x v="85"/>
    <n v="4656572"/>
    <s v="JPY"/>
    <n v="4656572"/>
    <n v="201508"/>
    <n v="201508"/>
  </r>
  <r>
    <x v="0"/>
    <s v="ベトナム政府"/>
    <x v="85"/>
    <x v="85"/>
    <n v="6279364"/>
    <s v="JPY"/>
    <n v="6279364"/>
    <n v="201509"/>
    <n v="201509"/>
  </r>
  <r>
    <x v="0"/>
    <s v="ベトナム政府"/>
    <x v="85"/>
    <x v="85"/>
    <n v="67460"/>
    <s v="JPY"/>
    <n v="67460"/>
    <n v="201406"/>
    <n v="201406"/>
  </r>
  <r>
    <x v="0"/>
    <s v="ベトナム政府"/>
    <x v="85"/>
    <x v="85"/>
    <n v="424290"/>
    <s v="JPY"/>
    <n v="424290"/>
    <n v="201407"/>
    <n v="201407"/>
  </r>
  <r>
    <x v="0"/>
    <s v="ベトナム政府"/>
    <x v="85"/>
    <x v="85"/>
    <n v="614905"/>
    <s v="JPY"/>
    <n v="614905"/>
    <n v="201408"/>
    <n v="201408"/>
  </r>
  <r>
    <x v="0"/>
    <s v="ベトナム政府"/>
    <x v="85"/>
    <x v="85"/>
    <n v="5799615"/>
    <s v="JPY"/>
    <n v="5799615"/>
    <n v="201509"/>
    <n v="201509"/>
  </r>
  <r>
    <x v="0"/>
    <s v="ベトナム政府"/>
    <x v="85"/>
    <x v="85"/>
    <n v="5934946"/>
    <s v="JPY"/>
    <n v="5934946"/>
    <n v="201510"/>
    <n v="201510"/>
  </r>
  <r>
    <x v="0"/>
    <s v="ベトナム政府"/>
    <x v="85"/>
    <x v="85"/>
    <n v="6765018"/>
    <s v="JPY"/>
    <n v="6765018"/>
    <n v="201511"/>
    <n v="201511"/>
  </r>
  <r>
    <x v="0"/>
    <s v="ベトナム政府"/>
    <x v="85"/>
    <x v="85"/>
    <n v="5240380"/>
    <s v="JPY"/>
    <n v="5240380"/>
    <n v="201512"/>
    <n v="201512"/>
  </r>
  <r>
    <x v="0"/>
    <s v="ベトナム政府"/>
    <x v="85"/>
    <x v="85"/>
    <n v="6279364"/>
    <s v="JPY"/>
    <n v="6279364"/>
    <n v="201510"/>
    <n v="201510"/>
  </r>
  <r>
    <x v="0"/>
    <s v="ベトナム政府"/>
    <x v="85"/>
    <x v="85"/>
    <n v="6279364"/>
    <s v="JPY"/>
    <n v="6279364"/>
    <n v="201511"/>
    <n v="201511"/>
  </r>
  <r>
    <x v="0"/>
    <s v="ベトナム政府"/>
    <x v="85"/>
    <x v="85"/>
    <n v="5750164"/>
    <s v="JPY"/>
    <n v="5750164"/>
    <n v="201512"/>
    <n v="201512"/>
  </r>
  <r>
    <x v="0"/>
    <s v="ベトナム政府"/>
    <x v="85"/>
    <x v="85"/>
    <n v="633358"/>
    <s v="JPY"/>
    <n v="633358"/>
    <n v="201409"/>
    <n v="201409"/>
  </r>
  <r>
    <x v="0"/>
    <s v="ベトナム政府"/>
    <x v="85"/>
    <x v="85"/>
    <n v="460900"/>
    <s v="JPY"/>
    <n v="460900"/>
    <n v="201410"/>
    <n v="201410"/>
  </r>
  <r>
    <x v="0"/>
    <s v="ベトナム政府"/>
    <x v="85"/>
    <x v="85"/>
    <n v="259357"/>
    <s v="JPY"/>
    <n v="259357"/>
    <n v="201411"/>
    <n v="201411"/>
  </r>
  <r>
    <x v="0"/>
    <s v="ベトナム政府"/>
    <x v="85"/>
    <x v="85"/>
    <n v="281147"/>
    <s v="JPY"/>
    <n v="281147"/>
    <n v="201503"/>
    <n v="201503"/>
  </r>
  <r>
    <x v="0"/>
    <s v="ベトナム政府"/>
    <x v="85"/>
    <x v="85"/>
    <n v="1120058"/>
    <s v="VND"/>
    <n v="196846810"/>
    <n v="201508"/>
    <n v="201508"/>
  </r>
  <r>
    <x v="0"/>
    <s v="ベトナム政府"/>
    <x v="85"/>
    <x v="85"/>
    <n v="1065249"/>
    <s v="VND"/>
    <n v="189546000"/>
    <n v="201507"/>
    <n v="201507"/>
  </r>
  <r>
    <x v="0"/>
    <s v="ベトナム政府"/>
    <x v="85"/>
    <x v="85"/>
    <n v="1082084"/>
    <s v="VND"/>
    <n v="190173000"/>
    <n v="201508"/>
    <n v="201508"/>
  </r>
  <r>
    <x v="0"/>
    <s v="ベトナム政府"/>
    <x v="85"/>
    <x v="85"/>
    <n v="1064664"/>
    <s v="VND"/>
    <n v="196432454"/>
    <n v="201509"/>
    <n v="201509"/>
  </r>
  <r>
    <x v="0"/>
    <s v="ベトナム政府"/>
    <x v="85"/>
    <x v="85"/>
    <n v="1026020"/>
    <s v="VND"/>
    <n v="189302625"/>
    <n v="201509"/>
    <n v="201509"/>
  </r>
  <r>
    <x v="0"/>
    <s v="ベトナム政府"/>
    <x v="85"/>
    <x v="85"/>
    <n v="1043657"/>
    <s v="VND"/>
    <n v="195808100"/>
    <n v="201510"/>
    <n v="201510"/>
  </r>
  <r>
    <x v="0"/>
    <s v="ベトナム政府"/>
    <x v="85"/>
    <x v="85"/>
    <n v="1055766"/>
    <s v="VND"/>
    <n v="194431985"/>
    <n v="201511"/>
    <n v="201511"/>
  </r>
  <r>
    <x v="0"/>
    <s v="ベトナム政府"/>
    <x v="85"/>
    <x v="85"/>
    <n v="1076180"/>
    <s v="VND"/>
    <n v="197102500"/>
    <n v="201512"/>
    <n v="201512"/>
  </r>
  <r>
    <x v="0"/>
    <s v="ベトナム政府"/>
    <x v="85"/>
    <x v="85"/>
    <n v="1004999"/>
    <s v="VND"/>
    <n v="188555175"/>
    <n v="201510"/>
    <n v="201510"/>
  </r>
  <r>
    <x v="0"/>
    <s v="ベトナム政府"/>
    <x v="85"/>
    <x v="85"/>
    <n v="1022977"/>
    <s v="VND"/>
    <n v="188393475"/>
    <n v="201511"/>
    <n v="201511"/>
  </r>
  <r>
    <x v="0"/>
    <s v="ベトナム政府"/>
    <x v="85"/>
    <x v="85"/>
    <n v="1016498"/>
    <s v="VND"/>
    <n v="186171750"/>
    <n v="201512"/>
    <n v="201512"/>
  </r>
  <r>
    <x v="0"/>
    <s v="ベトナム政府"/>
    <x v="85"/>
    <x v="85"/>
    <n v="30869"/>
    <s v="VND"/>
    <n v="5791500"/>
    <n v="201510"/>
    <n v="201510"/>
  </r>
  <r>
    <x v="0"/>
    <s v="ベトナム政府"/>
    <x v="85"/>
    <x v="85"/>
    <n v="53757"/>
    <s v="VND"/>
    <n v="9900000"/>
    <n v="201511"/>
    <n v="201511"/>
  </r>
  <r>
    <x v="0"/>
    <s v="ベトナム政府"/>
    <x v="85"/>
    <x v="85"/>
    <n v="52296"/>
    <s v="VND"/>
    <n v="9578000"/>
    <n v="201512"/>
    <n v="201512"/>
  </r>
  <r>
    <x v="0"/>
    <s v="ベトナム政府"/>
    <x v="85"/>
    <x v="85"/>
    <n v="0"/>
    <s v="VND"/>
    <n v="1"/>
    <n v="201412"/>
    <n v="201412"/>
  </r>
  <r>
    <x v="0"/>
    <s v="ベトナム政府"/>
    <x v="85"/>
    <x v="85"/>
    <n v="1100442"/>
    <s v="VND"/>
    <n v="195808099"/>
    <n v="201507"/>
    <n v="201507"/>
  </r>
  <r>
    <x v="0"/>
    <s v="ベトナム政府"/>
    <x v="86"/>
    <x v="86"/>
    <n v="5406078"/>
    <s v="JPY"/>
    <n v="5406078"/>
    <n v="201510"/>
    <n v="201510"/>
  </r>
  <r>
    <x v="0"/>
    <s v="ベトナム政府"/>
    <x v="86"/>
    <x v="86"/>
    <n v="3574788"/>
    <s v="JPY"/>
    <n v="3574788"/>
    <n v="201511"/>
    <n v="201511"/>
  </r>
  <r>
    <x v="0"/>
    <s v="ベトナム政府"/>
    <x v="86"/>
    <x v="86"/>
    <n v="3396000"/>
    <s v="JPY"/>
    <n v="3396000"/>
    <n v="201512"/>
    <n v="201512"/>
  </r>
  <r>
    <x v="0"/>
    <s v="ベトナム政府"/>
    <x v="86"/>
    <x v="86"/>
    <n v="6063210"/>
    <s v="VND"/>
    <n v="1078862903"/>
    <n v="201507"/>
    <n v="201507"/>
  </r>
  <r>
    <x v="0"/>
    <s v="ベトナム政府"/>
    <x v="86"/>
    <x v="86"/>
    <n v="6195309"/>
    <s v="VND"/>
    <n v="1088806423"/>
    <n v="201508"/>
    <n v="201508"/>
  </r>
  <r>
    <x v="0"/>
    <s v="ベトナム政府"/>
    <x v="86"/>
    <x v="86"/>
    <n v="5933463"/>
    <s v="VND"/>
    <n v="1094734839"/>
    <n v="201509"/>
    <n v="201509"/>
  </r>
  <r>
    <x v="0"/>
    <s v="ベトナム政府"/>
    <x v="86"/>
    <x v="86"/>
    <n v="5828339"/>
    <s v="VND"/>
    <n v="1093496948"/>
    <n v="201510"/>
    <n v="201510"/>
  </r>
  <r>
    <x v="0"/>
    <s v="ベトナム政府"/>
    <x v="86"/>
    <x v="86"/>
    <n v="5920360"/>
    <s v="VND"/>
    <n v="1090305791"/>
    <n v="201511"/>
    <n v="201511"/>
  </r>
  <r>
    <x v="0"/>
    <s v="ベトナム政府"/>
    <x v="86"/>
    <x v="86"/>
    <n v="5755728"/>
    <s v="VND"/>
    <n v="1054162586"/>
    <n v="201512"/>
    <n v="201512"/>
  </r>
  <r>
    <x v="0"/>
    <s v="ベトナム政府"/>
    <x v="86"/>
    <x v="86"/>
    <n v="21759838"/>
    <s v="VND"/>
    <n v="4967999639"/>
    <n v="201301"/>
    <n v="201303"/>
  </r>
  <r>
    <x v="0"/>
    <s v="ベトナム政府"/>
    <x v="86"/>
    <x v="86"/>
    <n v="5061101"/>
    <s v="VND"/>
    <n v="1054396090"/>
    <n v="201304"/>
    <n v="201306"/>
  </r>
  <r>
    <x v="1"/>
    <s v="ベトナム政府"/>
    <x v="87"/>
    <x v="87"/>
    <n v="-4990959"/>
    <s v="VND"/>
    <n v="-920841130"/>
    <s v=""/>
    <s v=""/>
  </r>
  <r>
    <x v="0"/>
    <s v="ベトナム政府"/>
    <x v="88"/>
    <x v="88"/>
    <n v="61255000"/>
    <s v="JPY"/>
    <n v="61255000"/>
    <n v="201508"/>
    <n v="201508"/>
  </r>
  <r>
    <x v="0"/>
    <s v="ベトナム政府"/>
    <x v="88"/>
    <x v="88"/>
    <n v="62346400"/>
    <s v="JPY"/>
    <n v="62346400"/>
    <n v="201509"/>
    <n v="201509"/>
  </r>
  <r>
    <x v="0"/>
    <s v="ベトナム政府"/>
    <x v="88"/>
    <x v="88"/>
    <n v="63505700"/>
    <s v="JPY"/>
    <n v="63505700"/>
    <n v="201510"/>
    <n v="201510"/>
  </r>
  <r>
    <x v="0"/>
    <s v="ベトナム政府"/>
    <x v="88"/>
    <x v="88"/>
    <n v="68231200"/>
    <s v="JPY"/>
    <n v="68231200"/>
    <n v="201511"/>
    <n v="201511"/>
  </r>
  <r>
    <x v="0"/>
    <s v="ベトナム政府"/>
    <x v="88"/>
    <x v="88"/>
    <n v="70252800"/>
    <s v="JPY"/>
    <n v="70252800"/>
    <n v="201512"/>
    <n v="201512"/>
  </r>
  <r>
    <x v="0"/>
    <s v="ベトナム政府"/>
    <x v="88"/>
    <x v="88"/>
    <n v="8061692"/>
    <s v="VND"/>
    <n v="1434464855"/>
    <n v="201507"/>
    <n v="201507"/>
  </r>
  <r>
    <x v="0"/>
    <s v="ベトナム政府"/>
    <x v="88"/>
    <x v="88"/>
    <n v="8250182"/>
    <s v="VND"/>
    <n v="1449944120"/>
    <n v="201508"/>
    <n v="201508"/>
  </r>
  <r>
    <x v="0"/>
    <s v="ベトナム政府"/>
    <x v="88"/>
    <x v="88"/>
    <n v="7823124"/>
    <s v="VND"/>
    <n v="1443380855"/>
    <n v="201509"/>
    <n v="201509"/>
  </r>
  <r>
    <x v="0"/>
    <s v="ベトナム政府"/>
    <x v="88"/>
    <x v="88"/>
    <n v="7731994"/>
    <s v="VND"/>
    <n v="1450655448"/>
    <n v="201510"/>
    <n v="201510"/>
  </r>
  <r>
    <x v="0"/>
    <s v="ベトナム政府"/>
    <x v="88"/>
    <x v="88"/>
    <n v="7840279"/>
    <s v="VND"/>
    <n v="1443882000"/>
    <n v="201511"/>
    <n v="201511"/>
  </r>
  <r>
    <x v="0"/>
    <s v="ベトナム政府"/>
    <x v="88"/>
    <x v="88"/>
    <n v="5982115"/>
    <s v="VND"/>
    <n v="1095625520"/>
    <n v="201512"/>
    <n v="201512"/>
  </r>
  <r>
    <x v="0"/>
    <s v="ベトナム政府"/>
    <x v="88"/>
    <x v="88"/>
    <n v="8157446"/>
    <s v="VND"/>
    <n v="1436170000"/>
    <n v="201506"/>
    <n v="201506"/>
  </r>
  <r>
    <x v="1"/>
    <s v="ベトナム政府"/>
    <x v="88"/>
    <x v="88"/>
    <n v="-2"/>
    <s v="JPY"/>
    <n v="-2"/>
    <s v=""/>
    <s v=""/>
  </r>
  <r>
    <x v="1"/>
    <s v="ベトナム政府"/>
    <x v="88"/>
    <x v="88"/>
    <n v="-14713959"/>
    <s v="VND"/>
    <n v="-2709753066"/>
    <s v=""/>
    <s v=""/>
  </r>
  <r>
    <x v="0"/>
    <s v="ベトナム政府"/>
    <x v="89"/>
    <x v="89"/>
    <n v="2432399"/>
    <s v="JPY"/>
    <n v="2432399"/>
    <n v="201510"/>
    <n v="201510"/>
  </r>
  <r>
    <x v="0"/>
    <s v="ベトナム政府"/>
    <x v="89"/>
    <x v="89"/>
    <n v="2432399"/>
    <s v="JPY"/>
    <n v="2432399"/>
    <n v="201511"/>
    <n v="201511"/>
  </r>
  <r>
    <x v="0"/>
    <s v="ベトナム政府"/>
    <x v="89"/>
    <x v="89"/>
    <n v="5745150"/>
    <s v="JPY"/>
    <n v="5745150"/>
    <n v="201512"/>
    <n v="201512"/>
  </r>
  <r>
    <x v="0"/>
    <s v="ベトナム政府"/>
    <x v="89"/>
    <x v="89"/>
    <n v="107771"/>
    <s v="VND"/>
    <n v="19884000"/>
    <n v="201509"/>
    <n v="201509"/>
  </r>
  <r>
    <x v="0"/>
    <s v="ベトナム政府"/>
    <x v="89"/>
    <x v="89"/>
    <n v="105982"/>
    <s v="VND"/>
    <n v="19884000"/>
    <n v="201510"/>
    <n v="201510"/>
  </r>
  <r>
    <x v="0"/>
    <s v="ベトナム政府"/>
    <x v="89"/>
    <x v="89"/>
    <n v="107970"/>
    <s v="VND"/>
    <n v="19884000"/>
    <n v="201511"/>
    <n v="201511"/>
  </r>
  <r>
    <x v="0"/>
    <s v="ベトナム政府"/>
    <x v="89"/>
    <x v="89"/>
    <n v="162850"/>
    <s v="VND"/>
    <n v="29826000"/>
    <n v="201512"/>
    <n v="201512"/>
  </r>
  <r>
    <x v="0"/>
    <s v="ベトナム政府"/>
    <x v="90"/>
    <x v="90"/>
    <n v="55224172"/>
    <s v="USD"/>
    <n v="544832"/>
    <n v="201108"/>
    <n v="201406"/>
  </r>
  <r>
    <x v="0"/>
    <s v="ベトナム政府"/>
    <x v="90"/>
    <x v="90"/>
    <n v="33258314"/>
    <s v="JPY"/>
    <n v="33258314"/>
    <n v="201108"/>
    <n v="201406"/>
  </r>
  <r>
    <x v="0"/>
    <s v="ベトナム政府"/>
    <x v="90"/>
    <x v="90"/>
    <n v="38867465"/>
    <s v="USD"/>
    <n v="382328"/>
    <s v=""/>
    <s v=""/>
  </r>
  <r>
    <x v="0"/>
    <s v="ベトナム政府"/>
    <x v="90"/>
    <x v="90"/>
    <n v="15718168"/>
    <s v="JPY"/>
    <n v="15718168"/>
    <s v=""/>
    <s v=""/>
  </r>
  <r>
    <x v="0"/>
    <s v="ベトナム政府"/>
    <x v="91"/>
    <x v="91"/>
    <n v="4539540"/>
    <s v="JPY"/>
    <n v="4539540"/>
    <n v="201512"/>
    <n v="201512"/>
  </r>
  <r>
    <x v="0"/>
    <s v="ベトナム政府"/>
    <x v="91"/>
    <x v="91"/>
    <n v="906111"/>
    <s v="VND"/>
    <n v="159246177"/>
    <n v="201508"/>
    <n v="201508"/>
  </r>
  <r>
    <x v="0"/>
    <s v="ベトナム政府"/>
    <x v="91"/>
    <x v="91"/>
    <n v="863924"/>
    <s v="VND"/>
    <n v="159395481"/>
    <n v="201509"/>
    <n v="201509"/>
  </r>
  <r>
    <x v="0"/>
    <s v="ベトナム政府"/>
    <x v="91"/>
    <x v="91"/>
    <n v="1226202"/>
    <s v="VND"/>
    <n v="230056690"/>
    <n v="201510"/>
    <n v="201510"/>
  </r>
  <r>
    <x v="0"/>
    <s v="ベトナム政府"/>
    <x v="91"/>
    <x v="91"/>
    <n v="1350812"/>
    <s v="VND"/>
    <n v="248768251"/>
    <n v="201511"/>
    <n v="201511"/>
  </r>
  <r>
    <x v="0"/>
    <s v="ベトナム政府"/>
    <x v="91"/>
    <x v="91"/>
    <n v="1962487"/>
    <s v="VND"/>
    <n v="359429800"/>
    <n v="201512"/>
    <n v="201512"/>
  </r>
  <r>
    <x v="0"/>
    <s v="ベトナム政府"/>
    <x v="92"/>
    <x v="92"/>
    <n v="14633974"/>
    <s v="JPY"/>
    <n v="14633974"/>
    <n v="201510"/>
    <n v="201510"/>
  </r>
  <r>
    <x v="0"/>
    <s v="ベトナム政府"/>
    <x v="92"/>
    <x v="92"/>
    <n v="11700120"/>
    <s v="JPY"/>
    <n v="11700120"/>
    <n v="201511"/>
    <n v="201511"/>
  </r>
  <r>
    <x v="0"/>
    <s v="ベトナム政府"/>
    <x v="92"/>
    <x v="92"/>
    <n v="8680366"/>
    <s v="JPY"/>
    <n v="8680366"/>
    <n v="201508"/>
    <n v="201508"/>
  </r>
  <r>
    <x v="0"/>
    <s v="ベトナム政府"/>
    <x v="92"/>
    <x v="92"/>
    <n v="14494320"/>
    <s v="JPY"/>
    <n v="14494320"/>
    <n v="201509"/>
    <n v="201509"/>
  </r>
  <r>
    <x v="0"/>
    <s v="ベトナム政府"/>
    <x v="92"/>
    <x v="92"/>
    <n v="2197875"/>
    <s v="VND"/>
    <n v="386269845"/>
    <n v="201508"/>
    <n v="201508"/>
  </r>
  <r>
    <x v="0"/>
    <s v="ベトナム政府"/>
    <x v="92"/>
    <x v="92"/>
    <n v="2142695"/>
    <s v="VND"/>
    <n v="395331145"/>
    <n v="201509"/>
    <n v="201509"/>
  </r>
  <r>
    <x v="0"/>
    <s v="ベトナム政府"/>
    <x v="92"/>
    <x v="92"/>
    <n v="2112062"/>
    <s v="VND"/>
    <n v="396259345"/>
    <n v="201510"/>
    <n v="201510"/>
  </r>
  <r>
    <x v="0"/>
    <s v="ベトナム政府"/>
    <x v="92"/>
    <x v="92"/>
    <n v="1893495"/>
    <s v="VND"/>
    <n v="348710000"/>
    <n v="201511"/>
    <n v="201511"/>
  </r>
  <r>
    <x v="1"/>
    <s v="ベトナム政府"/>
    <x v="92"/>
    <x v="92"/>
    <n v="-587614"/>
    <s v="JPY"/>
    <n v="-587614"/>
    <s v=""/>
    <s v=""/>
  </r>
  <r>
    <x v="0"/>
    <s v="ベトナム政府"/>
    <x v="93"/>
    <x v="93"/>
    <n v="1757500"/>
    <s v="JPY"/>
    <n v="1757500"/>
    <n v="201508"/>
    <n v="201508"/>
  </r>
  <r>
    <x v="0"/>
    <s v="ベトナム政府"/>
    <x v="93"/>
    <x v="93"/>
    <n v="2475000"/>
    <s v="JPY"/>
    <n v="2475000"/>
    <n v="201509"/>
    <n v="201509"/>
  </r>
  <r>
    <x v="0"/>
    <s v="ベトナム政府"/>
    <x v="93"/>
    <x v="93"/>
    <n v="1980000"/>
    <s v="JPY"/>
    <n v="1980000"/>
    <n v="201510"/>
    <n v="201510"/>
  </r>
  <r>
    <x v="0"/>
    <s v="ベトナム政府"/>
    <x v="93"/>
    <x v="93"/>
    <n v="2475000"/>
    <s v="JPY"/>
    <n v="2475000"/>
    <n v="201511"/>
    <n v="201511"/>
  </r>
  <r>
    <x v="0"/>
    <s v="ベトナム政府"/>
    <x v="93"/>
    <x v="93"/>
    <n v="2475000"/>
    <s v="JPY"/>
    <n v="2475000"/>
    <n v="201512"/>
    <n v="201512"/>
  </r>
  <r>
    <x v="1"/>
    <s v="ベトナム政府"/>
    <x v="93"/>
    <x v="93"/>
    <n v="-25241588"/>
    <s v="JPY"/>
    <n v="-25241588"/>
    <s v=""/>
    <s v=""/>
  </r>
  <r>
    <x v="0"/>
    <s v="ベトナム政府"/>
    <x v="94"/>
    <x v="94"/>
    <n v="1146422"/>
    <s v="JPY"/>
    <n v="1146422"/>
    <n v="201410"/>
    <n v="201410"/>
  </r>
  <r>
    <x v="0"/>
    <s v="ベトナム政府"/>
    <x v="94"/>
    <x v="94"/>
    <n v="1060436"/>
    <s v="JPY"/>
    <n v="1060436"/>
    <n v="201411"/>
    <n v="201411"/>
  </r>
  <r>
    <x v="0"/>
    <s v="ベトナム政府"/>
    <x v="94"/>
    <x v="94"/>
    <n v="2135700"/>
    <s v="JPY"/>
    <n v="2135700"/>
    <n v="201501"/>
    <n v="201501"/>
  </r>
  <r>
    <x v="0"/>
    <s v="ベトナム政府"/>
    <x v="94"/>
    <x v="94"/>
    <n v="1638782"/>
    <s v="JPY"/>
    <n v="1638782"/>
    <n v="201502"/>
    <n v="201502"/>
  </r>
  <r>
    <x v="0"/>
    <s v="ベトナム政府"/>
    <x v="94"/>
    <x v="94"/>
    <n v="2294818"/>
    <s v="JPY"/>
    <n v="2294818"/>
    <n v="201412"/>
    <n v="201412"/>
  </r>
  <r>
    <x v="0"/>
    <s v="ベトナム政府"/>
    <x v="94"/>
    <x v="94"/>
    <n v="2562218"/>
    <s v="JPY"/>
    <n v="2562218"/>
    <n v="201503"/>
    <n v="201503"/>
  </r>
  <r>
    <x v="0"/>
    <s v="ベトナム政府"/>
    <x v="94"/>
    <x v="94"/>
    <n v="1090100"/>
    <s v="JPY"/>
    <n v="1090100"/>
    <n v="201504"/>
    <n v="201504"/>
  </r>
  <r>
    <x v="0"/>
    <s v="ベトナム政府"/>
    <x v="94"/>
    <x v="94"/>
    <n v="486800"/>
    <s v="JPY"/>
    <n v="486800"/>
    <n v="201505"/>
    <n v="201505"/>
  </r>
  <r>
    <x v="0"/>
    <s v="ベトナム政府"/>
    <x v="94"/>
    <x v="94"/>
    <n v="323722"/>
    <s v="JPY"/>
    <n v="323722"/>
    <n v="201506"/>
    <n v="201506"/>
  </r>
  <r>
    <x v="0"/>
    <s v="ベトナム政府"/>
    <x v="94"/>
    <x v="94"/>
    <n v="3620100"/>
    <s v="JPY"/>
    <n v="3620100"/>
    <n v="201507"/>
    <n v="201507"/>
  </r>
  <r>
    <x v="0"/>
    <s v="ベトナム政府"/>
    <x v="94"/>
    <x v="94"/>
    <n v="1005818"/>
    <s v="JPY"/>
    <n v="1005818"/>
    <n v="201508"/>
    <n v="201508"/>
  </r>
  <r>
    <x v="0"/>
    <s v="ベトナム政府"/>
    <x v="94"/>
    <x v="94"/>
    <n v="2641258"/>
    <s v="JPY"/>
    <n v="2641258"/>
    <n v="201509"/>
    <n v="201509"/>
  </r>
  <r>
    <x v="0"/>
    <s v="ベトナム政府"/>
    <x v="94"/>
    <x v="94"/>
    <n v="432340"/>
    <s v="JPY"/>
    <n v="432340"/>
    <n v="201510"/>
    <n v="201510"/>
  </r>
  <r>
    <x v="0"/>
    <s v="ベトナム政府"/>
    <x v="94"/>
    <x v="94"/>
    <n v="608964"/>
    <s v="JPY"/>
    <n v="608964"/>
    <n v="201512"/>
    <n v="201512"/>
  </r>
  <r>
    <x v="0"/>
    <s v="ベトナム政府"/>
    <x v="94"/>
    <x v="94"/>
    <n v="1792236"/>
    <s v="JPY"/>
    <n v="1792236"/>
    <n v="201511"/>
    <n v="201511"/>
  </r>
  <r>
    <x v="0"/>
    <s v="ベトナム政府"/>
    <x v="95"/>
    <x v="95"/>
    <n v="6420962"/>
    <s v="JPY"/>
    <n v="6420962"/>
    <n v="201511"/>
    <n v="201511"/>
  </r>
  <r>
    <x v="0"/>
    <s v="ベトナム政府"/>
    <x v="95"/>
    <x v="95"/>
    <n v="8505000"/>
    <s v="JPY"/>
    <n v="8505000"/>
    <n v="201512"/>
    <n v="201512"/>
  </r>
  <r>
    <x v="1"/>
    <s v="ベトナム政府"/>
    <x v="96"/>
    <x v="96"/>
    <n v="-576222"/>
    <s v="JPY"/>
    <n v="-576222"/>
    <s v=""/>
    <s v=""/>
  </r>
  <r>
    <x v="0"/>
    <s v="ベトナム政府"/>
    <x v="97"/>
    <x v="97"/>
    <n v="15921633"/>
    <s v="JPY"/>
    <n v="15921633"/>
    <n v="201509"/>
    <n v="201510"/>
  </r>
  <r>
    <x v="0"/>
    <s v="ベトナム政府"/>
    <x v="97"/>
    <x v="97"/>
    <n v="16649867"/>
    <s v="JPY"/>
    <n v="16649867"/>
    <n v="201511"/>
    <n v="201512"/>
  </r>
  <r>
    <x v="1"/>
    <s v="ベトナム政府"/>
    <x v="97"/>
    <x v="97"/>
    <n v="-5887853"/>
    <s v="JPY"/>
    <n v="-5887853"/>
    <s v=""/>
    <s v=""/>
  </r>
  <r>
    <x v="0"/>
    <s v="ベトナム政府"/>
    <x v="98"/>
    <x v="98"/>
    <n v="4410038"/>
    <s v="JPY"/>
    <n v="4410038"/>
    <n v="201202"/>
    <n v="201208"/>
  </r>
  <r>
    <x v="0"/>
    <s v="ベトナム政府"/>
    <x v="98"/>
    <x v="98"/>
    <n v="3071642"/>
    <s v="VND"/>
    <n v="819104600"/>
    <n v="201202"/>
    <n v="201208"/>
  </r>
  <r>
    <x v="0"/>
    <s v="ベトナム政府"/>
    <x v="99"/>
    <x v="99"/>
    <n v="5015990"/>
    <s v="JPY"/>
    <n v="5015990"/>
    <n v="201507"/>
    <n v="201507"/>
  </r>
  <r>
    <x v="0"/>
    <s v="ベトナム政府"/>
    <x v="99"/>
    <x v="99"/>
    <n v="4276500"/>
    <s v="JPY"/>
    <n v="4276500"/>
    <n v="201508"/>
    <n v="201508"/>
  </r>
  <r>
    <x v="0"/>
    <s v="ベトナム政府"/>
    <x v="99"/>
    <x v="99"/>
    <n v="4720000"/>
    <s v="JPY"/>
    <n v="4720000"/>
    <n v="201509"/>
    <n v="201509"/>
  </r>
  <r>
    <x v="0"/>
    <s v="ベトナム政府"/>
    <x v="99"/>
    <x v="99"/>
    <n v="3428500"/>
    <s v="JPY"/>
    <n v="3428500"/>
    <n v="201510"/>
    <n v="201510"/>
  </r>
  <r>
    <x v="0"/>
    <s v="ベトナム政府"/>
    <x v="99"/>
    <x v="99"/>
    <n v="4206500"/>
    <s v="JPY"/>
    <n v="4206500"/>
    <n v="201511"/>
    <n v="201511"/>
  </r>
  <r>
    <x v="0"/>
    <s v="ベトナム政府"/>
    <x v="99"/>
    <x v="99"/>
    <n v="4395000"/>
    <s v="JPY"/>
    <n v="4395000"/>
    <n v="201512"/>
    <n v="201512"/>
  </r>
  <r>
    <x v="0"/>
    <s v="ベトナム政府"/>
    <x v="99"/>
    <x v="99"/>
    <n v="18067436"/>
    <s v="JPY"/>
    <n v="18067436"/>
    <n v="201505"/>
    <n v="201506"/>
  </r>
  <r>
    <x v="0"/>
    <s v="ベトナム政府"/>
    <x v="99"/>
    <x v="99"/>
    <n v="141133"/>
    <s v="VND"/>
    <n v="26479000"/>
    <n v="201510"/>
    <n v="201510"/>
  </r>
  <r>
    <x v="0"/>
    <s v="ベトナム政府"/>
    <x v="99"/>
    <x v="99"/>
    <n v="143779"/>
    <s v="VND"/>
    <n v="26478625"/>
    <n v="201511"/>
    <n v="201511"/>
  </r>
  <r>
    <x v="0"/>
    <s v="ベトナム政府"/>
    <x v="99"/>
    <x v="99"/>
    <n v="60060"/>
    <s v="VND"/>
    <n v="11000000"/>
    <n v="201512"/>
    <n v="201512"/>
  </r>
  <r>
    <x v="0"/>
    <s v="ベトナム政府"/>
    <x v="99"/>
    <x v="99"/>
    <n v="113100"/>
    <s v="VND"/>
    <n v="20124546"/>
    <n v="201507"/>
    <n v="201507"/>
  </r>
  <r>
    <x v="0"/>
    <s v="ベトナム政府"/>
    <x v="99"/>
    <x v="99"/>
    <n v="48262"/>
    <s v="VND"/>
    <n v="8481818"/>
    <n v="201508"/>
    <n v="201508"/>
  </r>
  <r>
    <x v="0"/>
    <s v="ベトナム政府"/>
    <x v="99"/>
    <x v="99"/>
    <n v="48736"/>
    <s v="VND"/>
    <n v="8991818"/>
    <n v="201509"/>
    <n v="201509"/>
  </r>
  <r>
    <x v="0"/>
    <s v="ベトナム政府"/>
    <x v="99"/>
    <x v="99"/>
    <n v="554769"/>
    <s v="VND"/>
    <n v="97670515"/>
    <n v="201505"/>
    <n v="201506"/>
  </r>
  <r>
    <x v="1"/>
    <s v="ベトナム政府"/>
    <x v="99"/>
    <x v="99"/>
    <n v="-8731645"/>
    <s v="JPY"/>
    <n v="-8731645"/>
    <s v=""/>
    <s v=""/>
  </r>
  <r>
    <x v="1"/>
    <s v="ベトナム政府"/>
    <x v="99"/>
    <x v="99"/>
    <n v="-802450"/>
    <s v="VND"/>
    <n v="-150553527"/>
    <s v=""/>
    <s v=""/>
  </r>
  <r>
    <x v="0"/>
    <s v="ベトナム政府"/>
    <x v="100"/>
    <x v="100"/>
    <n v="1466057"/>
    <s v="USD"/>
    <n v="12045"/>
    <n v="201509"/>
    <n v="201509"/>
  </r>
  <r>
    <x v="0"/>
    <s v="ベトナム政府"/>
    <x v="100"/>
    <x v="100"/>
    <n v="4074822"/>
    <s v="USD"/>
    <n v="34032"/>
    <n v="201510"/>
    <n v="201510"/>
  </r>
  <r>
    <x v="0"/>
    <s v="ベトナム政府"/>
    <x v="100"/>
    <x v="100"/>
    <n v="1289671"/>
    <s v="USD"/>
    <n v="10647"/>
    <n v="201511"/>
    <n v="201511"/>
  </r>
  <r>
    <x v="0"/>
    <s v="ベトナム政府"/>
    <x v="100"/>
    <x v="100"/>
    <n v="1293189"/>
    <s v="USD"/>
    <n v="10527"/>
    <n v="201512"/>
    <n v="201512"/>
  </r>
  <r>
    <x v="0"/>
    <s v="ベトナム政府"/>
    <x v="100"/>
    <x v="100"/>
    <n v="3150345"/>
    <s v="USD"/>
    <n v="31954"/>
    <n v="201306"/>
    <n v="201307"/>
  </r>
  <r>
    <x v="0"/>
    <s v="ベトナム政府"/>
    <x v="100"/>
    <x v="100"/>
    <n v="1029239"/>
    <s v="USD"/>
    <n v="10464"/>
    <n v="201308"/>
    <n v="201309"/>
  </r>
  <r>
    <x v="0"/>
    <s v="ベトナム政府"/>
    <x v="100"/>
    <x v="100"/>
    <n v="402315"/>
    <s v="USD"/>
    <n v="4084"/>
    <n v="201310"/>
    <n v="201311"/>
  </r>
  <r>
    <x v="0"/>
    <s v="ベトナム政府"/>
    <x v="100"/>
    <x v="100"/>
    <n v="826530"/>
    <s v="USD"/>
    <n v="8108"/>
    <n v="201402"/>
    <n v="201403"/>
  </r>
  <r>
    <x v="0"/>
    <s v="ベトナム政府"/>
    <x v="100"/>
    <x v="100"/>
    <n v="759584"/>
    <s v="USD"/>
    <n v="7322"/>
    <n v="201408"/>
    <n v="201409"/>
  </r>
  <r>
    <x v="1"/>
    <s v="ベトナム政府"/>
    <x v="100"/>
    <x v="100"/>
    <n v="-12593533"/>
    <s v="USD"/>
    <n v="-104667"/>
    <s v=""/>
    <s v=""/>
  </r>
  <r>
    <x v="0"/>
    <s v="ベトナム政府"/>
    <x v="101"/>
    <x v="101"/>
    <n v="48953293"/>
    <s v="JPY"/>
    <n v="48953293"/>
    <n v="201211"/>
    <n v="201406"/>
  </r>
  <r>
    <x v="0"/>
    <s v="ベトナム政府"/>
    <x v="101"/>
    <x v="101"/>
    <n v="5264661"/>
    <s v="VND"/>
    <n v="971339601"/>
    <n v="201211"/>
    <n v="201406"/>
  </r>
  <r>
    <x v="0"/>
    <s v="ベトナム政府"/>
    <x v="102"/>
    <x v="102"/>
    <n v="211547"/>
    <s v="VND"/>
    <n v="37641869"/>
    <n v="201312"/>
    <n v="201506"/>
  </r>
  <r>
    <x v="0"/>
    <s v="ベトナム政府"/>
    <x v="103"/>
    <x v="103"/>
    <n v="13015500"/>
    <s v="JPY"/>
    <n v="13015500"/>
    <n v="201507"/>
    <n v="201508"/>
  </r>
  <r>
    <x v="0"/>
    <s v="ベトナム政府"/>
    <x v="103"/>
    <x v="103"/>
    <n v="24893967"/>
    <s v="JPY"/>
    <n v="24893967"/>
    <n v="201509"/>
    <n v="201510"/>
  </r>
  <r>
    <x v="0"/>
    <s v="ベトナム政府"/>
    <x v="103"/>
    <x v="103"/>
    <n v="13562500"/>
    <s v="JPY"/>
    <n v="13562500"/>
    <n v="201511"/>
    <n v="201511"/>
  </r>
  <r>
    <x v="0"/>
    <s v="ベトナム政府"/>
    <x v="103"/>
    <x v="103"/>
    <n v="9977400"/>
    <s v="JPY"/>
    <n v="9977400"/>
    <n v="201512"/>
    <n v="201512"/>
  </r>
  <r>
    <x v="1"/>
    <s v="ベトナム政府"/>
    <x v="103"/>
    <x v="103"/>
    <n v="-9371600"/>
    <s v="JPY"/>
    <n v="-9371600"/>
    <s v=""/>
    <s v=""/>
  </r>
  <r>
    <x v="0"/>
    <s v="ベトナム政府"/>
    <x v="104"/>
    <x v="104"/>
    <n v="1985474"/>
    <s v="JPY"/>
    <n v="1985474"/>
    <n v="201509"/>
    <n v="201509"/>
  </r>
  <r>
    <x v="0"/>
    <s v="ベトナム政府"/>
    <x v="104"/>
    <x v="104"/>
    <n v="185136"/>
    <s v="VND"/>
    <n v="34157895"/>
    <n v="201509"/>
    <n v="201509"/>
  </r>
  <r>
    <x v="0"/>
    <s v="ザンビア政府"/>
    <x v="105"/>
    <x v="105"/>
    <n v="2659473"/>
    <s v="USD"/>
    <n v="21850"/>
    <n v="201507"/>
    <n v="201509"/>
  </r>
  <r>
    <x v="0"/>
    <s v="ザンビア政府"/>
    <x v="105"/>
    <x v="105"/>
    <n v="7052280"/>
    <s v="JPY"/>
    <n v="7052280"/>
    <n v="201507"/>
    <n v="201509"/>
  </r>
  <r>
    <x v="0"/>
    <s v="ザンビア政府"/>
    <x v="105"/>
    <x v="105"/>
    <n v="2380000"/>
    <s v="JPY"/>
    <n v="2380000"/>
    <n v="201510"/>
    <n v="201512"/>
  </r>
  <r>
    <x v="0"/>
    <s v="ザンビア政府"/>
    <x v="105"/>
    <x v="105"/>
    <n v="2068218"/>
    <s v="USD"/>
    <n v="16836"/>
    <n v="201510"/>
    <n v="201512"/>
  </r>
  <r>
    <x v="0"/>
    <s v="ザンビア政府"/>
    <x v="106"/>
    <x v="106"/>
    <n v="4278043"/>
    <s v="USD"/>
    <n v="35628.089999999997"/>
    <n v="201504"/>
    <n v="201504"/>
  </r>
  <r>
    <x v="0"/>
    <s v="ザンビア政府"/>
    <x v="106"/>
    <x v="106"/>
    <n v="3303332"/>
    <s v="USD"/>
    <n v="26608.66"/>
    <n v="201508"/>
    <n v="201508"/>
  </r>
  <r>
    <x v="0"/>
    <s v="ザンビア政府"/>
    <x v="106"/>
    <x v="106"/>
    <n v="2558599"/>
    <s v="USD"/>
    <n v="21021.23"/>
    <n v="201509"/>
    <n v="201509"/>
  </r>
  <r>
    <x v="0"/>
    <s v="ザンビア政府"/>
    <x v="106"/>
    <x v="106"/>
    <n v="1820690"/>
    <s v="USD"/>
    <n v="15206"/>
    <n v="201510"/>
    <n v="201510"/>
  </r>
  <r>
    <x v="1"/>
    <s v="ザンビア政府"/>
    <x v="106"/>
    <x v="106"/>
    <n v="-24150322"/>
    <s v="USD"/>
    <n v="-197177.68"/>
    <s v=""/>
    <s v=""/>
  </r>
  <r>
    <x v="1"/>
    <s v="ザンビア政府"/>
    <x v="106"/>
    <x v="106"/>
    <n v="-22908611"/>
    <s v="USD"/>
    <n v="-189233.53"/>
    <s v=""/>
    <s v=""/>
  </r>
  <r>
    <x v="0"/>
    <s v="経済産業省"/>
    <x v="107"/>
    <x v="107"/>
    <n v="31997716"/>
    <s v="JPY"/>
    <n v="31997716"/>
    <n v="201410"/>
    <n v="201509"/>
  </r>
  <r>
    <x v="1"/>
    <s v="クラウンエイジェンツ日本事務所（無"/>
    <x v="108"/>
    <x v="108"/>
    <n v="-29980287"/>
    <s v="JPY"/>
    <n v="-29980287"/>
    <s v=""/>
    <s v=""/>
  </r>
  <r>
    <x v="1"/>
    <s v="クラウンエイジェンツ日本事務所（無"/>
    <x v="108"/>
    <x v="108"/>
    <n v="-19986857"/>
    <s v="JPY"/>
    <n v="-19986857"/>
    <s v=""/>
    <s v=""/>
  </r>
  <r>
    <x v="1"/>
    <s v="クラウンエイジェンツ日本事務所（無"/>
    <x v="109"/>
    <x v="109"/>
    <n v="-9204900"/>
    <s v="JPY"/>
    <n v="-9204900"/>
    <s v=""/>
    <s v=""/>
  </r>
  <r>
    <x v="1"/>
    <s v="クラウンエイジェンツ日本事務所（無"/>
    <x v="109"/>
    <x v="109"/>
    <n v="-9204900"/>
    <s v="JPY"/>
    <n v="-9204900"/>
    <s v=""/>
    <s v=""/>
  </r>
  <r>
    <x v="0"/>
    <s v="(独)国際協力機構　調査"/>
    <x v="110"/>
    <x v="110"/>
    <n v="135831919"/>
    <s v="JPY"/>
    <n v="135831919"/>
    <n v="201404"/>
    <n v="201503"/>
  </r>
  <r>
    <x v="0"/>
    <s v="(独)国際協力機構　調査"/>
    <x v="111"/>
    <x v="111"/>
    <n v="2461320"/>
    <s v="JPY"/>
    <n v="2461320"/>
    <n v="201302"/>
    <n v="201510"/>
  </r>
  <r>
    <x v="0"/>
    <s v="(独)国際協力機構　調査"/>
    <x v="111"/>
    <x v="111"/>
    <n v="47637450"/>
    <s v="JPY"/>
    <n v="47637450"/>
    <n v="201302"/>
    <n v="201510"/>
  </r>
  <r>
    <x v="1"/>
    <s v="(独)国際協力機構　調査"/>
    <x v="111"/>
    <x v="111"/>
    <n v="-18966000"/>
    <s v="JPY"/>
    <n v="-18966000"/>
    <s v=""/>
    <s v=""/>
  </r>
  <r>
    <x v="1"/>
    <s v="(独)国際協力機構　調査"/>
    <x v="111"/>
    <x v="111"/>
    <n v="-22803509"/>
    <s v="JPY"/>
    <n v="-22803509"/>
    <s v=""/>
    <s v=""/>
  </r>
  <r>
    <x v="0"/>
    <s v="(独)国際協力機構　調査"/>
    <x v="112"/>
    <x v="112"/>
    <n v="9290432"/>
    <s v="JPY"/>
    <n v="9290432"/>
    <n v="201501"/>
    <n v="201511"/>
  </r>
  <r>
    <x v="0"/>
    <s v="(独)国際協力機構　調査"/>
    <x v="112"/>
    <x v="112"/>
    <n v="23250240"/>
    <s v="JPY"/>
    <n v="23250240"/>
    <n v="201501"/>
    <n v="201511"/>
  </r>
  <r>
    <x v="1"/>
    <s v="(独)国際協力機構　調査"/>
    <x v="113"/>
    <x v="113"/>
    <n v="-37811000"/>
    <s v="JPY"/>
    <n v="-37811000"/>
    <s v=""/>
    <s v=""/>
  </r>
  <r>
    <x v="0"/>
    <s v="(独)国際協力機構　調査"/>
    <x v="114"/>
    <x v="114"/>
    <n v="10691352"/>
    <s v="JPY"/>
    <n v="10691352"/>
    <n v="201404"/>
    <n v="201503"/>
  </r>
  <r>
    <x v="1"/>
    <s v="(独)国際協力機構　調査"/>
    <x v="114"/>
    <x v="114"/>
    <n v="-22110400"/>
    <s v="JPY"/>
    <n v="-22110400"/>
    <s v=""/>
    <s v=""/>
  </r>
  <r>
    <x v="0"/>
    <s v="(独)国際協力機構　調査"/>
    <x v="115"/>
    <x v="115"/>
    <n v="1238747"/>
    <s v="JPY"/>
    <n v="1238747"/>
    <n v="201404"/>
    <n v="201502"/>
  </r>
  <r>
    <x v="0"/>
    <s v="(独)国際協力機構　調査"/>
    <x v="115"/>
    <x v="115"/>
    <n v="62308029"/>
    <s v="JPY"/>
    <n v="62308029"/>
    <n v="201503"/>
    <n v="201510"/>
  </r>
  <r>
    <x v="1"/>
    <s v="(独)国際協力機構　調査"/>
    <x v="116"/>
    <x v="116"/>
    <n v="-33364440"/>
    <s v="JPY"/>
    <n v="-33364440"/>
    <s v=""/>
    <s v=""/>
  </r>
  <r>
    <x v="0"/>
    <s v="(独)国際協力機構　調査"/>
    <x v="117"/>
    <x v="117"/>
    <n v="20064460"/>
    <s v="JPY"/>
    <n v="20064460"/>
    <n v="201307"/>
    <n v="201404"/>
  </r>
  <r>
    <x v="0"/>
    <s v="(独)国際協力機構　調査"/>
    <x v="117"/>
    <x v="117"/>
    <n v="27503910"/>
    <s v="JPY"/>
    <n v="27503910"/>
    <n v="201405"/>
    <n v="201503"/>
  </r>
  <r>
    <x v="1"/>
    <s v="(独)国際協力機構　調査"/>
    <x v="117"/>
    <x v="117"/>
    <n v="-124803200"/>
    <s v="JPY"/>
    <n v="-124803200"/>
    <s v=""/>
    <s v=""/>
  </r>
  <r>
    <x v="0"/>
    <s v="(独)国際協力機構　調査"/>
    <x v="118"/>
    <x v="118"/>
    <n v="4267944"/>
    <s v="JPY"/>
    <n v="4267944"/>
    <n v="201405"/>
    <n v="201412"/>
  </r>
  <r>
    <x v="1"/>
    <s v="(独)国際協力機構　調査"/>
    <x v="118"/>
    <x v="118"/>
    <n v="-38576800"/>
    <s v="JPY"/>
    <n v="-38576800"/>
    <s v=""/>
    <s v=""/>
  </r>
  <r>
    <x v="1"/>
    <s v="(独)国際協力機構　調査"/>
    <x v="119"/>
    <x v="119"/>
    <n v="-32466000"/>
    <s v="JPY"/>
    <n v="-32466000"/>
    <s v=""/>
    <s v=""/>
  </r>
  <r>
    <x v="1"/>
    <s v="(独)国際協力機構　調査"/>
    <x v="120"/>
    <x v="120"/>
    <n v="-11739000"/>
    <s v="JPY"/>
    <n v="-11739000"/>
    <s v=""/>
    <s v=""/>
  </r>
  <r>
    <x v="1"/>
    <s v="(独)国際協力機構　調査"/>
    <x v="120"/>
    <x v="120"/>
    <n v="-6496160"/>
    <s v="JPY"/>
    <n v="-6496160"/>
    <s v=""/>
    <s v=""/>
  </r>
  <r>
    <x v="0"/>
    <s v="(独)国際協力機構　調査"/>
    <x v="121"/>
    <x v="121"/>
    <n v="49600080"/>
    <s v="JPY"/>
    <n v="49600080"/>
    <n v="201409"/>
    <n v="201509"/>
  </r>
  <r>
    <x v="1"/>
    <s v="(独)国際協力機構　調査"/>
    <x v="121"/>
    <x v="121"/>
    <n v="-19692000"/>
    <s v="JPY"/>
    <n v="-19692000"/>
    <s v=""/>
    <s v=""/>
  </r>
  <r>
    <x v="1"/>
    <s v="(独)国際協力機構　調査"/>
    <x v="122"/>
    <x v="122"/>
    <n v="-42471000"/>
    <s v="JPY"/>
    <n v="-42471000"/>
    <s v=""/>
    <s v=""/>
  </r>
  <r>
    <x v="0"/>
    <s v="(独)国際協力機構　調査"/>
    <x v="123"/>
    <x v="123"/>
    <n v="80195230"/>
    <s v="JPY"/>
    <n v="80195230"/>
    <n v="201406"/>
    <n v="201505"/>
  </r>
  <r>
    <x v="1"/>
    <s v="(独)国際協力機構　調査"/>
    <x v="123"/>
    <x v="123"/>
    <n v="-59000010"/>
    <s v="JPY"/>
    <n v="-59000010"/>
    <s v=""/>
    <s v=""/>
  </r>
  <r>
    <x v="0"/>
    <s v="(独)国際協力機構　調査"/>
    <x v="124"/>
    <x v="124"/>
    <n v="29483496"/>
    <s v="JPY"/>
    <n v="29483496"/>
    <n v="201311"/>
    <n v="201501"/>
  </r>
  <r>
    <x v="0"/>
    <s v="(独)国際協力機構　調査"/>
    <x v="124"/>
    <x v="124"/>
    <n v="98693640"/>
    <s v="JPY"/>
    <n v="98693640"/>
    <n v="201502"/>
    <n v="201507"/>
  </r>
  <r>
    <x v="1"/>
    <s v="(独)国際協力機構　調査"/>
    <x v="124"/>
    <x v="124"/>
    <n v="-52021784"/>
    <s v="JPY"/>
    <n v="-52021784"/>
    <s v=""/>
    <s v=""/>
  </r>
  <r>
    <x v="0"/>
    <s v="(独)国際協力機構　調査"/>
    <x v="125"/>
    <x v="125"/>
    <n v="1299240"/>
    <s v="JPY"/>
    <n v="1299240"/>
    <n v="201403"/>
    <n v="201502"/>
  </r>
  <r>
    <x v="0"/>
    <s v="(独)国際協力機構　調査"/>
    <x v="126"/>
    <x v="126"/>
    <n v="178905240"/>
    <s v="JPY"/>
    <n v="178905240"/>
    <n v="201405"/>
    <n v="201512"/>
  </r>
  <r>
    <x v="1"/>
    <s v="(独)国際協力機構　調査"/>
    <x v="126"/>
    <x v="126"/>
    <n v="-71582000"/>
    <s v="JPY"/>
    <n v="-71582000"/>
    <s v=""/>
    <s v=""/>
  </r>
  <r>
    <x v="1"/>
    <s v="(独)国際協力機構　調査"/>
    <x v="127"/>
    <x v="127"/>
    <n v="-36357000"/>
    <s v="JPY"/>
    <n v="-36357000"/>
    <s v=""/>
    <s v=""/>
  </r>
  <r>
    <x v="1"/>
    <s v="(独)国際協力機構　調査"/>
    <x v="128"/>
    <x v="128"/>
    <n v="-3936000"/>
    <s v="JPY"/>
    <n v="-3936000"/>
    <s v=""/>
    <s v=""/>
  </r>
  <r>
    <x v="1"/>
    <s v="(独)国際協力機構　調査"/>
    <x v="129"/>
    <x v="129"/>
    <n v="-8693000"/>
    <s v="JPY"/>
    <n v="-8693000"/>
    <s v=""/>
    <s v=""/>
  </r>
  <r>
    <x v="0"/>
    <s v="(独)国際協力機構　調査"/>
    <x v="130"/>
    <x v="130"/>
    <n v="674767"/>
    <s v="JPY"/>
    <n v="674767"/>
    <n v="201309"/>
    <n v="201506"/>
  </r>
  <r>
    <x v="1"/>
    <s v="(独)国際協力機構　調査"/>
    <x v="131"/>
    <x v="131"/>
    <n v="-20785000"/>
    <s v="JPY"/>
    <n v="-20785000"/>
    <s v=""/>
    <s v=""/>
  </r>
  <r>
    <x v="0"/>
    <s v="(独)国際協力機構　調査"/>
    <x v="132"/>
    <x v="132"/>
    <n v="7784640"/>
    <s v="JPY"/>
    <n v="7784640"/>
    <n v="201312"/>
    <n v="201506"/>
  </r>
  <r>
    <x v="1"/>
    <s v="(独)国際協力機構　調査"/>
    <x v="132"/>
    <x v="132"/>
    <n v="-2984000"/>
    <s v="JPY"/>
    <n v="-2984000"/>
    <s v=""/>
    <s v=""/>
  </r>
  <r>
    <x v="1"/>
    <s v="(独)国際協力機構　調査"/>
    <x v="132"/>
    <x v="132"/>
    <n v="-370622"/>
    <s v="JPY"/>
    <n v="-370622"/>
    <s v=""/>
    <s v=""/>
  </r>
  <r>
    <x v="0"/>
    <s v="(独)国際協力機構　調査"/>
    <x v="133"/>
    <x v="133"/>
    <n v="5952204"/>
    <s v="JPY"/>
    <n v="5952204"/>
    <n v="201404"/>
    <n v="201503"/>
  </r>
  <r>
    <x v="1"/>
    <s v="(独)国際協力機構　調査"/>
    <x v="133"/>
    <x v="133"/>
    <n v="-40801300"/>
    <s v="JPY"/>
    <n v="-40801300"/>
    <s v=""/>
    <s v=""/>
  </r>
  <r>
    <x v="1"/>
    <s v="(独)国際協力機構　調査"/>
    <x v="134"/>
    <x v="134"/>
    <n v="-14071000"/>
    <s v="JPY"/>
    <n v="-14071000"/>
    <s v=""/>
    <s v=""/>
  </r>
  <r>
    <x v="1"/>
    <s v="(独)国際協力機構　調査"/>
    <x v="134"/>
    <x v="134"/>
    <n v="-7688000"/>
    <s v="JPY"/>
    <n v="-7688000"/>
    <s v=""/>
    <s v=""/>
  </r>
  <r>
    <x v="1"/>
    <s v="(独)国際協力機構　調査"/>
    <x v="135"/>
    <x v="135"/>
    <n v="-44100000"/>
    <s v="JPY"/>
    <n v="-44100000"/>
    <s v=""/>
    <s v=""/>
  </r>
  <r>
    <x v="0"/>
    <s v="(独)国際協力機構　調査"/>
    <x v="136"/>
    <x v="136"/>
    <n v="25408080"/>
    <s v="JPY"/>
    <n v="25408080"/>
    <n v="201405"/>
    <n v="201510"/>
  </r>
  <r>
    <x v="1"/>
    <s v="(独)国際協力機構　調査"/>
    <x v="136"/>
    <x v="136"/>
    <n v="-14229000"/>
    <s v="JPY"/>
    <n v="-14229000"/>
    <s v=""/>
    <s v=""/>
  </r>
  <r>
    <x v="1"/>
    <s v="(独)国際協力機構　調査"/>
    <x v="137"/>
    <x v="137"/>
    <n v="-59960000"/>
    <s v="JPY"/>
    <n v="-59960000"/>
    <s v=""/>
    <s v=""/>
  </r>
  <r>
    <x v="1"/>
    <s v="(独)国際協力機構　調査"/>
    <x v="138"/>
    <x v="138"/>
    <n v="-1360"/>
    <s v="JPY"/>
    <n v="-1360"/>
    <s v=""/>
    <s v=""/>
  </r>
  <r>
    <x v="1"/>
    <s v="(独)国際協力機構　調査"/>
    <x v="139"/>
    <x v="139"/>
    <n v="-1618000"/>
    <s v="JPY"/>
    <n v="-1618000"/>
    <s v=""/>
    <s v=""/>
  </r>
  <r>
    <x v="1"/>
    <s v="(独)国際協力機構　調査"/>
    <x v="139"/>
    <x v="139"/>
    <n v="-615360"/>
    <s v="JPY"/>
    <n v="-615360"/>
    <s v=""/>
    <s v=""/>
  </r>
  <r>
    <x v="0"/>
    <s v="(独)国際協力機構　調査"/>
    <x v="140"/>
    <x v="140"/>
    <n v="28831715"/>
    <s v="JPY"/>
    <n v="28831715"/>
    <n v="201503"/>
    <n v="201511"/>
  </r>
  <r>
    <x v="0"/>
    <s v="(独)国際協力機構　調査"/>
    <x v="140"/>
    <x v="140"/>
    <n v="4948560"/>
    <s v="JPY"/>
    <n v="4948560"/>
    <n v="201408"/>
    <n v="201502"/>
  </r>
  <r>
    <x v="0"/>
    <s v="(独)国際協力機構　調査"/>
    <x v="140"/>
    <x v="140"/>
    <n v="5870556"/>
    <s v="JPY"/>
    <n v="5870556"/>
    <n v="201408"/>
    <n v="201502"/>
  </r>
  <r>
    <x v="1"/>
    <s v="(独)国際協力機構　調査"/>
    <x v="140"/>
    <x v="140"/>
    <n v="-13306140"/>
    <s v="JPY"/>
    <n v="-13306140"/>
    <s v=""/>
    <s v=""/>
  </r>
  <r>
    <x v="0"/>
    <s v="(独)国際協力機構　調査"/>
    <x v="141"/>
    <x v="141"/>
    <n v="3342924"/>
    <s v="JPY"/>
    <n v="3342924"/>
    <n v="201408"/>
    <n v="201505"/>
  </r>
  <r>
    <x v="1"/>
    <s v="(独)国際協力機構　調査"/>
    <x v="141"/>
    <x v="141"/>
    <n v="-15451300"/>
    <s v="JPY"/>
    <n v="-15451300"/>
    <s v=""/>
    <s v=""/>
  </r>
  <r>
    <x v="0"/>
    <s v="(独)国際協力機構　調査"/>
    <x v="142"/>
    <x v="142"/>
    <n v="25797960"/>
    <s v="JPY"/>
    <n v="25797960"/>
    <n v="201408"/>
    <n v="201509"/>
  </r>
  <r>
    <x v="1"/>
    <s v="(独)国際協力機構　調査"/>
    <x v="142"/>
    <x v="142"/>
    <n v="-9683000"/>
    <s v="JPY"/>
    <n v="-9683000"/>
    <s v=""/>
    <s v=""/>
  </r>
  <r>
    <x v="0"/>
    <s v="(独)国際協力機構　調査"/>
    <x v="143"/>
    <x v="143"/>
    <n v="2894184"/>
    <s v="JPY"/>
    <n v="2894184"/>
    <n v="201409"/>
    <n v="201503"/>
  </r>
  <r>
    <x v="1"/>
    <s v="(独)国際協力機構　調査"/>
    <x v="143"/>
    <x v="143"/>
    <n v="-1966800"/>
    <s v="JPY"/>
    <n v="-1966800"/>
    <s v=""/>
    <s v=""/>
  </r>
  <r>
    <x v="1"/>
    <s v="(独)国際協力機構　調査"/>
    <x v="144"/>
    <x v="144"/>
    <n v="-171299000"/>
    <s v="JPY"/>
    <n v="-171299000"/>
    <s v=""/>
    <s v=""/>
  </r>
  <r>
    <x v="1"/>
    <s v="(独)国際協力機構　調査"/>
    <x v="145"/>
    <x v="145"/>
    <n v="-8860000"/>
    <s v="JPY"/>
    <n v="-8860000"/>
    <s v=""/>
    <s v=""/>
  </r>
  <r>
    <x v="1"/>
    <s v="(独)国際協力機構　調査"/>
    <x v="146"/>
    <x v="146"/>
    <n v="-32446000"/>
    <s v="JPY"/>
    <n v="-32446000"/>
    <s v=""/>
    <s v=""/>
  </r>
  <r>
    <x v="0"/>
    <s v="(独)国際協力機構　調査"/>
    <x v="147"/>
    <x v="147"/>
    <n v="8627885"/>
    <s v="JPY"/>
    <n v="8627885"/>
    <n v="201410"/>
    <n v="201511"/>
  </r>
  <r>
    <x v="1"/>
    <s v="(独)国際協力機構　調査"/>
    <x v="147"/>
    <x v="147"/>
    <n v="-2264360"/>
    <s v="JPY"/>
    <n v="-2264360"/>
    <s v=""/>
    <s v=""/>
  </r>
  <r>
    <x v="1"/>
    <s v="(独)国際協力機構　調査"/>
    <x v="148"/>
    <x v="148"/>
    <n v="-109593000"/>
    <s v="JPY"/>
    <n v="-109593000"/>
    <s v=""/>
    <s v=""/>
  </r>
  <r>
    <x v="1"/>
    <s v="(独)国際協力機構　調査"/>
    <x v="149"/>
    <x v="149"/>
    <n v="-116194000"/>
    <s v="JPY"/>
    <n v="-116194000"/>
    <s v=""/>
    <s v=""/>
  </r>
  <r>
    <x v="1"/>
    <s v="(独)国際協力機構　調査"/>
    <x v="150"/>
    <x v="150"/>
    <n v="-28645000"/>
    <s v="JPY"/>
    <n v="-28645000"/>
    <s v=""/>
    <s v=""/>
  </r>
  <r>
    <x v="1"/>
    <s v="(独)国際協力機構　調査"/>
    <x v="151"/>
    <x v="151"/>
    <n v="-35238000"/>
    <s v="JPY"/>
    <n v="-35238000"/>
    <s v=""/>
    <s v=""/>
  </r>
  <r>
    <x v="1"/>
    <s v="(独)国際協力機構　調査"/>
    <x v="152"/>
    <x v="152"/>
    <n v="-95958000"/>
    <s v="JPY"/>
    <n v="-95958000"/>
    <s v=""/>
    <s v=""/>
  </r>
  <r>
    <x v="1"/>
    <s v="(独)国際協力機構　調査"/>
    <x v="153"/>
    <x v="153"/>
    <n v="-11317000"/>
    <s v="JPY"/>
    <n v="-11317000"/>
    <s v=""/>
    <s v=""/>
  </r>
  <r>
    <x v="0"/>
    <s v="(独)国際協力機構　調査"/>
    <x v="154"/>
    <x v="154"/>
    <n v="13833720"/>
    <s v="JPY"/>
    <n v="13833720"/>
    <n v="201411"/>
    <n v="201506"/>
  </r>
  <r>
    <x v="1"/>
    <s v="(独)国際協力機構　調査"/>
    <x v="154"/>
    <x v="154"/>
    <n v="-5533000"/>
    <s v="JPY"/>
    <n v="-5533000"/>
    <s v=""/>
    <s v=""/>
  </r>
  <r>
    <x v="1"/>
    <s v="(独)国際協力機構　調査"/>
    <x v="154"/>
    <x v="154"/>
    <n v="-5078312"/>
    <s v="JPY"/>
    <n v="-5078312"/>
    <s v=""/>
    <s v=""/>
  </r>
  <r>
    <x v="1"/>
    <s v="(独)国際協力機構　調査"/>
    <x v="155"/>
    <x v="155"/>
    <n v="-8033000"/>
    <s v="JPY"/>
    <n v="-8033000"/>
    <s v=""/>
    <s v=""/>
  </r>
  <r>
    <x v="1"/>
    <s v="(独)国際協力機構　調査"/>
    <x v="156"/>
    <x v="156"/>
    <n v="-52080000"/>
    <s v="JPY"/>
    <n v="-52080000"/>
    <s v=""/>
    <s v=""/>
  </r>
  <r>
    <x v="0"/>
    <s v="(独)国際協力機構　調査"/>
    <x v="157"/>
    <x v="157"/>
    <n v="664240"/>
    <s v="JPY"/>
    <n v="664240"/>
    <n v="201409"/>
    <n v="201506"/>
  </r>
  <r>
    <x v="0"/>
    <s v="(独)国際協力機構　調査"/>
    <x v="158"/>
    <x v="158"/>
    <n v="4326408"/>
    <s v="JPY"/>
    <n v="4326408"/>
    <n v="201408"/>
    <n v="201502"/>
  </r>
  <r>
    <x v="0"/>
    <s v="(独)国際協力機構　調査"/>
    <x v="159"/>
    <x v="159"/>
    <n v="3258360"/>
    <s v="JPY"/>
    <n v="3258360"/>
    <n v="201503"/>
    <n v="201512"/>
  </r>
  <r>
    <x v="1"/>
    <s v="(独)国際協力機構　調査"/>
    <x v="159"/>
    <x v="159"/>
    <n v="-1975320"/>
    <s v="JPY"/>
    <n v="-1975320"/>
    <s v=""/>
    <s v=""/>
  </r>
  <r>
    <x v="0"/>
    <s v="(独)国際協力機構　調査"/>
    <x v="160"/>
    <x v="160"/>
    <n v="48300840"/>
    <s v="JPY"/>
    <n v="48300840"/>
    <n v="201410"/>
    <n v="201510"/>
  </r>
  <r>
    <x v="1"/>
    <s v="(独)国際協力機構　調査"/>
    <x v="160"/>
    <x v="160"/>
    <n v="-12072000"/>
    <s v="JPY"/>
    <n v="-12072000"/>
    <s v=""/>
    <s v=""/>
  </r>
  <r>
    <x v="1"/>
    <s v="(独)国際協力機構　調査"/>
    <x v="160"/>
    <x v="160"/>
    <n v="-15765000"/>
    <s v="JPY"/>
    <n v="-15765000"/>
    <s v=""/>
    <s v=""/>
  </r>
  <r>
    <x v="1"/>
    <s v="(独)国際協力機構　調査"/>
    <x v="161"/>
    <x v="161"/>
    <n v="-4803000"/>
    <s v="JPY"/>
    <n v="-4803000"/>
    <s v=""/>
    <s v=""/>
  </r>
  <r>
    <x v="1"/>
    <s v="(独)国際協力機構　調査"/>
    <x v="162"/>
    <x v="162"/>
    <n v="-43937000"/>
    <s v="JPY"/>
    <n v="-43937000"/>
    <s v=""/>
    <s v=""/>
  </r>
  <r>
    <x v="1"/>
    <s v="(独)国際協力機構　調査"/>
    <x v="163"/>
    <x v="163"/>
    <n v="-44678000"/>
    <s v="JPY"/>
    <n v="-44678000"/>
    <s v=""/>
    <s v=""/>
  </r>
  <r>
    <x v="1"/>
    <s v="(独)国際協力機構　調査"/>
    <x v="164"/>
    <x v="164"/>
    <n v="-3068000"/>
    <s v="JPY"/>
    <n v="-3068000"/>
    <s v=""/>
    <s v=""/>
  </r>
  <r>
    <x v="1"/>
    <s v="(独)国際協力機構　調査"/>
    <x v="165"/>
    <x v="165"/>
    <n v="-2246000"/>
    <s v="JPY"/>
    <n v="-2246000"/>
    <s v=""/>
    <s v=""/>
  </r>
  <r>
    <x v="0"/>
    <s v="(独)国際協力機構　調査"/>
    <x v="166"/>
    <x v="166"/>
    <n v="18161280"/>
    <s v="JPY"/>
    <n v="18161280"/>
    <n v="201501"/>
    <n v="201510"/>
  </r>
  <r>
    <x v="1"/>
    <s v="(独)国際協力機構　調査"/>
    <x v="166"/>
    <x v="166"/>
    <n v="-8444276"/>
    <s v="JPY"/>
    <n v="-8444276"/>
    <s v=""/>
    <s v=""/>
  </r>
  <r>
    <x v="0"/>
    <s v="(独)国際協力機構　調査"/>
    <x v="167"/>
    <x v="167"/>
    <n v="40890960"/>
    <s v="JPY"/>
    <n v="40890960"/>
    <n v="201411"/>
    <n v="201509"/>
  </r>
  <r>
    <x v="0"/>
    <s v="(独)国際協力機構　調査"/>
    <x v="168"/>
    <x v="168"/>
    <n v="39040596"/>
    <s v="JPY"/>
    <n v="39040596"/>
    <n v="201411"/>
    <n v="201512"/>
  </r>
  <r>
    <x v="1"/>
    <s v="(独)国際協力機構　調査"/>
    <x v="169"/>
    <x v="169"/>
    <n v="-15919136"/>
    <s v="JPY"/>
    <n v="-15919136"/>
    <s v=""/>
    <s v=""/>
  </r>
  <r>
    <x v="1"/>
    <s v="(独)国際協力機構　調査"/>
    <x v="170"/>
    <x v="170"/>
    <n v="-3307000"/>
    <s v="JPY"/>
    <n v="-3307000"/>
    <s v=""/>
    <s v=""/>
  </r>
  <r>
    <x v="1"/>
    <s v="(独)国際協力機構　調査"/>
    <x v="171"/>
    <x v="171"/>
    <n v="-6132000"/>
    <s v="JPY"/>
    <n v="-6132000"/>
    <s v=""/>
    <s v=""/>
  </r>
  <r>
    <x v="1"/>
    <s v="(独)国際協力機構　調査"/>
    <x v="171"/>
    <x v="171"/>
    <n v="-5965920"/>
    <s v="JPY"/>
    <n v="-5965920"/>
    <s v=""/>
    <s v=""/>
  </r>
  <r>
    <x v="0"/>
    <s v="(独)国際協力機構　調査"/>
    <x v="172"/>
    <x v="172"/>
    <n v="142715520"/>
    <s v="JPY"/>
    <n v="142715520"/>
    <n v="201412"/>
    <n v="201511"/>
  </r>
  <r>
    <x v="1"/>
    <s v="(独)国際協力機構　調査"/>
    <x v="172"/>
    <x v="172"/>
    <n v="-67817000"/>
    <s v="JPY"/>
    <n v="-67817000"/>
    <s v=""/>
    <s v=""/>
  </r>
  <r>
    <x v="1"/>
    <s v="(独)国際協力機構　調査"/>
    <x v="173"/>
    <x v="173"/>
    <n v="-5199000"/>
    <s v="JPY"/>
    <n v="-5199000"/>
    <s v=""/>
    <s v=""/>
  </r>
  <r>
    <x v="1"/>
    <s v="(独)国際協力機構　調査"/>
    <x v="174"/>
    <x v="174"/>
    <n v="-43970000"/>
    <s v="JPY"/>
    <n v="-43970000"/>
    <s v=""/>
    <s v=""/>
  </r>
  <r>
    <x v="1"/>
    <s v="(独)国際協力機構　調査"/>
    <x v="175"/>
    <x v="175"/>
    <n v="-16436000"/>
    <s v="JPY"/>
    <n v="-16436000"/>
    <s v=""/>
    <s v=""/>
  </r>
  <r>
    <x v="1"/>
    <s v="(独)国際協力機構　調査"/>
    <x v="176"/>
    <x v="176"/>
    <n v="-3969000"/>
    <s v="JPY"/>
    <n v="-3969000"/>
    <s v=""/>
    <s v=""/>
  </r>
  <r>
    <x v="1"/>
    <s v="(独)国際協力機構　調査"/>
    <x v="177"/>
    <x v="177"/>
    <n v="-7902000"/>
    <s v="JPY"/>
    <n v="-7902000"/>
    <s v=""/>
    <s v=""/>
  </r>
  <r>
    <x v="1"/>
    <s v="(独)国際協力機構　調査"/>
    <x v="178"/>
    <x v="178"/>
    <n v="-11783000"/>
    <s v="JPY"/>
    <n v="-11783000"/>
    <s v=""/>
    <s v=""/>
  </r>
  <r>
    <x v="0"/>
    <s v="(独)国際協力機構　調査"/>
    <x v="179"/>
    <x v="179"/>
    <n v="5989788"/>
    <s v="JPY"/>
    <n v="5989788"/>
    <n v="201411"/>
    <n v="201506"/>
  </r>
  <r>
    <x v="1"/>
    <s v="(独)国際協力機構　調査"/>
    <x v="179"/>
    <x v="179"/>
    <n v="-42994144"/>
    <s v="JPY"/>
    <n v="-42994144"/>
    <s v=""/>
    <s v=""/>
  </r>
  <r>
    <x v="0"/>
    <s v="(独)国際協力機構　調査"/>
    <x v="180"/>
    <x v="180"/>
    <n v="110725920"/>
    <s v="JPY"/>
    <n v="110725920"/>
    <n v="201502"/>
    <n v="201510"/>
  </r>
  <r>
    <x v="1"/>
    <s v="(独)国際協力機構　調査"/>
    <x v="180"/>
    <x v="180"/>
    <n v="-48822000"/>
    <s v="JPY"/>
    <n v="-48822000"/>
    <s v=""/>
    <s v=""/>
  </r>
  <r>
    <x v="0"/>
    <s v="(独)国際協力機構　調査"/>
    <x v="181"/>
    <x v="181"/>
    <n v="5255679"/>
    <s v="JPY"/>
    <n v="5255679"/>
    <n v="201502"/>
    <n v="201510"/>
  </r>
  <r>
    <x v="0"/>
    <s v="(独)国際協力機構　調査"/>
    <x v="182"/>
    <x v="182"/>
    <n v="5543640"/>
    <s v="JPY"/>
    <n v="5543640"/>
    <n v="201501"/>
    <n v="201506"/>
  </r>
  <r>
    <x v="1"/>
    <s v="(独)国際協力機構　調査"/>
    <x v="182"/>
    <x v="182"/>
    <n v="-20970000"/>
    <s v="JPY"/>
    <n v="-20970000"/>
    <s v=""/>
    <s v=""/>
  </r>
  <r>
    <x v="1"/>
    <s v="(独)国際協力機構　調査"/>
    <x v="183"/>
    <x v="183"/>
    <n v="-8486000"/>
    <s v="JPY"/>
    <n v="-8486000"/>
    <s v=""/>
    <s v=""/>
  </r>
  <r>
    <x v="0"/>
    <s v="(独)国際協力機構　調査"/>
    <x v="184"/>
    <x v="184"/>
    <n v="4706640"/>
    <s v="JPY"/>
    <n v="4706640"/>
    <n v="201509"/>
    <n v="201512"/>
  </r>
  <r>
    <x v="1"/>
    <s v="(独)国際協力機構　調査"/>
    <x v="185"/>
    <x v="185"/>
    <n v="-15808000"/>
    <s v="JPY"/>
    <n v="-15808000"/>
    <s v=""/>
    <s v=""/>
  </r>
  <r>
    <x v="1"/>
    <s v="(独)国際協力機構　調査"/>
    <x v="186"/>
    <x v="186"/>
    <n v="-83236000"/>
    <s v="JPY"/>
    <n v="-83236000"/>
    <s v=""/>
    <s v=""/>
  </r>
  <r>
    <x v="1"/>
    <s v="(独)国際協力機構　調査"/>
    <x v="187"/>
    <x v="187"/>
    <n v="-25257000"/>
    <s v="JPY"/>
    <n v="-25257000"/>
    <s v=""/>
    <s v=""/>
  </r>
  <r>
    <x v="1"/>
    <s v="(独)国際協力機構　調査"/>
    <x v="188"/>
    <x v="188"/>
    <n v="-12265000"/>
    <s v="JPY"/>
    <n v="-12265000"/>
    <s v=""/>
    <s v=""/>
  </r>
  <r>
    <x v="1"/>
    <s v="(独)国際協力機構　調査"/>
    <x v="189"/>
    <x v="189"/>
    <n v="-18620000"/>
    <s v="JPY"/>
    <n v="-18620000"/>
    <s v=""/>
    <s v=""/>
  </r>
  <r>
    <x v="1"/>
    <s v="(独)国際協力機構　調査"/>
    <x v="190"/>
    <x v="190"/>
    <n v="-5946000"/>
    <s v="JPY"/>
    <n v="-5946000"/>
    <s v=""/>
    <s v=""/>
  </r>
  <r>
    <x v="0"/>
    <s v="電源開発(株)本店"/>
    <x v="191"/>
    <x v="191"/>
    <n v="2394134"/>
    <s v="USD"/>
    <n v="19670"/>
    <n v="201507"/>
    <n v="201509"/>
  </r>
  <r>
    <x v="0"/>
    <s v="電源開発(株)本店"/>
    <x v="191"/>
    <x v="191"/>
    <n v="31549"/>
    <s v="USD"/>
    <n v="259.2"/>
    <n v="201507"/>
    <n v="201509"/>
  </r>
  <r>
    <x v="0"/>
    <s v="五洋建設(株)"/>
    <x v="192"/>
    <x v="192"/>
    <n v="1226461"/>
    <s v="JPY"/>
    <n v="1226461"/>
    <n v="201503"/>
    <n v="201509"/>
  </r>
  <r>
    <x v="0"/>
    <s v="(株)日本設計"/>
    <x v="193"/>
    <x v="193"/>
    <n v="2484000"/>
    <s v="JPY"/>
    <n v="2484000"/>
    <n v="201510"/>
    <n v="201512"/>
  </r>
  <r>
    <x v="1"/>
    <s v="三菱樹脂株式会社"/>
    <x v="194"/>
    <x v="194"/>
    <n v="-540000"/>
    <s v="JPY"/>
    <n v="-540000"/>
    <s v=""/>
    <s v=""/>
  </r>
  <r>
    <x v="1"/>
    <s v="三菱樹脂株式会社"/>
    <x v="194"/>
    <x v="194"/>
    <n v="-1479114"/>
    <s v="JPY"/>
    <n v="-1479114"/>
    <s v=""/>
    <s v=""/>
  </r>
  <r>
    <x v="1"/>
    <s v="(株)上組東京本社"/>
    <x v="195"/>
    <x v="195"/>
    <n v="-5790484"/>
    <s v="JPY"/>
    <n v="-5790484"/>
    <s v=""/>
    <s v=""/>
  </r>
  <r>
    <x v="0"/>
    <s v="DOWAエコシステム(株)"/>
    <x v="196"/>
    <x v="196"/>
    <n v="7776000"/>
    <s v="JPY"/>
    <n v="7776000"/>
    <n v="201412"/>
    <n v="201510"/>
  </r>
  <r>
    <x v="0"/>
    <s v="(株)海外交通・都市開発事業支援機構"/>
    <x v="197"/>
    <x v="197"/>
    <n v="864000"/>
    <s v="JPY"/>
    <n v="864000"/>
    <n v="201509"/>
    <n v="201510"/>
  </r>
  <r>
    <x v="0"/>
    <s v="(株)海外交通・都市開発事業支援機構"/>
    <x v="197"/>
    <x v="197"/>
    <n v="3704400"/>
    <s v="JPY"/>
    <n v="3704400"/>
    <n v="201509"/>
    <n v="201510"/>
  </r>
  <r>
    <x v="0"/>
    <s v="その他海外民間"/>
    <x v="198"/>
    <x v="198"/>
    <n v="6707814"/>
    <s v="VND"/>
    <n v="1427194350"/>
    <n v="200909"/>
    <n v="201003"/>
  </r>
  <r>
    <x v="0"/>
    <s v="その他海外民間"/>
    <x v="199"/>
    <x v="199"/>
    <n v="1368014"/>
    <s v="USD"/>
    <n v="11393"/>
    <n v="201504"/>
    <n v="201504"/>
  </r>
  <r>
    <x v="0"/>
    <s v="その他海外民間"/>
    <x v="199"/>
    <x v="199"/>
    <n v="1898688"/>
    <s v="USD"/>
    <n v="15950"/>
    <n v="201505"/>
    <n v="201505"/>
  </r>
  <r>
    <x v="0"/>
    <s v="その他海外民間"/>
    <x v="199"/>
    <x v="199"/>
    <n v="2541945"/>
    <s v="USD"/>
    <n v="20507"/>
    <n v="201506"/>
    <n v="201506"/>
  </r>
  <r>
    <x v="0"/>
    <s v="SK E&amp;C"/>
    <x v="200"/>
    <x v="200"/>
    <n v="1282601"/>
    <s v="USD"/>
    <n v="10712"/>
    <n v="201507"/>
    <n v="201510"/>
  </r>
  <r>
    <x v="0"/>
    <s v="SK E&amp;C"/>
    <x v="201"/>
    <x v="201"/>
    <n v="3936887"/>
    <s v="USD"/>
    <n v="32880"/>
    <n v="201507"/>
    <n v="201510"/>
  </r>
  <r>
    <x v="0"/>
    <s v="SK E&amp;C"/>
    <x v="202"/>
    <x v="202"/>
    <n v="4548950"/>
    <s v="USD"/>
    <n v="37030"/>
    <n v="201510"/>
    <n v="201512"/>
  </r>
  <r>
    <x v="0"/>
    <s v="PT.Jakarta International Container"/>
    <x v="203"/>
    <x v="203"/>
    <n v="13888970"/>
    <s v="USD"/>
    <n v="111877"/>
    <n v="201508"/>
    <n v="201508"/>
  </r>
  <r>
    <x v="0"/>
    <s v="PT.Jakarta International Container"/>
    <x v="203"/>
    <x v="203"/>
    <n v="14047858"/>
    <s v="USD"/>
    <n v="115416"/>
    <n v="201509"/>
    <n v="201509"/>
  </r>
  <r>
    <x v="0"/>
    <s v="PT.Jakarta International Container"/>
    <x v="203"/>
    <x v="203"/>
    <n v="11631417"/>
    <s v="USD"/>
    <n v="97143"/>
    <n v="201510"/>
    <n v="201510"/>
  </r>
  <r>
    <x v="0"/>
    <s v="PT.Jakarta International Container"/>
    <x v="203"/>
    <x v="203"/>
    <n v="14040905"/>
    <s v="USD"/>
    <n v="115916"/>
    <n v="201511"/>
    <n v="201511"/>
  </r>
  <r>
    <x v="0"/>
    <s v="PT.Jakarta International Container"/>
    <x v="203"/>
    <x v="203"/>
    <n v="11497377"/>
    <s v="USD"/>
    <n v="93592.55"/>
    <n v="201512"/>
    <n v="201512"/>
  </r>
  <r>
    <x v="0"/>
    <s v="Long Duc Investment Co.,Ltd"/>
    <x v="204"/>
    <x v="204"/>
    <n v="760000"/>
    <s v="JPY"/>
    <n v="760000"/>
    <n v="201510"/>
    <n v="201510"/>
  </r>
  <r>
    <x v="0"/>
    <s v="Long Duc Investment Co.,Ltd"/>
    <x v="204"/>
    <x v="204"/>
    <n v="760000"/>
    <s v="JPY"/>
    <n v="760000"/>
    <n v="201511"/>
    <n v="201511"/>
  </r>
  <r>
    <x v="0"/>
    <s v="Long Duc Investment Co.,Ltd"/>
    <x v="204"/>
    <x v="204"/>
    <n v="760000"/>
    <s v="JPY"/>
    <n v="760000"/>
    <n v="201512"/>
    <n v="201512"/>
  </r>
  <r>
    <x v="0"/>
    <s v="Deo Ca Investment Joint"/>
    <x v="205"/>
    <x v="205"/>
    <n v="3890127"/>
    <s v="VND"/>
    <n v="728488115"/>
    <n v="201407"/>
    <n v="201504"/>
  </r>
  <r>
    <x v="0"/>
    <s v="Deo Ca Investment Joint"/>
    <x v="205"/>
    <x v="205"/>
    <n v="19424601"/>
    <s v="USD"/>
    <n v="159663"/>
    <n v="201407"/>
    <n v="201504"/>
  </r>
  <r>
    <x v="0"/>
    <s v="Deo Ca Investment Joint"/>
    <x v="206"/>
    <x v="206"/>
    <n v="5401380"/>
    <s v="USD"/>
    <n v="45287"/>
    <n v="201503"/>
    <n v="201503"/>
  </r>
  <r>
    <x v="0"/>
    <s v="Deo Ca Investment Joint"/>
    <x v="206"/>
    <x v="206"/>
    <n v="31095726"/>
    <s v="USD"/>
    <n v="253759.8"/>
    <n v="201507"/>
    <n v="201507"/>
  </r>
  <r>
    <x v="0"/>
    <s v="Deo Ca Investment Joint"/>
    <x v="206"/>
    <x v="206"/>
    <n v="28626661"/>
    <s v="USD"/>
    <n v="230590.53"/>
    <n v="201508"/>
    <n v="201508"/>
  </r>
  <r>
    <x v="0"/>
    <s v="Deo Ca Investment Joint"/>
    <x v="206"/>
    <x v="206"/>
    <n v="26874929"/>
    <s v="USD"/>
    <n v="220802.11"/>
    <n v="201509"/>
    <n v="201509"/>
  </r>
  <r>
    <x v="0"/>
    <s v="Deo Ca Investment Joint"/>
    <x v="206"/>
    <x v="206"/>
    <n v="19814536"/>
    <s v="USD"/>
    <n v="165486.57999999999"/>
    <n v="201510"/>
    <n v="201510"/>
  </r>
  <r>
    <x v="0"/>
    <s v="Deo Ca Investment Joint"/>
    <x v="206"/>
    <x v="206"/>
    <n v="20472245"/>
    <s v="USD"/>
    <n v="169010.53"/>
    <n v="201511"/>
    <n v="201511"/>
  </r>
  <r>
    <x v="0"/>
    <s v="Deo Ca Investment Joint"/>
    <x v="206"/>
    <x v="206"/>
    <n v="20190707"/>
    <s v="USD"/>
    <n v="164359.21"/>
    <n v="201512"/>
    <n v="201512"/>
  </r>
  <r>
    <x v="0"/>
    <s v="Deo Ca Investment Joint"/>
    <x v="206"/>
    <x v="206"/>
    <n v="27875051"/>
    <s v="USD"/>
    <n v="232147"/>
    <n v="201504"/>
    <n v="201504"/>
  </r>
  <r>
    <x v="0"/>
    <s v="Deo Ca Investment Joint"/>
    <x v="206"/>
    <x v="206"/>
    <n v="28348900"/>
    <s v="USD"/>
    <n v="238146"/>
    <n v="201505"/>
    <n v="201505"/>
  </r>
  <r>
    <x v="0"/>
    <s v="Deo Ca Investment Joint"/>
    <x v="206"/>
    <x v="206"/>
    <n v="31431145"/>
    <s v="USD"/>
    <n v="253569"/>
    <n v="201506"/>
    <n v="201506"/>
  </r>
  <r>
    <x v="1"/>
    <s v="Deo Ca Investment Joint"/>
    <x v="206"/>
    <x v="206"/>
    <n v="-87223124"/>
    <s v="USD"/>
    <n v="-728316"/>
    <s v=""/>
    <s v=""/>
  </r>
  <r>
    <x v="0"/>
    <s v="P.T. Samuel Internat"/>
    <x v="207"/>
    <x v="207"/>
    <n v="1200238"/>
    <s v="USD"/>
    <n v="10150"/>
    <n v="201502"/>
    <n v="201502"/>
  </r>
  <r>
    <x v="0"/>
    <s v="P.T. Samuel Internat"/>
    <x v="207"/>
    <x v="207"/>
    <n v="14612895"/>
    <s v="USD"/>
    <n v="119250"/>
    <n v="201507"/>
    <n v="201507"/>
  </r>
  <r>
    <x v="0"/>
    <s v="P.T. Samuel Internat"/>
    <x v="207"/>
    <x v="207"/>
    <n v="4381437"/>
    <s v="USD"/>
    <n v="35347"/>
    <n v="201506"/>
    <n v="201506"/>
  </r>
  <r>
    <x v="0"/>
    <s v="P.T. Samuel Internat"/>
    <x v="207"/>
    <x v="207"/>
    <n v="14842280"/>
    <s v="USD"/>
    <n v="119556"/>
    <n v="201508"/>
    <n v="201508"/>
  </r>
  <r>
    <x v="0"/>
    <s v="P.T. Samuel Internat"/>
    <x v="207"/>
    <x v="207"/>
    <n v="6851946"/>
    <s v="USD"/>
    <n v="56295"/>
    <n v="201509"/>
    <n v="201509"/>
  </r>
  <r>
    <x v="0"/>
    <s v="P.T. Samuel Internat"/>
    <x v="207"/>
    <x v="207"/>
    <n v="4036985"/>
    <s v="USD"/>
    <n v="33716"/>
    <n v="201510"/>
    <n v="201510"/>
  </r>
  <r>
    <x v="0"/>
    <s v="P.T. Samuel Internat"/>
    <x v="207"/>
    <x v="207"/>
    <n v="3741100"/>
    <s v="USD"/>
    <n v="30885"/>
    <n v="201511"/>
    <n v="201511"/>
  </r>
  <r>
    <x v="0"/>
    <s v="P.T. Samuel Internat"/>
    <x v="207"/>
    <x v="207"/>
    <n v="3568647"/>
    <s v="USD"/>
    <n v="29050"/>
    <n v="201512"/>
    <n v="201512"/>
  </r>
  <r>
    <x v="0"/>
    <s v="P.T. Samuel Internat"/>
    <x v="207"/>
    <x v="207"/>
    <n v="2389841"/>
    <s v="USD"/>
    <n v="21835"/>
    <n v="201410"/>
    <n v="201410"/>
  </r>
  <r>
    <x v="0"/>
    <s v="P.T. Samuel Internat"/>
    <x v="207"/>
    <x v="207"/>
    <n v="2134317"/>
    <s v="USD"/>
    <n v="19520"/>
    <n v="201411"/>
    <n v="201411"/>
  </r>
  <r>
    <x v="0"/>
    <s v="P.T. Samuel Internat"/>
    <x v="207"/>
    <x v="207"/>
    <n v="1381518"/>
    <s v="USD"/>
    <n v="11685"/>
    <n v="201412"/>
    <n v="201412"/>
  </r>
  <r>
    <x v="0"/>
    <s v="P.T. Samuel Internat"/>
    <x v="207"/>
    <x v="207"/>
    <n v="2533338"/>
    <s v="USD"/>
    <n v="21055"/>
    <n v="201501"/>
    <n v="201501"/>
  </r>
  <r>
    <x v="0"/>
    <s v="P.T. Samuel Internat"/>
    <x v="207"/>
    <x v="207"/>
    <n v="1548721"/>
    <s v="USD"/>
    <n v="12985"/>
    <n v="201503"/>
    <n v="201503"/>
  </r>
  <r>
    <x v="0"/>
    <s v="P.T. Samuel Internat"/>
    <x v="207"/>
    <x v="207"/>
    <n v="627992"/>
    <s v="USD"/>
    <n v="5230"/>
    <n v="201504"/>
    <n v="201504"/>
  </r>
  <r>
    <x v="0"/>
    <s v="P.T. Samuel Internat"/>
    <x v="207"/>
    <x v="207"/>
    <n v="430330"/>
    <s v="USD"/>
    <n v="3615"/>
    <n v="201505"/>
    <n v="201505"/>
  </r>
  <r>
    <x v="0"/>
    <s v="P.T. Puradelta Lesta"/>
    <x v="208"/>
    <x v="208"/>
    <n v="16653925"/>
    <s v="JPY"/>
    <n v="16653925"/>
    <n v="201507"/>
    <n v="201509"/>
  </r>
  <r>
    <x v="0"/>
    <s v="P.T. Puradelta Lesta"/>
    <x v="208"/>
    <x v="208"/>
    <n v="11345790"/>
    <s v="JPY"/>
    <n v="11345790"/>
    <n v="201510"/>
    <n v="201512"/>
  </r>
  <r>
    <x v="0"/>
    <s v="P.T. Puradelta Lesta"/>
    <x v="209"/>
    <x v="208"/>
    <n v="1897779"/>
    <s v="JPY"/>
    <n v="1897779"/>
    <n v="201508"/>
    <n v="201509"/>
  </r>
  <r>
    <x v="0"/>
    <s v="P.T. Puradelta Lesta"/>
    <x v="209"/>
    <x v="208"/>
    <n v="16119706"/>
    <s v="JPY"/>
    <n v="16119706"/>
    <n v="201510"/>
    <n v="201512"/>
  </r>
  <r>
    <x v="0"/>
    <s v="P.T.Jaya Dinamika"/>
    <x v="210"/>
    <x v="209"/>
    <n v="6126442"/>
    <s v="USD"/>
    <n v="51818"/>
    <n v="201406"/>
    <n v="201412"/>
  </r>
  <r>
    <x v="0"/>
    <s v="ISAN Corporation Co"/>
    <x v="211"/>
    <x v="210"/>
    <n v="4692069"/>
    <s v="USD"/>
    <n v="37853"/>
    <n v="201503"/>
    <n v="201506"/>
  </r>
  <r>
    <x v="0"/>
    <s v="ISAN Corporation Co"/>
    <x v="211"/>
    <x v="210"/>
    <n v="142728"/>
    <s v="USD"/>
    <n v="1207"/>
    <n v="201411"/>
    <n v="201502"/>
  </r>
  <r>
    <x v="0"/>
    <s v="ISAN Corporation Co"/>
    <x v="211"/>
    <x v="210"/>
    <n v="1380882"/>
    <s v="USD"/>
    <n v="11400"/>
    <n v="201511"/>
    <n v="201511"/>
  </r>
  <r>
    <x v="0"/>
    <s v="ISAN Corporation Co"/>
    <x v="211"/>
    <x v="210"/>
    <n v="1646492"/>
    <s v="USD"/>
    <n v="13403"/>
    <n v="201512"/>
    <n v="201512"/>
  </r>
  <r>
    <x v="0"/>
    <s v="ISAN Corporation Co"/>
    <x v="211"/>
    <x v="210"/>
    <n v="3224109"/>
    <s v="USD"/>
    <n v="26489"/>
    <n v="201509"/>
    <n v="201509"/>
  </r>
  <r>
    <x v="0"/>
    <s v="ISAN Corporation Co"/>
    <x v="211"/>
    <x v="210"/>
    <n v="4437315"/>
    <s v="USD"/>
    <n v="35743"/>
    <n v="201507"/>
    <n v="201508"/>
  </r>
  <r>
    <x v="1"/>
    <s v="ISAN Corporation Co"/>
    <x v="211"/>
    <x v="210"/>
    <n v="-1617523"/>
    <s v="USD"/>
    <n v="-13302"/>
    <s v=""/>
    <s v=""/>
  </r>
  <r>
    <x v="0"/>
    <s v="ISAN Corporation Co"/>
    <x v="212"/>
    <x v="211"/>
    <n v="2199974"/>
    <s v="USD"/>
    <n v="17721"/>
    <n v="201507"/>
    <n v="201508"/>
  </r>
  <r>
    <x v="0"/>
    <s v="Thanh Binh Phu My Jo"/>
    <x v="213"/>
    <x v="212"/>
    <n v="3063158"/>
    <s v="JPY"/>
    <n v="3063158"/>
    <n v="201511"/>
    <n v="201512"/>
  </r>
  <r>
    <x v="0"/>
    <s v="EEI Corporation"/>
    <x v="214"/>
    <x v="213"/>
    <n v="2120154"/>
    <s v="USD"/>
    <n v="17419"/>
    <n v="201509"/>
    <n v="201509"/>
  </r>
  <r>
    <x v="0"/>
    <s v="EEI Corporation"/>
    <x v="214"/>
    <x v="213"/>
    <n v="660937"/>
    <s v="USD"/>
    <n v="5520"/>
    <n v="201510"/>
    <n v="201510"/>
  </r>
  <r>
    <x v="0"/>
    <s v="PT WIJAYA KARYA (Per"/>
    <x v="215"/>
    <x v="214"/>
    <n v="3809280"/>
    <s v="USD"/>
    <n v="32000"/>
    <n v="201504"/>
    <n v="201505"/>
  </r>
  <r>
    <x v="0"/>
    <s v="MC-Jalux Airport Ser"/>
    <x v="216"/>
    <x v="215"/>
    <n v="7765620"/>
    <s v="USD"/>
    <n v="63801.67"/>
    <n v="201509"/>
    <n v="201509"/>
  </r>
  <r>
    <x v="0"/>
    <s v="MC-Jalux Airport Ser"/>
    <x v="216"/>
    <x v="215"/>
    <n v="6414004"/>
    <s v="USD"/>
    <n v="53568.33"/>
    <n v="201510"/>
    <n v="201510"/>
  </r>
  <r>
    <x v="0"/>
    <s v="MC-Jalux Airport Ser"/>
    <x v="216"/>
    <x v="215"/>
    <n v="6126553"/>
    <s v="USD"/>
    <n v="50578.33"/>
    <n v="201511"/>
    <n v="201511"/>
  </r>
  <r>
    <x v="0"/>
    <s v="MC-Jalux Airport Ser"/>
    <x v="216"/>
    <x v="215"/>
    <n v="3981201"/>
    <s v="USD"/>
    <n v="32408.33"/>
    <n v="201512"/>
    <n v="201512"/>
  </r>
  <r>
    <x v="0"/>
    <s v="Engineering Bureau"/>
    <x v="217"/>
    <x v="216"/>
    <n v="14300418"/>
    <s v="USD"/>
    <n v="116700"/>
    <n v="201506"/>
    <n v="201507"/>
  </r>
  <r>
    <x v="1"/>
    <s v="Engineering Bureau"/>
    <x v="217"/>
    <x v="216"/>
    <n v="-4318834"/>
    <s v="USD"/>
    <n v="-35010"/>
    <s v=""/>
    <s v=""/>
  </r>
  <r>
    <x v="0"/>
    <s v="Myanmar Internationa"/>
    <x v="218"/>
    <x v="217"/>
    <n v="3120263"/>
    <s v="USD"/>
    <n v="25400"/>
    <n v="201506"/>
    <n v="201512"/>
  </r>
  <r>
    <x v="1"/>
    <s v="Myanmar Internationa"/>
    <x v="218"/>
    <x v="217"/>
    <n v="-3057398"/>
    <s v="USD"/>
    <n v="-25400"/>
    <s v=""/>
    <s v=""/>
  </r>
  <r>
    <x v="0"/>
    <s v="Star Energy"/>
    <x v="219"/>
    <x v="218"/>
    <n v="19219100"/>
    <s v="USD"/>
    <n v="156450"/>
    <n v="201510"/>
    <n v="201512"/>
  </r>
  <r>
    <x v="0"/>
    <s v="Velcan Energy Holdin"/>
    <x v="220"/>
    <x v="219"/>
    <n v="7267800"/>
    <s v="USD"/>
    <n v="60000"/>
    <n v="201509"/>
    <n v="201511"/>
  </r>
  <r>
    <x v="1"/>
    <s v="Wilmar Myanmar Port"/>
    <x v="221"/>
    <x v="220"/>
    <n v="-968516"/>
    <s v="USD"/>
    <n v="-8100"/>
    <s v=""/>
    <s v=""/>
  </r>
  <r>
    <x v="0"/>
    <s v="Axia Power Holdings"/>
    <x v="222"/>
    <x v="221"/>
    <n v="3283627"/>
    <s v="USD"/>
    <n v="26978"/>
    <n v="201508"/>
    <n v="201509"/>
  </r>
  <r>
    <x v="0"/>
    <s v="Axia Power Holdings"/>
    <x v="222"/>
    <x v="221"/>
    <n v="2918726"/>
    <s v="USD"/>
    <n v="23980"/>
    <n v="201508"/>
    <n v="201509"/>
  </r>
  <r>
    <x v="0"/>
    <s v="Axia Power Holdings"/>
    <x v="222"/>
    <x v="221"/>
    <n v="1094461"/>
    <s v="USD"/>
    <n v="8992"/>
    <n v="201508"/>
    <n v="20150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ﾋﾟﾎﾞｯﾄﾃｰﾌﾞﾙ5" cacheId="0" applyNumberFormats="0" applyBorderFormats="0" applyFontFormats="0" applyPatternFormats="0" applyAlignmentFormats="0" applyWidthHeightFormats="1" dataCaption="値" updatedVersion="4" minRefreshableVersion="3" useAutoFormatting="1" itemPrintTitles="1" createdVersion="4" indent="0" outline="1" outlineData="1" multipleFieldFilters="0">
  <location ref="A3:B244" firstHeaderRow="1" firstDataRow="1" firstDataCol="1" rowPageCount="1" colPageCount="1"/>
  <pivotFields count="9">
    <pivotField axis="axisPage" showAll="0" defaultSubtotal="0">
      <items count="2">
        <item x="0"/>
        <item x="1"/>
      </items>
    </pivotField>
    <pivotField showAll="0" defaultSubtotal="0"/>
    <pivotField axis="axisRow" showAll="0" measureFilter="1" defaultSubtotal="0">
      <items count="223">
        <item x="79"/>
        <item x="83"/>
        <item x="50"/>
        <item x="84"/>
        <item x="22"/>
        <item x="13"/>
        <item x="14"/>
        <item x="15"/>
        <item x="85"/>
        <item x="51"/>
        <item x="34"/>
        <item x="75"/>
        <item x="16"/>
        <item x="38"/>
        <item x="86"/>
        <item x="23"/>
        <item x="24"/>
        <item x="64"/>
        <item x="66"/>
        <item x="87"/>
        <item x="17"/>
        <item x="88"/>
        <item x="198"/>
        <item x="18"/>
        <item x="89"/>
        <item x="90"/>
        <item x="52"/>
        <item x="25"/>
        <item x="53"/>
        <item x="26"/>
        <item x="70"/>
        <item x="6"/>
        <item x="91"/>
        <item x="30"/>
        <item x="105"/>
        <item x="39"/>
        <item x="67"/>
        <item x="73"/>
        <item x="19"/>
        <item x="20"/>
        <item x="35"/>
        <item x="42"/>
        <item x="36"/>
        <item x="92"/>
        <item x="93"/>
        <item x="54"/>
        <item x="63"/>
        <item x="68"/>
        <item x="191"/>
        <item x="94"/>
        <item x="27"/>
        <item x="76"/>
        <item x="95"/>
        <item x="96"/>
        <item x="74"/>
        <item x="110"/>
        <item x="40"/>
        <item x="21"/>
        <item x="108"/>
        <item x="55"/>
        <item x="11"/>
        <item x="97"/>
        <item x="98"/>
        <item x="77"/>
        <item x="47"/>
        <item x="199"/>
        <item x="111"/>
        <item x="28"/>
        <item x="99"/>
        <item x="112"/>
        <item x="71"/>
        <item x="61"/>
        <item x="31"/>
        <item x="48"/>
        <item x="43"/>
        <item x="7"/>
        <item x="80"/>
        <item x="106"/>
        <item x="100"/>
        <item x="101"/>
        <item x="8"/>
        <item x="113"/>
        <item x="114"/>
        <item x="115"/>
        <item x="116"/>
        <item x="117"/>
        <item x="29"/>
        <item x="57"/>
        <item x="44"/>
        <item x="58"/>
        <item x="118"/>
        <item x="4"/>
        <item x="119"/>
        <item x="120"/>
        <item x="121"/>
        <item x="122"/>
        <item x="123"/>
        <item x="81"/>
        <item x="124"/>
        <item x="125"/>
        <item x="126"/>
        <item x="127"/>
        <item x="128"/>
        <item x="129"/>
        <item x="107"/>
        <item x="130"/>
        <item x="59"/>
        <item x="49"/>
        <item x="131"/>
        <item x="56"/>
        <item x="205"/>
        <item x="132"/>
        <item x="203"/>
        <item x="133"/>
        <item x="82"/>
        <item x="134"/>
        <item x="206"/>
        <item x="135"/>
        <item x="207"/>
        <item x="136"/>
        <item x="3"/>
        <item x="69"/>
        <item x="210"/>
        <item x="137"/>
        <item x="138"/>
        <item x="102"/>
        <item x="32"/>
        <item x="45"/>
        <item x="139"/>
        <item x="9"/>
        <item x="140"/>
        <item x="141"/>
        <item x="142"/>
        <item x="78"/>
        <item x="143"/>
        <item x="144"/>
        <item x="145"/>
        <item x="146"/>
        <item x="196"/>
        <item x="147"/>
        <item x="148"/>
        <item x="149"/>
        <item x="150"/>
        <item x="194"/>
        <item x="222"/>
        <item x="151"/>
        <item x="152"/>
        <item x="153"/>
        <item x="154"/>
        <item x="155"/>
        <item x="156"/>
        <item x="5"/>
        <item x="157"/>
        <item x="158"/>
        <item x="159"/>
        <item x="160"/>
        <item x="161"/>
        <item x="162"/>
        <item x="163"/>
        <item x="164"/>
        <item x="165"/>
        <item x="166"/>
        <item x="62"/>
        <item x="109"/>
        <item x="33"/>
        <item x="167"/>
        <item x="168"/>
        <item x="169"/>
        <item x="170"/>
        <item x="171"/>
        <item x="172"/>
        <item x="12"/>
        <item x="65"/>
        <item x="173"/>
        <item x="46"/>
        <item x="174"/>
        <item x="103"/>
        <item x="175"/>
        <item x="214"/>
        <item x="176"/>
        <item x="177"/>
        <item x="178"/>
        <item x="104"/>
        <item x="200"/>
        <item x="211"/>
        <item x="201"/>
        <item x="37"/>
        <item x="202"/>
        <item x="215"/>
        <item x="217"/>
        <item x="41"/>
        <item x="195"/>
        <item x="60"/>
        <item x="218"/>
        <item x="72"/>
        <item x="10"/>
        <item x="179"/>
        <item x="180"/>
        <item x="181"/>
        <item x="182"/>
        <item x="192"/>
        <item x="216"/>
        <item x="193"/>
        <item x="183"/>
        <item x="197"/>
        <item x="2"/>
        <item x="184"/>
        <item x="185"/>
        <item x="221"/>
        <item x="186"/>
        <item x="219"/>
        <item x="187"/>
        <item x="188"/>
        <item x="189"/>
        <item x="212"/>
        <item x="208"/>
        <item x="209"/>
        <item x="213"/>
        <item x="204"/>
        <item x="0"/>
        <item x="1"/>
        <item x="220"/>
        <item x="190"/>
      </items>
    </pivotField>
    <pivotField axis="axisRow" showAll="0" defaultSubtotal="0">
      <items count="222">
        <item x="154"/>
        <item x="2"/>
        <item x="144"/>
        <item x="186"/>
        <item x="33"/>
        <item x="113"/>
        <item x="32"/>
        <item x="31"/>
        <item x="162"/>
        <item x="30"/>
        <item x="148"/>
        <item x="184"/>
        <item x="131"/>
        <item x="194"/>
        <item x="218"/>
        <item x="16"/>
        <item x="19"/>
        <item x="208"/>
        <item x="21"/>
        <item x="203"/>
        <item x="147"/>
        <item x="219"/>
        <item x="207"/>
        <item x="17"/>
        <item x="20"/>
        <item x="18"/>
        <item x="209"/>
        <item x="214"/>
        <item x="3"/>
        <item x="137"/>
        <item x="185"/>
        <item x="23"/>
        <item x="188"/>
        <item x="166"/>
        <item x="193"/>
        <item x="24"/>
        <item x="126"/>
        <item x="178"/>
        <item x="25"/>
        <item x="176"/>
        <item x="28"/>
        <item x="27"/>
        <item x="29"/>
        <item x="26"/>
        <item x="138"/>
        <item x="199"/>
        <item x="115"/>
        <item x="175"/>
        <item x="82"/>
        <item x="177"/>
        <item x="216"/>
        <item x="123"/>
        <item x="12"/>
        <item x="83"/>
        <item x="39"/>
        <item x="40"/>
        <item x="171"/>
        <item x="38"/>
        <item x="41"/>
        <item x="36"/>
        <item x="34"/>
        <item x="37"/>
        <item x="189"/>
        <item x="35"/>
        <item x="140"/>
        <item x="117"/>
        <item x="110"/>
        <item x="13"/>
        <item x="105"/>
        <item x="192"/>
        <item x="48"/>
        <item x="47"/>
        <item x="168"/>
        <item x="49"/>
        <item x="153"/>
        <item x="172"/>
        <item x="161"/>
        <item x="156"/>
        <item x="77"/>
        <item x="76"/>
        <item x="78"/>
        <item x="81"/>
        <item x="179"/>
        <item x="14"/>
        <item x="182"/>
        <item x="151"/>
        <item x="163"/>
        <item x="191"/>
        <item x="134"/>
        <item x="63"/>
        <item x="135"/>
        <item x="210"/>
        <item x="73"/>
        <item x="74"/>
        <item x="130"/>
        <item x="170"/>
        <item x="65"/>
        <item x="64"/>
        <item x="69"/>
        <item x="149"/>
        <item x="75"/>
        <item x="124"/>
        <item x="8"/>
        <item x="107"/>
        <item x="133"/>
        <item x="10"/>
        <item x="9"/>
        <item x="6"/>
        <item x="7"/>
        <item x="165"/>
        <item x="22"/>
        <item x="197"/>
        <item x="108"/>
        <item x="70"/>
        <item x="190"/>
        <item x="213"/>
        <item x="72"/>
        <item x="181"/>
        <item x="112"/>
        <item x="71"/>
        <item x="121"/>
        <item x="11"/>
        <item x="155"/>
        <item x="205"/>
        <item x="206"/>
        <item x="98"/>
        <item x="102"/>
        <item x="94"/>
        <item x="90"/>
        <item x="174"/>
        <item x="104"/>
        <item x="136"/>
        <item x="159"/>
        <item x="87"/>
        <item x="92"/>
        <item x="96"/>
        <item x="198"/>
        <item x="1"/>
        <item x="103"/>
        <item x="85"/>
        <item x="127"/>
        <item x="86"/>
        <item x="212"/>
        <item x="111"/>
        <item x="88"/>
        <item x="101"/>
        <item x="93"/>
        <item x="100"/>
        <item x="97"/>
        <item x="95"/>
        <item x="157"/>
        <item x="204"/>
        <item x="183"/>
        <item x="128"/>
        <item x="4"/>
        <item x="0"/>
        <item x="84"/>
        <item x="89"/>
        <item x="91"/>
        <item x="99"/>
        <item x="187"/>
        <item x="158"/>
        <item x="66"/>
        <item x="67"/>
        <item x="68"/>
        <item x="122"/>
        <item x="120"/>
        <item x="106"/>
        <item x="109"/>
        <item x="164"/>
        <item x="142"/>
        <item x="221"/>
        <item x="196"/>
        <item x="143"/>
        <item x="220"/>
        <item x="58"/>
        <item x="59"/>
        <item x="217"/>
        <item x="57"/>
        <item x="60"/>
        <item x="215"/>
        <item x="132"/>
        <item x="129"/>
        <item x="173"/>
        <item x="139"/>
        <item x="150"/>
        <item x="141"/>
        <item x="167"/>
        <item x="119"/>
        <item x="195"/>
        <item x="125"/>
        <item x="116"/>
        <item x="152"/>
        <item x="51"/>
        <item x="56"/>
        <item x="52"/>
        <item x="55"/>
        <item x="54"/>
        <item x="53"/>
        <item x="50"/>
        <item x="61"/>
        <item x="62"/>
        <item x="169"/>
        <item x="202"/>
        <item x="201"/>
        <item x="200"/>
        <item x="44"/>
        <item x="45"/>
        <item x="145"/>
        <item x="46"/>
        <item x="146"/>
        <item x="43"/>
        <item x="42"/>
        <item x="79"/>
        <item x="160"/>
        <item x="15"/>
        <item x="211"/>
        <item x="114"/>
        <item x="80"/>
        <item x="118"/>
        <item x="5"/>
        <item x="180"/>
      </items>
    </pivotField>
    <pivotField dataField="1" numFmtId="6" showAll="0" defaultSubtotal="0"/>
    <pivotField showAll="0" defaultSubtotal="0"/>
    <pivotField numFmtId="40" showAll="0" defaultSubtotal="0"/>
    <pivotField showAll="0" defaultSubtotal="0"/>
    <pivotField showAll="0" defaultSubtotal="0"/>
  </pivotFields>
  <rowFields count="2">
    <field x="2"/>
    <field x="3"/>
  </rowFields>
  <rowItems count="241">
    <i>
      <x v="1"/>
    </i>
    <i r="1">
      <x v="53"/>
    </i>
    <i>
      <x v="2"/>
    </i>
    <i r="1">
      <x v="199"/>
    </i>
    <i>
      <x v="3"/>
    </i>
    <i r="1">
      <x v="156"/>
    </i>
    <i>
      <x v="4"/>
    </i>
    <i r="1">
      <x v="110"/>
    </i>
    <i>
      <x v="5"/>
    </i>
    <i r="1">
      <x v="67"/>
    </i>
    <i>
      <x v="6"/>
    </i>
    <i r="1">
      <x v="83"/>
    </i>
    <i>
      <x v="8"/>
    </i>
    <i r="1">
      <x v="139"/>
    </i>
    <i>
      <x v="11"/>
    </i>
    <i r="1">
      <x v="100"/>
    </i>
    <i>
      <x v="12"/>
    </i>
    <i r="1">
      <x v="15"/>
    </i>
    <i>
      <x v="14"/>
    </i>
    <i r="1">
      <x v="141"/>
    </i>
    <i>
      <x v="16"/>
    </i>
    <i r="1">
      <x v="35"/>
    </i>
    <i>
      <x v="17"/>
    </i>
    <i r="1">
      <x v="97"/>
    </i>
    <i>
      <x v="20"/>
    </i>
    <i r="1">
      <x v="23"/>
    </i>
    <i>
      <x v="21"/>
    </i>
    <i r="1">
      <x v="144"/>
    </i>
    <i>
      <x v="22"/>
    </i>
    <i r="1">
      <x v="136"/>
    </i>
    <i>
      <x v="23"/>
    </i>
    <i r="1">
      <x v="25"/>
    </i>
    <i>
      <x v="24"/>
    </i>
    <i r="1">
      <x v="157"/>
    </i>
    <i>
      <x v="25"/>
    </i>
    <i r="1">
      <x v="128"/>
    </i>
    <i>
      <x v="27"/>
    </i>
    <i r="1">
      <x v="38"/>
    </i>
    <i>
      <x v="28"/>
    </i>
    <i r="1">
      <x v="198"/>
    </i>
    <i>
      <x v="29"/>
    </i>
    <i r="1">
      <x v="43"/>
    </i>
    <i>
      <x v="30"/>
    </i>
    <i r="1">
      <x v="113"/>
    </i>
    <i>
      <x v="32"/>
    </i>
    <i r="1">
      <x v="158"/>
    </i>
    <i>
      <x v="34"/>
    </i>
    <i r="1">
      <x v="68"/>
    </i>
    <i>
      <x v="35"/>
    </i>
    <i r="1">
      <x v="54"/>
    </i>
    <i>
      <x v="36"/>
    </i>
    <i r="1">
      <x v="163"/>
    </i>
    <i>
      <x v="37"/>
    </i>
    <i r="1">
      <x v="92"/>
    </i>
    <i>
      <x v="38"/>
    </i>
    <i r="1">
      <x v="16"/>
    </i>
    <i>
      <x v="40"/>
    </i>
    <i r="1">
      <x v="63"/>
    </i>
    <i>
      <x v="41"/>
    </i>
    <i r="1">
      <x v="212"/>
    </i>
    <i>
      <x v="42"/>
    </i>
    <i r="1">
      <x v="59"/>
    </i>
    <i>
      <x v="43"/>
    </i>
    <i r="1">
      <x v="134"/>
    </i>
    <i>
      <x v="44"/>
    </i>
    <i r="1">
      <x v="146"/>
    </i>
    <i>
      <x v="45"/>
    </i>
    <i r="1">
      <x v="197"/>
    </i>
    <i>
      <x v="49"/>
    </i>
    <i r="1">
      <x v="127"/>
    </i>
    <i>
      <x v="50"/>
    </i>
    <i r="1">
      <x v="41"/>
    </i>
    <i>
      <x v="51"/>
    </i>
    <i r="1">
      <x v="79"/>
    </i>
    <i>
      <x v="52"/>
    </i>
    <i r="1">
      <x v="149"/>
    </i>
    <i>
      <x v="54"/>
    </i>
    <i r="1">
      <x v="93"/>
    </i>
    <i>
      <x v="55"/>
    </i>
    <i r="1">
      <x v="66"/>
    </i>
    <i>
      <x v="56"/>
    </i>
    <i r="1">
      <x v="55"/>
    </i>
    <i>
      <x v="57"/>
    </i>
    <i r="1">
      <x v="18"/>
    </i>
    <i>
      <x v="59"/>
    </i>
    <i r="1">
      <x v="196"/>
    </i>
    <i>
      <x v="60"/>
    </i>
    <i r="1">
      <x v="121"/>
    </i>
    <i>
      <x v="61"/>
    </i>
    <i r="1">
      <x v="148"/>
    </i>
    <i>
      <x v="62"/>
    </i>
    <i r="1">
      <x v="125"/>
    </i>
    <i>
      <x v="63"/>
    </i>
    <i r="1">
      <x v="78"/>
    </i>
    <i>
      <x v="64"/>
    </i>
    <i r="1">
      <x v="71"/>
    </i>
    <i>
      <x v="65"/>
    </i>
    <i r="1">
      <x v="45"/>
    </i>
    <i>
      <x v="66"/>
    </i>
    <i r="1">
      <x v="143"/>
    </i>
    <i>
      <x v="68"/>
    </i>
    <i r="1">
      <x v="159"/>
    </i>
    <i>
      <x v="69"/>
    </i>
    <i r="1">
      <x v="118"/>
    </i>
    <i>
      <x v="70"/>
    </i>
    <i r="1">
      <x v="119"/>
    </i>
    <i>
      <x v="71"/>
    </i>
    <i r="1">
      <x v="200"/>
    </i>
    <i>
      <x v="72"/>
    </i>
    <i r="1">
      <x v="7"/>
    </i>
    <i>
      <x v="73"/>
    </i>
    <i r="1">
      <x v="70"/>
    </i>
    <i>
      <x v="74"/>
    </i>
    <i r="1">
      <x v="211"/>
    </i>
    <i>
      <x v="75"/>
    </i>
    <i r="1">
      <x v="108"/>
    </i>
    <i>
      <x v="77"/>
    </i>
    <i r="1">
      <x v="167"/>
    </i>
    <i>
      <x v="78"/>
    </i>
    <i r="1">
      <x v="147"/>
    </i>
    <i>
      <x v="79"/>
    </i>
    <i r="1">
      <x v="145"/>
    </i>
    <i>
      <x v="80"/>
    </i>
    <i r="1">
      <x v="102"/>
    </i>
    <i>
      <x v="82"/>
    </i>
    <i r="1">
      <x v="217"/>
    </i>
    <i>
      <x v="83"/>
    </i>
    <i r="1">
      <x v="46"/>
    </i>
    <i>
      <x v="85"/>
    </i>
    <i r="1">
      <x v="65"/>
    </i>
    <i>
      <x v="86"/>
    </i>
    <i r="1">
      <x v="42"/>
    </i>
    <i>
      <x v="88"/>
    </i>
    <i r="1">
      <x v="206"/>
    </i>
    <i>
      <x v="89"/>
    </i>
    <i r="1">
      <x v="175"/>
    </i>
    <i>
      <x v="94"/>
    </i>
    <i r="1">
      <x v="120"/>
    </i>
    <i>
      <x v="96"/>
    </i>
    <i r="1">
      <x v="51"/>
    </i>
    <i>
      <x v="98"/>
    </i>
    <i r="1">
      <x v="101"/>
    </i>
    <i>
      <x v="100"/>
    </i>
    <i r="1">
      <x v="36"/>
    </i>
    <i>
      <x v="104"/>
    </i>
    <i r="1">
      <x v="103"/>
    </i>
    <i>
      <x v="106"/>
    </i>
    <i r="1">
      <x v="176"/>
    </i>
    <i>
      <x v="109"/>
    </i>
    <i r="1">
      <x v="194"/>
    </i>
    <i>
      <x v="110"/>
    </i>
    <i r="1">
      <x v="123"/>
    </i>
    <i>
      <x v="111"/>
    </i>
    <i r="1">
      <x v="181"/>
    </i>
    <i>
      <x v="112"/>
    </i>
    <i r="1">
      <x v="19"/>
    </i>
    <i>
      <x v="113"/>
    </i>
    <i r="1">
      <x v="104"/>
    </i>
    <i>
      <x v="114"/>
    </i>
    <i r="1">
      <x v="48"/>
    </i>
    <i>
      <x v="116"/>
    </i>
    <i r="1">
      <x v="124"/>
    </i>
    <i>
      <x v="118"/>
    </i>
    <i r="1">
      <x v="22"/>
    </i>
    <i>
      <x v="119"/>
    </i>
    <i r="1">
      <x v="131"/>
    </i>
    <i>
      <x v="121"/>
    </i>
    <i r="1">
      <x v="98"/>
    </i>
    <i>
      <x v="122"/>
    </i>
    <i r="1">
      <x v="26"/>
    </i>
    <i>
      <x v="126"/>
    </i>
    <i r="1">
      <x v="6"/>
    </i>
    <i>
      <x v="127"/>
    </i>
    <i r="1">
      <x v="207"/>
    </i>
    <i>
      <x v="129"/>
    </i>
    <i r="1">
      <x v="106"/>
    </i>
    <i>
      <x v="130"/>
    </i>
    <i r="1">
      <x v="64"/>
    </i>
    <i>
      <x v="132"/>
    </i>
    <i r="1">
      <x v="170"/>
    </i>
    <i>
      <x v="138"/>
    </i>
    <i r="1">
      <x v="172"/>
    </i>
    <i>
      <x v="139"/>
    </i>
    <i r="1">
      <x v="20"/>
    </i>
    <i>
      <x v="144"/>
    </i>
    <i r="1">
      <x v="171"/>
    </i>
    <i>
      <x v="148"/>
    </i>
    <i r="1">
      <x/>
    </i>
    <i>
      <x v="155"/>
    </i>
    <i r="1">
      <x v="214"/>
    </i>
    <i>
      <x v="161"/>
    </i>
    <i r="1">
      <x v="33"/>
    </i>
    <i>
      <x v="162"/>
    </i>
    <i r="1">
      <x v="201"/>
    </i>
    <i>
      <x v="164"/>
    </i>
    <i r="1">
      <x v="4"/>
    </i>
    <i>
      <x v="165"/>
    </i>
    <i r="1">
      <x v="187"/>
    </i>
    <i>
      <x v="166"/>
    </i>
    <i r="1">
      <x v="72"/>
    </i>
    <i>
      <x v="170"/>
    </i>
    <i r="1">
      <x v="75"/>
    </i>
    <i>
      <x v="171"/>
    </i>
    <i r="1">
      <x v="52"/>
    </i>
    <i>
      <x v="172"/>
    </i>
    <i r="1">
      <x v="96"/>
    </i>
    <i>
      <x v="174"/>
    </i>
    <i r="1">
      <x v="209"/>
    </i>
    <i>
      <x v="176"/>
    </i>
    <i r="1">
      <x v="138"/>
    </i>
    <i>
      <x v="184"/>
    </i>
    <i r="1">
      <x v="91"/>
    </i>
    <i>
      <x v="186"/>
    </i>
    <i r="1">
      <x v="61"/>
    </i>
    <i>
      <x v="189"/>
    </i>
    <i r="1">
      <x v="50"/>
    </i>
    <i>
      <x v="190"/>
    </i>
    <i r="1">
      <x v="58"/>
    </i>
    <i>
      <x v="194"/>
    </i>
    <i r="1">
      <x v="116"/>
    </i>
    <i>
      <x v="195"/>
    </i>
    <i r="1">
      <x v="105"/>
    </i>
    <i>
      <x v="196"/>
    </i>
    <i r="1">
      <x v="82"/>
    </i>
    <i>
      <x v="197"/>
    </i>
    <i r="1">
      <x v="221"/>
    </i>
    <i>
      <x v="198"/>
    </i>
    <i r="1">
      <x v="117"/>
    </i>
    <i>
      <x v="199"/>
    </i>
    <i r="1">
      <x v="84"/>
    </i>
    <i>
      <x v="201"/>
    </i>
    <i r="1">
      <x v="180"/>
    </i>
    <i>
      <x v="210"/>
    </i>
    <i r="1">
      <x v="14"/>
    </i>
    <i>
      <x v="215"/>
    </i>
    <i r="1">
      <x v="17"/>
    </i>
    <i>
      <x v="216"/>
    </i>
    <i r="1">
      <x v="17"/>
    </i>
    <i>
      <x v="221"/>
    </i>
    <i r="1">
      <x v="21"/>
    </i>
    <i t="grand">
      <x/>
    </i>
  </rowItems>
  <colItems count="1">
    <i/>
  </colItems>
  <pageFields count="1">
    <pageField fld="0" item="0" hier="-1"/>
  </pageFields>
  <dataFields count="1">
    <dataField name="合計 / 円換算額" fld="4" baseField="2" baseItem="0" numFmtId="179"/>
  </dataFields>
  <pivotTableStyleInfo name="PivotStyleLight16" showRowHeaders="1" showColHeaders="1" showRowStripes="0" showColStripes="0" showLastColumn="1"/>
  <filters count="1">
    <filter fld="2" type="valueGreaterThanOrEqual" evalOrder="-1" id="1" iMeasureFld="0">
      <autoFilter ref="A1">
        <filterColumn colId="0">
          <customFilters>
            <customFilter operator="greaterThanOrEqual" val="5000000"/>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B244"/>
  <sheetViews>
    <sheetView topLeftCell="A148" workbookViewId="0">
      <selection activeCell="B5" sqref="B5"/>
    </sheetView>
  </sheetViews>
  <sheetFormatPr defaultRowHeight="13.5"/>
  <cols>
    <col min="1" max="1" width="46.125" bestFit="1" customWidth="1"/>
    <col min="2" max="2" width="17" bestFit="1" customWidth="1"/>
  </cols>
  <sheetData>
    <row r="1" spans="1:2">
      <c r="A1" s="76" t="s">
        <v>302</v>
      </c>
      <c r="B1" t="s">
        <v>303</v>
      </c>
    </row>
    <row r="3" spans="1:2">
      <c r="A3" s="76" t="s">
        <v>304</v>
      </c>
      <c r="B3" t="s">
        <v>305</v>
      </c>
    </row>
    <row r="4" spans="1:2">
      <c r="A4" s="73" t="s">
        <v>87</v>
      </c>
      <c r="B4" s="74"/>
    </row>
    <row r="5" spans="1:2">
      <c r="A5" s="75" t="s">
        <v>557</v>
      </c>
      <c r="B5" s="74">
        <v>23469296</v>
      </c>
    </row>
    <row r="6" spans="1:2">
      <c r="A6" s="73" t="s">
        <v>252</v>
      </c>
      <c r="B6" s="74"/>
    </row>
    <row r="7" spans="1:2">
      <c r="A7" s="75" t="s">
        <v>558</v>
      </c>
      <c r="B7" s="74">
        <v>6514904</v>
      </c>
    </row>
    <row r="8" spans="1:2">
      <c r="A8" s="73" t="s">
        <v>83</v>
      </c>
      <c r="B8" s="74"/>
    </row>
    <row r="9" spans="1:2">
      <c r="A9" s="75" t="s">
        <v>559</v>
      </c>
      <c r="B9" s="74">
        <v>25712298</v>
      </c>
    </row>
    <row r="10" spans="1:2">
      <c r="A10" s="73" t="s">
        <v>213</v>
      </c>
      <c r="B10" s="74"/>
    </row>
    <row r="11" spans="1:2">
      <c r="A11" s="75" t="s">
        <v>560</v>
      </c>
      <c r="B11" s="74">
        <v>6636739</v>
      </c>
    </row>
    <row r="12" spans="1:2">
      <c r="A12" s="73" t="s">
        <v>133</v>
      </c>
      <c r="B12" s="74"/>
    </row>
    <row r="13" spans="1:2">
      <c r="A13" s="75" t="s">
        <v>561</v>
      </c>
      <c r="B13" s="74">
        <v>13472546</v>
      </c>
    </row>
    <row r="14" spans="1:2">
      <c r="A14" s="73" t="s">
        <v>135</v>
      </c>
      <c r="B14" s="74"/>
    </row>
    <row r="15" spans="1:2">
      <c r="A15" s="75" t="s">
        <v>562</v>
      </c>
      <c r="B15" s="74">
        <v>11070628</v>
      </c>
    </row>
    <row r="16" spans="1:2">
      <c r="A16" s="73" t="s">
        <v>69</v>
      </c>
      <c r="B16" s="74"/>
    </row>
    <row r="17" spans="1:2">
      <c r="A17" s="75" t="s">
        <v>563</v>
      </c>
      <c r="B17" s="74">
        <v>86547464</v>
      </c>
    </row>
    <row r="18" spans="1:2">
      <c r="A18" s="73" t="s">
        <v>296</v>
      </c>
      <c r="B18" s="74"/>
    </row>
    <row r="19" spans="1:2">
      <c r="A19" s="75" t="s">
        <v>564</v>
      </c>
      <c r="B19" s="74">
        <v>28811296</v>
      </c>
    </row>
    <row r="20" spans="1:2">
      <c r="A20" s="73" t="s">
        <v>124</v>
      </c>
      <c r="B20" s="74"/>
    </row>
    <row r="21" spans="1:2">
      <c r="A21" s="75" t="s">
        <v>565</v>
      </c>
      <c r="B21" s="74">
        <v>23809841</v>
      </c>
    </row>
    <row r="22" spans="1:2">
      <c r="A22" s="73" t="s">
        <v>71</v>
      </c>
      <c r="B22" s="74"/>
    </row>
    <row r="23" spans="1:2">
      <c r="A23" s="75" t="s">
        <v>566</v>
      </c>
      <c r="B23" s="74">
        <v>74894214</v>
      </c>
    </row>
    <row r="24" spans="1:2">
      <c r="A24" s="73" t="s">
        <v>209</v>
      </c>
      <c r="B24" s="74"/>
    </row>
    <row r="25" spans="1:2">
      <c r="A25" s="75" t="s">
        <v>567</v>
      </c>
      <c r="B25" s="74">
        <v>51022561</v>
      </c>
    </row>
    <row r="26" spans="1:2">
      <c r="A26" s="73" t="s">
        <v>287</v>
      </c>
      <c r="B26" s="74"/>
    </row>
    <row r="27" spans="1:2">
      <c r="A27" s="75" t="s">
        <v>568</v>
      </c>
      <c r="B27" s="74">
        <v>60716835</v>
      </c>
    </row>
    <row r="28" spans="1:2">
      <c r="A28" s="73" t="s">
        <v>111</v>
      </c>
      <c r="B28" s="74"/>
    </row>
    <row r="29" spans="1:2">
      <c r="A29" s="75" t="s">
        <v>569</v>
      </c>
      <c r="B29" s="74">
        <v>181752706</v>
      </c>
    </row>
    <row r="30" spans="1:2">
      <c r="A30" s="73" t="s">
        <v>57</v>
      </c>
      <c r="B30" s="74"/>
    </row>
    <row r="31" spans="1:2">
      <c r="A31" s="75" t="s">
        <v>570</v>
      </c>
      <c r="B31" s="74">
        <v>379437932</v>
      </c>
    </row>
    <row r="32" spans="1:2">
      <c r="A32" s="73" t="s">
        <v>106</v>
      </c>
      <c r="B32" s="74"/>
    </row>
    <row r="33" spans="1:2">
      <c r="A33" s="75" t="s">
        <v>571</v>
      </c>
      <c r="B33" s="74">
        <v>6707814</v>
      </c>
    </row>
    <row r="34" spans="1:2">
      <c r="A34" s="73" t="s">
        <v>121</v>
      </c>
      <c r="B34" s="74"/>
    </row>
    <row r="35" spans="1:2">
      <c r="A35" s="75" t="s">
        <v>572</v>
      </c>
      <c r="B35" s="74">
        <v>62044440</v>
      </c>
    </row>
    <row r="36" spans="1:2">
      <c r="A36" s="73" t="s">
        <v>100</v>
      </c>
      <c r="B36" s="74"/>
    </row>
    <row r="37" spans="1:2">
      <c r="A37" s="75" t="s">
        <v>573</v>
      </c>
      <c r="B37" s="74">
        <v>11094521</v>
      </c>
    </row>
    <row r="38" spans="1:2">
      <c r="A38" s="73" t="s">
        <v>64</v>
      </c>
      <c r="B38" s="74"/>
    </row>
    <row r="39" spans="1:2">
      <c r="A39" s="75" t="s">
        <v>574</v>
      </c>
      <c r="B39" s="74">
        <v>143068119</v>
      </c>
    </row>
    <row r="40" spans="1:2">
      <c r="A40" s="73" t="s">
        <v>216</v>
      </c>
      <c r="B40" s="74"/>
    </row>
    <row r="41" spans="1:2">
      <c r="A41" s="75" t="s">
        <v>575</v>
      </c>
      <c r="B41" s="74">
        <v>5494010</v>
      </c>
    </row>
    <row r="42" spans="1:2">
      <c r="A42" s="73" t="s">
        <v>251</v>
      </c>
      <c r="B42" s="74"/>
    </row>
    <row r="43" spans="1:2">
      <c r="A43" s="75" t="s">
        <v>576</v>
      </c>
      <c r="B43" s="74">
        <v>16336331</v>
      </c>
    </row>
    <row r="44" spans="1:2">
      <c r="A44" s="73" t="s">
        <v>211</v>
      </c>
      <c r="B44" s="74"/>
    </row>
    <row r="45" spans="1:2">
      <c r="A45" s="75" t="s">
        <v>577</v>
      </c>
      <c r="B45" s="74">
        <v>31652406</v>
      </c>
    </row>
    <row r="46" spans="1:2">
      <c r="A46" s="73" t="s">
        <v>142</v>
      </c>
      <c r="B46" s="74"/>
    </row>
    <row r="47" spans="1:2">
      <c r="A47" s="75" t="s">
        <v>578</v>
      </c>
      <c r="B47" s="74">
        <v>29956565</v>
      </c>
    </row>
    <row r="48" spans="1:2">
      <c r="A48" s="73" t="s">
        <v>101</v>
      </c>
      <c r="B48" s="74"/>
    </row>
    <row r="49" spans="1:2">
      <c r="A49" s="75" t="s">
        <v>579</v>
      </c>
      <c r="B49" s="74">
        <v>10849076</v>
      </c>
    </row>
    <row r="50" spans="1:2">
      <c r="A50" s="73" t="s">
        <v>279</v>
      </c>
      <c r="B50" s="74"/>
    </row>
    <row r="51" spans="1:2">
      <c r="A51" s="75" t="s">
        <v>580</v>
      </c>
      <c r="B51" s="74">
        <v>14159971</v>
      </c>
    </row>
    <row r="52" spans="1:2">
      <c r="A52" s="73" t="s">
        <v>156</v>
      </c>
      <c r="B52" s="74"/>
    </row>
    <row r="53" spans="1:2">
      <c r="A53" s="75" t="s">
        <v>581</v>
      </c>
      <c r="B53" s="74">
        <v>18870100</v>
      </c>
    </row>
    <row r="54" spans="1:2">
      <c r="A54" s="73" t="s">
        <v>290</v>
      </c>
      <c r="B54" s="74"/>
    </row>
    <row r="55" spans="1:2">
      <c r="A55" s="75" t="s">
        <v>582</v>
      </c>
      <c r="B55" s="74">
        <v>6532017</v>
      </c>
    </row>
    <row r="56" spans="1:2">
      <c r="A56" s="73" t="s">
        <v>233</v>
      </c>
      <c r="B56" s="74"/>
    </row>
    <row r="57" spans="1:2">
      <c r="A57" s="75" t="s">
        <v>583</v>
      </c>
      <c r="B57" s="74">
        <v>281776440</v>
      </c>
    </row>
    <row r="58" spans="1:2">
      <c r="A58" s="73" t="s">
        <v>114</v>
      </c>
      <c r="B58" s="74"/>
    </row>
    <row r="59" spans="1:2">
      <c r="A59" s="75" t="s">
        <v>584</v>
      </c>
      <c r="B59" s="74">
        <v>111426876</v>
      </c>
    </row>
    <row r="60" spans="1:2">
      <c r="A60" s="73" t="s">
        <v>260</v>
      </c>
      <c r="B60" s="74"/>
    </row>
    <row r="61" spans="1:2">
      <c r="A61" s="75" t="s">
        <v>585</v>
      </c>
      <c r="B61" s="74">
        <v>76102979</v>
      </c>
    </row>
    <row r="62" spans="1:2">
      <c r="A62" s="73" t="s">
        <v>167</v>
      </c>
      <c r="B62" s="74"/>
    </row>
    <row r="63" spans="1:2">
      <c r="A63" s="75" t="s">
        <v>586</v>
      </c>
      <c r="B63" s="74">
        <v>5164021</v>
      </c>
    </row>
    <row r="64" spans="1:2">
      <c r="A64" s="73" t="s">
        <v>266</v>
      </c>
      <c r="B64" s="74"/>
    </row>
    <row r="65" spans="1:2">
      <c r="A65" s="75" t="s">
        <v>587</v>
      </c>
      <c r="B65" s="74">
        <v>7036579</v>
      </c>
    </row>
    <row r="66" spans="1:2">
      <c r="A66" s="73" t="s">
        <v>74</v>
      </c>
      <c r="B66" s="74"/>
    </row>
    <row r="67" spans="1:2">
      <c r="A67" s="75" t="s">
        <v>588</v>
      </c>
      <c r="B67" s="74">
        <v>57854907</v>
      </c>
    </row>
    <row r="68" spans="1:2">
      <c r="A68" s="73" t="s">
        <v>99</v>
      </c>
      <c r="B68" s="74"/>
    </row>
    <row r="69" spans="1:2">
      <c r="A69" s="75" t="s">
        <v>589</v>
      </c>
      <c r="B69" s="74">
        <v>11162500</v>
      </c>
    </row>
    <row r="70" spans="1:2">
      <c r="A70" s="73" t="s">
        <v>249</v>
      </c>
      <c r="B70" s="74"/>
    </row>
    <row r="71" spans="1:2">
      <c r="A71" s="75" t="s">
        <v>590</v>
      </c>
      <c r="B71" s="74">
        <v>27685307</v>
      </c>
    </row>
    <row r="72" spans="1:2">
      <c r="A72" s="73" t="s">
        <v>93</v>
      </c>
      <c r="B72" s="74"/>
    </row>
    <row r="73" spans="1:2">
      <c r="A73" s="75" t="s">
        <v>591</v>
      </c>
      <c r="B73" s="74">
        <v>22839714</v>
      </c>
    </row>
    <row r="74" spans="1:2">
      <c r="A74" s="73" t="s">
        <v>206</v>
      </c>
      <c r="B74" s="74"/>
    </row>
    <row r="75" spans="1:2">
      <c r="A75" s="75" t="s">
        <v>592</v>
      </c>
      <c r="B75" s="74">
        <v>71199483</v>
      </c>
    </row>
    <row r="76" spans="1:2">
      <c r="A76" s="73" t="s">
        <v>151</v>
      </c>
      <c r="B76" s="74"/>
    </row>
    <row r="77" spans="1:2">
      <c r="A77" s="75" t="s">
        <v>593</v>
      </c>
      <c r="B77" s="74">
        <v>8370739</v>
      </c>
    </row>
    <row r="78" spans="1:2">
      <c r="A78" s="73" t="s">
        <v>94</v>
      </c>
      <c r="B78" s="74"/>
    </row>
    <row r="79" spans="1:2">
      <c r="A79" s="75" t="s">
        <v>594</v>
      </c>
      <c r="B79" s="74">
        <v>14925962</v>
      </c>
    </row>
    <row r="80" spans="1:2">
      <c r="A80" s="73" t="s">
        <v>235</v>
      </c>
      <c r="B80" s="74"/>
    </row>
    <row r="81" spans="1:2">
      <c r="A81" s="75" t="s">
        <v>595</v>
      </c>
      <c r="B81" s="74">
        <v>16452053</v>
      </c>
    </row>
    <row r="82" spans="1:2">
      <c r="A82" s="73" t="s">
        <v>257</v>
      </c>
      <c r="B82" s="74"/>
    </row>
    <row r="83" spans="1:2">
      <c r="A83" s="75" t="s">
        <v>596</v>
      </c>
      <c r="B83" s="74">
        <v>135831919</v>
      </c>
    </row>
    <row r="84" spans="1:2">
      <c r="A84" s="73" t="s">
        <v>154</v>
      </c>
      <c r="B84" s="74"/>
    </row>
    <row r="85" spans="1:2">
      <c r="A85" s="75" t="s">
        <v>597</v>
      </c>
      <c r="B85" s="74">
        <v>19204644</v>
      </c>
    </row>
    <row r="86" spans="1:2">
      <c r="A86" s="73" t="s">
        <v>128</v>
      </c>
      <c r="B86" s="74"/>
    </row>
    <row r="87" spans="1:2">
      <c r="A87" s="75" t="s">
        <v>598</v>
      </c>
      <c r="B87" s="74">
        <v>18378463</v>
      </c>
    </row>
    <row r="88" spans="1:2">
      <c r="A88" s="73" t="s">
        <v>247</v>
      </c>
      <c r="B88" s="74"/>
    </row>
    <row r="89" spans="1:2">
      <c r="A89" s="75" t="s">
        <v>599</v>
      </c>
      <c r="B89" s="74">
        <v>43171145</v>
      </c>
    </row>
    <row r="90" spans="1:2">
      <c r="A90" s="73" t="s">
        <v>294</v>
      </c>
      <c r="B90" s="74"/>
    </row>
    <row r="91" spans="1:2">
      <c r="A91" s="75" t="s">
        <v>600</v>
      </c>
      <c r="B91" s="74">
        <v>5133083</v>
      </c>
    </row>
    <row r="92" spans="1:2">
      <c r="A92" s="73" t="s">
        <v>81</v>
      </c>
      <c r="B92" s="74"/>
    </row>
    <row r="93" spans="1:2">
      <c r="A93" s="75" t="s">
        <v>601</v>
      </c>
      <c r="B93" s="74">
        <v>32571500</v>
      </c>
    </row>
    <row r="94" spans="1:2">
      <c r="A94" s="73" t="s">
        <v>104</v>
      </c>
      <c r="B94" s="74"/>
    </row>
    <row r="95" spans="1:2">
      <c r="A95" s="75" t="s">
        <v>602</v>
      </c>
      <c r="B95" s="74">
        <v>7481680</v>
      </c>
    </row>
    <row r="96" spans="1:2">
      <c r="A96" s="73" t="s">
        <v>148</v>
      </c>
      <c r="B96" s="74"/>
    </row>
    <row r="97" spans="1:2">
      <c r="A97" s="75" t="s">
        <v>603</v>
      </c>
      <c r="B97" s="74">
        <v>15384721</v>
      </c>
    </row>
    <row r="98" spans="1:2">
      <c r="A98" s="73" t="s">
        <v>229</v>
      </c>
      <c r="B98" s="74"/>
    </row>
    <row r="99" spans="1:2">
      <c r="A99" s="75" t="s">
        <v>604</v>
      </c>
      <c r="B99" s="74">
        <v>21329170</v>
      </c>
    </row>
    <row r="100" spans="1:2">
      <c r="A100" s="73" t="s">
        <v>215</v>
      </c>
      <c r="B100" s="74"/>
    </row>
    <row r="101" spans="1:2">
      <c r="A101" s="75" t="s">
        <v>605</v>
      </c>
      <c r="B101" s="74">
        <v>5808647</v>
      </c>
    </row>
    <row r="102" spans="1:2">
      <c r="A102" s="73" t="s">
        <v>77</v>
      </c>
      <c r="B102" s="74"/>
    </row>
    <row r="103" spans="1:2">
      <c r="A103" s="75" t="s">
        <v>606</v>
      </c>
      <c r="B103" s="74">
        <v>50098770</v>
      </c>
    </row>
    <row r="104" spans="1:2">
      <c r="A104" s="73" t="s">
        <v>79</v>
      </c>
      <c r="B104" s="74"/>
    </row>
    <row r="105" spans="1:2">
      <c r="A105" s="75" t="s">
        <v>607</v>
      </c>
      <c r="B105" s="74">
        <v>45219765</v>
      </c>
    </row>
    <row r="106" spans="1:2">
      <c r="A106" s="73" t="s">
        <v>140</v>
      </c>
      <c r="B106" s="74"/>
    </row>
    <row r="107" spans="1:2">
      <c r="A107" s="75" t="s">
        <v>608</v>
      </c>
      <c r="B107" s="74">
        <v>32540672</v>
      </c>
    </row>
    <row r="108" spans="1:2">
      <c r="A108" s="73" t="s">
        <v>143</v>
      </c>
      <c r="B108" s="74"/>
    </row>
    <row r="109" spans="1:2">
      <c r="A109" s="75" t="s">
        <v>609</v>
      </c>
      <c r="B109" s="74">
        <v>17725785</v>
      </c>
    </row>
    <row r="110" spans="1:2">
      <c r="A110" s="73" t="s">
        <v>195</v>
      </c>
      <c r="B110" s="74"/>
    </row>
    <row r="111" spans="1:2">
      <c r="A111" s="75" t="s">
        <v>610</v>
      </c>
      <c r="B111" s="74">
        <v>416966423</v>
      </c>
    </row>
    <row r="112" spans="1:2">
      <c r="A112" s="73" t="s">
        <v>239</v>
      </c>
      <c r="B112" s="74"/>
    </row>
    <row r="113" spans="1:2">
      <c r="A113" s="75" t="s">
        <v>611</v>
      </c>
      <c r="B113" s="74">
        <v>217258047</v>
      </c>
    </row>
    <row r="114" spans="1:2">
      <c r="A114" s="73" t="s">
        <v>231</v>
      </c>
      <c r="B114" s="74"/>
    </row>
    <row r="115" spans="1:2">
      <c r="A115" s="75" t="s">
        <v>612</v>
      </c>
      <c r="B115" s="74">
        <v>7978739</v>
      </c>
    </row>
    <row r="116" spans="1:2">
      <c r="A116" s="73" t="s">
        <v>162</v>
      </c>
      <c r="B116" s="74"/>
    </row>
    <row r="117" spans="1:2">
      <c r="A117" s="75" t="s">
        <v>613</v>
      </c>
      <c r="B117" s="74">
        <v>21475922</v>
      </c>
    </row>
    <row r="118" spans="1:2">
      <c r="A118" s="73" t="s">
        <v>225</v>
      </c>
      <c r="B118" s="74"/>
    </row>
    <row r="119" spans="1:2">
      <c r="A119" s="75" t="s">
        <v>614</v>
      </c>
      <c r="B119" s="74">
        <v>24988483</v>
      </c>
    </row>
    <row r="120" spans="1:2">
      <c r="A120" s="73" t="s">
        <v>281</v>
      </c>
      <c r="B120" s="74"/>
    </row>
    <row r="121" spans="1:2">
      <c r="A121" s="75" t="s">
        <v>615</v>
      </c>
      <c r="B121" s="74">
        <v>11960664</v>
      </c>
    </row>
    <row r="122" spans="1:2">
      <c r="A122" s="73" t="s">
        <v>97</v>
      </c>
      <c r="B122" s="74"/>
    </row>
    <row r="123" spans="1:2">
      <c r="A123" s="75" t="s">
        <v>616</v>
      </c>
      <c r="B123" s="74">
        <v>14291752</v>
      </c>
    </row>
    <row r="124" spans="1:2">
      <c r="A124" s="73" t="s">
        <v>75</v>
      </c>
      <c r="B124" s="74"/>
    </row>
    <row r="125" spans="1:2">
      <c r="A125" s="75" t="s">
        <v>617</v>
      </c>
      <c r="B125" s="74">
        <v>54217954</v>
      </c>
    </row>
    <row r="126" spans="1:2">
      <c r="A126" s="73" t="s">
        <v>219</v>
      </c>
      <c r="B126" s="74"/>
    </row>
    <row r="127" spans="1:2">
      <c r="A127" s="75" t="s">
        <v>618</v>
      </c>
      <c r="B127" s="74">
        <v>287362373</v>
      </c>
    </row>
    <row r="128" spans="1:2">
      <c r="A128" s="73" t="s">
        <v>189</v>
      </c>
      <c r="B128" s="74"/>
    </row>
    <row r="129" spans="1:2">
      <c r="A129" s="75" t="s">
        <v>619</v>
      </c>
      <c r="B129" s="74">
        <v>10691352</v>
      </c>
    </row>
    <row r="130" spans="1:2">
      <c r="A130" s="73" t="s">
        <v>208</v>
      </c>
      <c r="B130" s="74"/>
    </row>
    <row r="131" spans="1:2">
      <c r="A131" s="75" t="s">
        <v>620</v>
      </c>
      <c r="B131" s="74">
        <v>63546776</v>
      </c>
    </row>
    <row r="132" spans="1:2">
      <c r="A132" s="73" t="s">
        <v>262</v>
      </c>
      <c r="B132" s="74"/>
    </row>
    <row r="133" spans="1:2">
      <c r="A133" s="75" t="s">
        <v>621</v>
      </c>
      <c r="B133" s="74">
        <v>47568370</v>
      </c>
    </row>
    <row r="134" spans="1:2">
      <c r="A134" s="73" t="s">
        <v>202</v>
      </c>
      <c r="B134" s="74"/>
    </row>
    <row r="135" spans="1:2">
      <c r="A135" s="75" t="s">
        <v>622</v>
      </c>
      <c r="B135" s="74">
        <v>333169220</v>
      </c>
    </row>
    <row r="136" spans="1:2">
      <c r="A136" s="73" t="s">
        <v>164</v>
      </c>
      <c r="B136" s="74"/>
    </row>
    <row r="137" spans="1:2">
      <c r="A137" s="75" t="s">
        <v>623</v>
      </c>
      <c r="B137" s="74">
        <v>15071345</v>
      </c>
    </row>
    <row r="138" spans="1:2">
      <c r="A138" s="73" t="s">
        <v>169</v>
      </c>
      <c r="B138" s="74"/>
    </row>
    <row r="139" spans="1:2">
      <c r="A139" s="75" t="s">
        <v>624</v>
      </c>
      <c r="B139" s="74">
        <v>168449990</v>
      </c>
    </row>
    <row r="140" spans="1:2">
      <c r="A140" s="73" t="s">
        <v>293</v>
      </c>
      <c r="B140" s="74"/>
    </row>
    <row r="141" spans="1:2">
      <c r="A141" s="75" t="s">
        <v>625</v>
      </c>
      <c r="B141" s="74">
        <v>49600080</v>
      </c>
    </row>
    <row r="142" spans="1:2">
      <c r="A142" s="73" t="s">
        <v>271</v>
      </c>
      <c r="B142" s="74"/>
    </row>
    <row r="143" spans="1:2">
      <c r="A143" s="75" t="s">
        <v>626</v>
      </c>
      <c r="B143" s="74">
        <v>80195230</v>
      </c>
    </row>
    <row r="144" spans="1:2">
      <c r="A144" s="73" t="s">
        <v>243</v>
      </c>
      <c r="B144" s="74"/>
    </row>
    <row r="145" spans="1:2">
      <c r="A145" s="75" t="s">
        <v>627</v>
      </c>
      <c r="B145" s="74">
        <v>128177136</v>
      </c>
    </row>
    <row r="146" spans="1:2">
      <c r="A146" s="73" t="s">
        <v>205</v>
      </c>
      <c r="B146" s="74"/>
    </row>
    <row r="147" spans="1:2">
      <c r="A147" s="75" t="s">
        <v>628</v>
      </c>
      <c r="B147" s="74">
        <v>178905240</v>
      </c>
    </row>
    <row r="148" spans="1:2">
      <c r="A148" s="73" t="s">
        <v>224</v>
      </c>
      <c r="B148" s="74"/>
    </row>
    <row r="149" spans="1:2">
      <c r="A149" s="75" t="s">
        <v>629</v>
      </c>
      <c r="B149" s="74">
        <v>31997716</v>
      </c>
    </row>
    <row r="150" spans="1:2">
      <c r="A150" s="73" t="s">
        <v>172</v>
      </c>
      <c r="B150" s="74"/>
    </row>
    <row r="151" spans="1:2">
      <c r="A151" s="75" t="s">
        <v>630</v>
      </c>
      <c r="B151" s="74">
        <v>76724405</v>
      </c>
    </row>
    <row r="152" spans="1:2">
      <c r="A152" s="73" t="s">
        <v>250</v>
      </c>
      <c r="B152" s="74"/>
    </row>
    <row r="153" spans="1:2">
      <c r="A153" s="75" t="s">
        <v>631</v>
      </c>
      <c r="B153" s="74">
        <v>20767261</v>
      </c>
    </row>
    <row r="154" spans="1:2">
      <c r="A154" s="73" t="s">
        <v>90</v>
      </c>
      <c r="B154" s="74"/>
    </row>
    <row r="155" spans="1:2">
      <c r="A155" s="75" t="s">
        <v>632</v>
      </c>
      <c r="B155" s="74">
        <v>23314728</v>
      </c>
    </row>
    <row r="156" spans="1:2">
      <c r="A156" s="73" t="s">
        <v>177</v>
      </c>
      <c r="B156" s="74"/>
    </row>
    <row r="157" spans="1:2">
      <c r="A157" s="75" t="s">
        <v>633</v>
      </c>
      <c r="B157" s="74">
        <v>7784640</v>
      </c>
    </row>
    <row r="158" spans="1:2">
      <c r="A158" s="73" t="s">
        <v>116</v>
      </c>
      <c r="B158" s="74"/>
    </row>
    <row r="159" spans="1:2">
      <c r="A159" s="75" t="s">
        <v>634</v>
      </c>
      <c r="B159" s="74">
        <v>65106527</v>
      </c>
    </row>
    <row r="160" spans="1:2">
      <c r="A160" s="73" t="s">
        <v>53</v>
      </c>
      <c r="B160" s="74"/>
    </row>
    <row r="161" spans="1:2">
      <c r="A161" s="75" t="s">
        <v>635</v>
      </c>
      <c r="B161" s="74">
        <v>5952204</v>
      </c>
    </row>
    <row r="162" spans="1:2">
      <c r="A162" s="73" t="s">
        <v>269</v>
      </c>
      <c r="B162" s="74"/>
    </row>
    <row r="163" spans="1:2">
      <c r="A163" s="75" t="s">
        <v>636</v>
      </c>
      <c r="B163" s="74">
        <v>5512674</v>
      </c>
    </row>
    <row r="164" spans="1:2">
      <c r="A164" s="73" t="s">
        <v>61</v>
      </c>
      <c r="B164" s="74"/>
    </row>
    <row r="165" spans="1:2">
      <c r="A165" s="75" t="s">
        <v>637</v>
      </c>
      <c r="B165" s="74">
        <v>240131280</v>
      </c>
    </row>
    <row r="166" spans="1:2">
      <c r="A166" s="73" t="s">
        <v>118</v>
      </c>
      <c r="B166" s="74"/>
    </row>
    <row r="167" spans="1:2">
      <c r="A167" s="75" t="s">
        <v>638</v>
      </c>
      <c r="B167" s="74">
        <v>64281585</v>
      </c>
    </row>
    <row r="168" spans="1:2">
      <c r="A168" s="73" t="s">
        <v>86</v>
      </c>
      <c r="B168" s="74"/>
    </row>
    <row r="169" spans="1:2">
      <c r="A169" s="75" t="s">
        <v>639</v>
      </c>
      <c r="B169" s="74">
        <v>25408080</v>
      </c>
    </row>
    <row r="170" spans="1:2">
      <c r="A170" s="73" t="s">
        <v>185</v>
      </c>
      <c r="B170" s="74"/>
    </row>
    <row r="171" spans="1:2">
      <c r="A171" s="75" t="s">
        <v>640</v>
      </c>
      <c r="B171" s="74">
        <v>26891267</v>
      </c>
    </row>
    <row r="172" spans="1:2">
      <c r="A172" s="73" t="s">
        <v>138</v>
      </c>
      <c r="B172" s="74"/>
    </row>
    <row r="173" spans="1:2">
      <c r="A173" s="75" t="s">
        <v>641</v>
      </c>
      <c r="B173" s="74">
        <v>6126442</v>
      </c>
    </row>
    <row r="174" spans="1:2">
      <c r="A174" s="73" t="s">
        <v>48</v>
      </c>
      <c r="B174" s="74"/>
    </row>
    <row r="175" spans="1:2">
      <c r="A175" s="75" t="s">
        <v>306</v>
      </c>
      <c r="B175" s="74">
        <v>212441660</v>
      </c>
    </row>
    <row r="176" spans="1:2">
      <c r="A176" s="73" t="s">
        <v>160</v>
      </c>
      <c r="B176" s="74"/>
    </row>
    <row r="177" spans="1:2">
      <c r="A177" s="75" t="s">
        <v>642</v>
      </c>
      <c r="B177" s="74">
        <v>23223311</v>
      </c>
    </row>
    <row r="178" spans="1:2">
      <c r="A178" s="73" t="s">
        <v>221</v>
      </c>
      <c r="B178" s="74"/>
    </row>
    <row r="179" spans="1:2">
      <c r="A179" s="75" t="s">
        <v>643</v>
      </c>
      <c r="B179" s="74">
        <v>242215088</v>
      </c>
    </row>
    <row r="180" spans="1:2">
      <c r="A180" s="73" t="s">
        <v>264</v>
      </c>
      <c r="B180" s="74"/>
    </row>
    <row r="181" spans="1:2">
      <c r="A181" s="75" t="s">
        <v>644</v>
      </c>
      <c r="B181" s="74">
        <v>39650831</v>
      </c>
    </row>
    <row r="182" spans="1:2">
      <c r="A182" s="73" t="s">
        <v>276</v>
      </c>
      <c r="B182" s="74"/>
    </row>
    <row r="183" spans="1:2">
      <c r="A183" s="75" t="s">
        <v>645</v>
      </c>
      <c r="B183" s="74">
        <v>25797960</v>
      </c>
    </row>
    <row r="184" spans="1:2">
      <c r="A184" s="73" t="s">
        <v>180</v>
      </c>
      <c r="B184" s="74"/>
    </row>
    <row r="185" spans="1:2">
      <c r="A185" s="75" t="s">
        <v>646</v>
      </c>
      <c r="B185" s="74">
        <v>7776000</v>
      </c>
    </row>
    <row r="186" spans="1:2">
      <c r="A186" s="73" t="s">
        <v>136</v>
      </c>
      <c r="B186" s="74"/>
    </row>
    <row r="187" spans="1:2">
      <c r="A187" s="75" t="s">
        <v>647</v>
      </c>
      <c r="B187" s="74">
        <v>8627885</v>
      </c>
    </row>
    <row r="188" spans="1:2">
      <c r="A188" s="73" t="s">
        <v>182</v>
      </c>
      <c r="B188" s="74"/>
    </row>
    <row r="189" spans="1:2">
      <c r="A189" s="75" t="s">
        <v>648</v>
      </c>
      <c r="B189" s="74">
        <v>7296814</v>
      </c>
    </row>
    <row r="190" spans="1:2">
      <c r="A190" s="73" t="s">
        <v>131</v>
      </c>
      <c r="B190" s="74"/>
    </row>
    <row r="191" spans="1:2">
      <c r="A191" s="75" t="s">
        <v>649</v>
      </c>
      <c r="B191" s="74">
        <v>13833720</v>
      </c>
    </row>
    <row r="192" spans="1:2">
      <c r="A192" s="73" t="s">
        <v>283</v>
      </c>
      <c r="B192" s="74"/>
    </row>
    <row r="193" spans="1:2">
      <c r="A193" s="75" t="s">
        <v>650</v>
      </c>
      <c r="B193" s="74">
        <v>48300840</v>
      </c>
    </row>
    <row r="194" spans="1:2">
      <c r="A194" s="73" t="s">
        <v>212</v>
      </c>
      <c r="B194" s="74"/>
    </row>
    <row r="195" spans="1:2">
      <c r="A195" s="75" t="s">
        <v>651</v>
      </c>
      <c r="B195" s="74">
        <v>18161280</v>
      </c>
    </row>
    <row r="196" spans="1:2">
      <c r="A196" s="73" t="s">
        <v>198</v>
      </c>
      <c r="B196" s="74"/>
    </row>
    <row r="197" spans="1:2">
      <c r="A197" s="75" t="s">
        <v>652</v>
      </c>
      <c r="B197" s="74">
        <v>187276886</v>
      </c>
    </row>
    <row r="198" spans="1:2">
      <c r="A198" s="73" t="s">
        <v>241</v>
      </c>
      <c r="B198" s="74"/>
    </row>
    <row r="199" spans="1:2">
      <c r="A199" s="75" t="s">
        <v>653</v>
      </c>
      <c r="B199" s="74">
        <v>95087799</v>
      </c>
    </row>
    <row r="200" spans="1:2">
      <c r="A200" s="73" t="s">
        <v>174</v>
      </c>
      <c r="B200" s="74"/>
    </row>
    <row r="201" spans="1:2">
      <c r="A201" s="75" t="s">
        <v>654</v>
      </c>
      <c r="B201" s="74">
        <v>40890960</v>
      </c>
    </row>
    <row r="202" spans="1:2">
      <c r="A202" s="73" t="s">
        <v>228</v>
      </c>
      <c r="B202" s="74"/>
    </row>
    <row r="203" spans="1:2">
      <c r="A203" s="75" t="s">
        <v>655</v>
      </c>
      <c r="B203" s="74">
        <v>39040596</v>
      </c>
    </row>
    <row r="204" spans="1:2">
      <c r="A204" s="73" t="s">
        <v>285</v>
      </c>
      <c r="B204" s="74"/>
    </row>
    <row r="205" spans="1:2">
      <c r="A205" s="75" t="s">
        <v>656</v>
      </c>
      <c r="B205" s="74">
        <v>142715520</v>
      </c>
    </row>
    <row r="206" spans="1:2">
      <c r="A206" s="73" t="s">
        <v>254</v>
      </c>
      <c r="B206" s="74"/>
    </row>
    <row r="207" spans="1:2">
      <c r="A207" s="75" t="s">
        <v>657</v>
      </c>
      <c r="B207" s="74">
        <v>33279984</v>
      </c>
    </row>
    <row r="208" spans="1:2">
      <c r="A208" s="73" t="s">
        <v>288</v>
      </c>
      <c r="B208" s="74"/>
    </row>
    <row r="209" spans="1:2">
      <c r="A209" s="75" t="s">
        <v>658</v>
      </c>
      <c r="B209" s="74">
        <v>7267091</v>
      </c>
    </row>
    <row r="210" spans="1:2">
      <c r="A210" s="73" t="s">
        <v>166</v>
      </c>
      <c r="B210" s="74"/>
    </row>
    <row r="211" spans="1:2">
      <c r="A211" s="75" t="s">
        <v>659</v>
      </c>
      <c r="B211" s="74">
        <v>12628691</v>
      </c>
    </row>
    <row r="212" spans="1:2">
      <c r="A212" s="73" t="s">
        <v>73</v>
      </c>
      <c r="B212" s="74"/>
    </row>
    <row r="213" spans="1:2">
      <c r="A213" s="75" t="s">
        <v>660</v>
      </c>
      <c r="B213" s="74">
        <v>61449367</v>
      </c>
    </row>
    <row r="214" spans="1:2">
      <c r="A214" s="73" t="s">
        <v>237</v>
      </c>
      <c r="B214" s="74"/>
    </row>
    <row r="215" spans="1:2">
      <c r="A215" s="75" t="s">
        <v>661</v>
      </c>
      <c r="B215" s="74">
        <v>15523595</v>
      </c>
    </row>
    <row r="216" spans="1:2">
      <c r="A216" s="73" t="s">
        <v>265</v>
      </c>
      <c r="B216" s="74"/>
    </row>
    <row r="217" spans="1:2">
      <c r="A217" s="75" t="s">
        <v>662</v>
      </c>
      <c r="B217" s="74">
        <v>9629158</v>
      </c>
    </row>
    <row r="218" spans="1:2">
      <c r="A218" s="73" t="s">
        <v>245</v>
      </c>
      <c r="B218" s="74"/>
    </row>
    <row r="219" spans="1:2">
      <c r="A219" s="75" t="s">
        <v>663</v>
      </c>
      <c r="B219" s="74">
        <v>14300418</v>
      </c>
    </row>
    <row r="220" spans="1:2">
      <c r="A220" s="73" t="s">
        <v>158</v>
      </c>
      <c r="B220" s="74"/>
    </row>
    <row r="221" spans="1:2">
      <c r="A221" s="75" t="s">
        <v>664</v>
      </c>
      <c r="B221" s="74">
        <v>13308471</v>
      </c>
    </row>
    <row r="222" spans="1:2">
      <c r="A222" s="73" t="s">
        <v>145</v>
      </c>
      <c r="B222" s="74"/>
    </row>
    <row r="223" spans="1:2">
      <c r="A223" s="75" t="s">
        <v>665</v>
      </c>
      <c r="B223" s="74">
        <v>8375827</v>
      </c>
    </row>
    <row r="224" spans="1:2">
      <c r="A224" s="73" t="s">
        <v>223</v>
      </c>
      <c r="B224" s="74"/>
    </row>
    <row r="225" spans="1:2">
      <c r="A225" s="75" t="s">
        <v>666</v>
      </c>
      <c r="B225" s="74">
        <v>35526197</v>
      </c>
    </row>
    <row r="226" spans="1:2">
      <c r="A226" s="73" t="s">
        <v>274</v>
      </c>
      <c r="B226" s="74"/>
    </row>
    <row r="227" spans="1:2">
      <c r="A227" s="75" t="s">
        <v>667</v>
      </c>
      <c r="B227" s="74">
        <v>5989788</v>
      </c>
    </row>
    <row r="228" spans="1:2">
      <c r="A228" s="73" t="s">
        <v>299</v>
      </c>
      <c r="B228" s="74"/>
    </row>
    <row r="229" spans="1:2">
      <c r="A229" s="75" t="s">
        <v>668</v>
      </c>
      <c r="B229" s="74">
        <v>110725920</v>
      </c>
    </row>
    <row r="230" spans="1:2">
      <c r="A230" s="73" t="s">
        <v>146</v>
      </c>
      <c r="B230" s="74"/>
    </row>
    <row r="231" spans="1:2">
      <c r="A231" s="75" t="s">
        <v>669</v>
      </c>
      <c r="B231" s="74">
        <v>5255679</v>
      </c>
    </row>
    <row r="232" spans="1:2">
      <c r="A232" s="73" t="s">
        <v>192</v>
      </c>
      <c r="B232" s="74"/>
    </row>
    <row r="233" spans="1:2">
      <c r="A233" s="75" t="s">
        <v>670</v>
      </c>
      <c r="B233" s="74">
        <v>5543640</v>
      </c>
    </row>
    <row r="234" spans="1:2">
      <c r="A234" s="73" t="s">
        <v>175</v>
      </c>
      <c r="B234" s="74"/>
    </row>
    <row r="235" spans="1:2">
      <c r="A235" s="75" t="s">
        <v>671</v>
      </c>
      <c r="B235" s="74">
        <v>24287378</v>
      </c>
    </row>
    <row r="236" spans="1:2">
      <c r="A236" s="73" t="s">
        <v>127</v>
      </c>
      <c r="B236" s="74"/>
    </row>
    <row r="237" spans="1:2">
      <c r="A237" s="75" t="s">
        <v>672</v>
      </c>
      <c r="B237" s="74">
        <v>19219100</v>
      </c>
    </row>
    <row r="238" spans="1:2">
      <c r="A238" s="73" t="s">
        <v>123</v>
      </c>
      <c r="B238" s="74"/>
    </row>
    <row r="239" spans="1:2">
      <c r="A239" s="75" t="s">
        <v>673</v>
      </c>
      <c r="B239" s="74">
        <v>27999715</v>
      </c>
    </row>
    <row r="240" spans="1:2">
      <c r="A240" s="73" t="s">
        <v>130</v>
      </c>
      <c r="B240" s="74"/>
    </row>
    <row r="241" spans="1:2">
      <c r="A241" s="75" t="s">
        <v>673</v>
      </c>
      <c r="B241" s="74">
        <v>18017485</v>
      </c>
    </row>
    <row r="242" spans="1:2">
      <c r="A242" s="73" t="s">
        <v>137</v>
      </c>
      <c r="B242" s="74"/>
    </row>
    <row r="243" spans="1:2">
      <c r="A243" s="75" t="s">
        <v>674</v>
      </c>
      <c r="B243" s="74">
        <v>7267800</v>
      </c>
    </row>
    <row r="244" spans="1:2">
      <c r="A244" s="73" t="s">
        <v>301</v>
      </c>
      <c r="B244" s="74">
        <v>6812318513</v>
      </c>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sheetPr filterMode="1"/>
  <dimension ref="A2:AR166"/>
  <sheetViews>
    <sheetView tabSelected="1" view="pageBreakPreview" topLeftCell="Q1" zoomScale="80" zoomScaleNormal="100" zoomScaleSheetLayoutView="80" workbookViewId="0">
      <selection activeCell="Y21" sqref="Y21"/>
    </sheetView>
  </sheetViews>
  <sheetFormatPr defaultRowHeight="13.5" outlineLevelRow="2"/>
  <cols>
    <col min="1" max="2" width="5.5" customWidth="1"/>
    <col min="3" max="3" width="11" customWidth="1"/>
    <col min="4" max="4" width="12.375" customWidth="1"/>
    <col min="5" max="5" width="58.25" customWidth="1"/>
    <col min="6" max="6" width="15.625" customWidth="1"/>
    <col min="7" max="8" width="6" customWidth="1"/>
    <col min="9" max="9" width="8.625" customWidth="1"/>
    <col min="10" max="10" width="8.625" style="2" customWidth="1"/>
    <col min="11" max="11" width="8.625" customWidth="1"/>
    <col min="12" max="12" width="15.125" style="3" customWidth="1"/>
    <col min="13" max="13" width="10.625" customWidth="1"/>
    <col min="14" max="16" width="7.125" customWidth="1"/>
    <col min="17" max="22" width="8.625" customWidth="1"/>
    <col min="23" max="36" width="7.375" customWidth="1"/>
    <col min="37" max="37" width="40.625" style="5" customWidth="1"/>
    <col min="38" max="38" width="3" customWidth="1"/>
    <col min="39" max="39" width="9.625" style="6" customWidth="1"/>
    <col min="40" max="40" width="6.125" style="120" bestFit="1" customWidth="1"/>
    <col min="41" max="41" width="9.625" style="6" customWidth="1"/>
    <col min="42" max="43" width="9.5" style="6" customWidth="1"/>
  </cols>
  <sheetData>
    <row r="2" spans="1:43" ht="36.75" customHeight="1" thickBot="1">
      <c r="D2" s="1" t="s">
        <v>0</v>
      </c>
      <c r="AJ2" s="4" t="s">
        <v>1</v>
      </c>
    </row>
    <row r="3" spans="1:43" ht="14.25" customHeight="1" thickBot="1">
      <c r="A3" s="198" t="s">
        <v>2</v>
      </c>
      <c r="B3" s="199" t="s">
        <v>3</v>
      </c>
      <c r="C3" s="202" t="s">
        <v>4</v>
      </c>
      <c r="D3" s="184" t="s">
        <v>5</v>
      </c>
      <c r="E3" s="186" t="s">
        <v>6</v>
      </c>
      <c r="F3" s="184" t="s">
        <v>7</v>
      </c>
      <c r="G3" s="186" t="s">
        <v>8</v>
      </c>
      <c r="H3" s="189" t="s">
        <v>9</v>
      </c>
      <c r="I3" s="192" t="s">
        <v>10</v>
      </c>
      <c r="J3" s="193"/>
      <c r="K3" s="194"/>
      <c r="L3" s="195" t="s">
        <v>11</v>
      </c>
      <c r="M3" s="178" t="s">
        <v>12</v>
      </c>
      <c r="N3" s="178"/>
      <c r="O3" s="178"/>
      <c r="P3" s="178"/>
      <c r="Q3" s="158" t="s">
        <v>13</v>
      </c>
      <c r="R3" s="159"/>
      <c r="S3" s="159"/>
      <c r="T3" s="159"/>
      <c r="U3" s="159"/>
      <c r="V3" s="159"/>
      <c r="W3" s="159"/>
      <c r="X3" s="159"/>
      <c r="Y3" s="159"/>
      <c r="Z3" s="159"/>
      <c r="AA3" s="159"/>
      <c r="AB3" s="159"/>
      <c r="AC3" s="159"/>
      <c r="AD3" s="159"/>
      <c r="AE3" s="159"/>
      <c r="AF3" s="159"/>
      <c r="AG3" s="159"/>
      <c r="AH3" s="159"/>
      <c r="AI3" s="159"/>
      <c r="AJ3" s="159"/>
      <c r="AK3" s="160" t="s">
        <v>14</v>
      </c>
      <c r="AM3" s="7" t="s">
        <v>15</v>
      </c>
      <c r="AN3" s="119"/>
      <c r="AO3" s="8"/>
      <c r="AP3" s="8"/>
      <c r="AQ3" s="9"/>
    </row>
    <row r="4" spans="1:43" ht="13.5" customHeight="1" thickBot="1">
      <c r="A4" s="198"/>
      <c r="B4" s="200"/>
      <c r="C4" s="203"/>
      <c r="D4" s="185"/>
      <c r="E4" s="187"/>
      <c r="F4" s="185"/>
      <c r="G4" s="187"/>
      <c r="H4" s="190"/>
      <c r="I4" s="163" t="s">
        <v>16</v>
      </c>
      <c r="J4" s="166" t="s">
        <v>17</v>
      </c>
      <c r="K4" s="169" t="s">
        <v>18</v>
      </c>
      <c r="L4" s="196"/>
      <c r="M4" s="172" t="s">
        <v>19</v>
      </c>
      <c r="N4" s="144" t="s">
        <v>20</v>
      </c>
      <c r="O4" s="144" t="s">
        <v>21</v>
      </c>
      <c r="P4" s="146" t="s">
        <v>22</v>
      </c>
      <c r="Q4" s="175" t="s">
        <v>23</v>
      </c>
      <c r="R4" s="176"/>
      <c r="S4" s="177"/>
      <c r="T4" s="143" t="s">
        <v>24</v>
      </c>
      <c r="U4" s="143" t="s">
        <v>25</v>
      </c>
      <c r="V4" s="145" t="s">
        <v>26</v>
      </c>
      <c r="W4" s="147" t="s">
        <v>27</v>
      </c>
      <c r="X4" s="148"/>
      <c r="Y4" s="148"/>
      <c r="Z4" s="148"/>
      <c r="AA4" s="148"/>
      <c r="AB4" s="148"/>
      <c r="AC4" s="148"/>
      <c r="AD4" s="83"/>
      <c r="AE4" s="149" t="s">
        <v>28</v>
      </c>
      <c r="AF4" s="150"/>
      <c r="AG4" s="150"/>
      <c r="AH4" s="150"/>
      <c r="AI4" s="150"/>
      <c r="AJ4" s="151"/>
      <c r="AK4" s="161"/>
      <c r="AM4" s="152" t="s">
        <v>29</v>
      </c>
      <c r="AN4" s="153"/>
      <c r="AO4" s="153"/>
      <c r="AP4" s="153"/>
      <c r="AQ4" s="154"/>
    </row>
    <row r="5" spans="1:43" ht="13.5" customHeight="1">
      <c r="A5" s="198"/>
      <c r="B5" s="200"/>
      <c r="C5" s="204"/>
      <c r="D5" s="185"/>
      <c r="E5" s="188"/>
      <c r="F5" s="185"/>
      <c r="G5" s="188"/>
      <c r="H5" s="191"/>
      <c r="I5" s="164"/>
      <c r="J5" s="167"/>
      <c r="K5" s="170"/>
      <c r="L5" s="196"/>
      <c r="M5" s="173"/>
      <c r="N5" s="174"/>
      <c r="O5" s="174"/>
      <c r="P5" s="175"/>
      <c r="Q5" s="179" t="s">
        <v>30</v>
      </c>
      <c r="R5" s="181" t="s">
        <v>31</v>
      </c>
      <c r="S5" s="183" t="s">
        <v>32</v>
      </c>
      <c r="T5" s="144"/>
      <c r="U5" s="144"/>
      <c r="V5" s="146"/>
      <c r="W5" s="140" t="s">
        <v>33</v>
      </c>
      <c r="X5" s="141"/>
      <c r="Y5" s="141"/>
      <c r="Z5" s="141"/>
      <c r="AA5" s="141"/>
      <c r="AB5" s="141"/>
      <c r="AC5" s="141"/>
      <c r="AD5" s="82"/>
      <c r="AE5" s="140" t="s">
        <v>34</v>
      </c>
      <c r="AF5" s="141"/>
      <c r="AG5" s="141"/>
      <c r="AH5" s="141"/>
      <c r="AI5" s="141"/>
      <c r="AJ5" s="142"/>
      <c r="AK5" s="162"/>
      <c r="AM5" s="155"/>
      <c r="AN5" s="156"/>
      <c r="AO5" s="156"/>
      <c r="AP5" s="156"/>
      <c r="AQ5" s="157"/>
    </row>
    <row r="6" spans="1:43" ht="45.75" customHeight="1">
      <c r="A6" s="198"/>
      <c r="B6" s="201"/>
      <c r="C6" s="203"/>
      <c r="D6" s="150"/>
      <c r="E6" s="187"/>
      <c r="F6" s="150"/>
      <c r="G6" s="187"/>
      <c r="H6" s="190"/>
      <c r="I6" s="165"/>
      <c r="J6" s="168"/>
      <c r="K6" s="171"/>
      <c r="L6" s="197"/>
      <c r="M6" s="172"/>
      <c r="N6" s="144"/>
      <c r="O6" s="144"/>
      <c r="P6" s="146"/>
      <c r="Q6" s="180"/>
      <c r="R6" s="182"/>
      <c r="S6" s="143"/>
      <c r="T6" s="144"/>
      <c r="U6" s="144"/>
      <c r="V6" s="146"/>
      <c r="W6" s="10" t="s">
        <v>35</v>
      </c>
      <c r="X6" s="10" t="s">
        <v>36</v>
      </c>
      <c r="Y6" s="10" t="s">
        <v>37</v>
      </c>
      <c r="Z6" s="11" t="s">
        <v>38</v>
      </c>
      <c r="AA6" s="10" t="s">
        <v>39</v>
      </c>
      <c r="AB6" s="10" t="s">
        <v>40</v>
      </c>
      <c r="AC6" s="10" t="s">
        <v>41</v>
      </c>
      <c r="AD6" s="84" t="s">
        <v>719</v>
      </c>
      <c r="AE6" s="12" t="s">
        <v>35</v>
      </c>
      <c r="AF6" s="10" t="s">
        <v>36</v>
      </c>
      <c r="AG6" s="10" t="s">
        <v>37</v>
      </c>
      <c r="AH6" s="10" t="s">
        <v>38</v>
      </c>
      <c r="AI6" s="10" t="s">
        <v>42</v>
      </c>
      <c r="AJ6" s="11" t="s">
        <v>43</v>
      </c>
      <c r="AK6" s="161"/>
      <c r="AM6" s="13" t="s">
        <v>44</v>
      </c>
      <c r="AN6" s="13" t="s">
        <v>724</v>
      </c>
      <c r="AO6" s="13" t="s">
        <v>45</v>
      </c>
      <c r="AP6" s="13" t="s">
        <v>723</v>
      </c>
      <c r="AQ6" s="13" t="s">
        <v>46</v>
      </c>
    </row>
    <row r="7" spans="1:43" ht="6.75" customHeight="1">
      <c r="A7" s="14"/>
      <c r="B7" s="14"/>
      <c r="C7" s="15"/>
      <c r="D7" s="85"/>
      <c r="E7" s="16"/>
      <c r="F7" s="16"/>
      <c r="G7" s="16"/>
      <c r="H7" s="17"/>
      <c r="I7" s="17"/>
      <c r="J7" s="18"/>
      <c r="K7" s="19"/>
      <c r="L7" s="20"/>
      <c r="M7" s="21"/>
      <c r="N7" s="22"/>
      <c r="O7" s="22"/>
      <c r="P7" s="23"/>
      <c r="Q7" s="79"/>
      <c r="R7" s="21"/>
      <c r="S7" s="22"/>
      <c r="T7" s="22"/>
      <c r="U7" s="22"/>
      <c r="V7" s="23"/>
      <c r="W7" s="22"/>
      <c r="X7" s="22"/>
      <c r="Y7" s="22"/>
      <c r="Z7" s="23"/>
      <c r="AA7" s="22"/>
      <c r="AB7" s="22"/>
      <c r="AC7" s="22"/>
      <c r="AD7" s="81"/>
      <c r="AE7" s="21"/>
      <c r="AF7" s="22"/>
      <c r="AG7" s="22"/>
      <c r="AH7" s="22"/>
      <c r="AI7" s="22"/>
      <c r="AJ7" s="23"/>
      <c r="AK7" s="24"/>
      <c r="AM7" s="25"/>
      <c r="AN7" s="121"/>
      <c r="AO7" s="25"/>
      <c r="AP7" s="25"/>
      <c r="AQ7" s="25"/>
    </row>
    <row r="8" spans="1:43" s="98" customFormat="1" ht="16.5" customHeight="1">
      <c r="A8" s="86"/>
      <c r="B8" s="86"/>
      <c r="C8" s="108" t="s">
        <v>679</v>
      </c>
      <c r="D8" s="87" t="s">
        <v>685</v>
      </c>
      <c r="E8" s="87" t="s">
        <v>686</v>
      </c>
      <c r="F8" s="87" t="s">
        <v>687</v>
      </c>
      <c r="G8" s="87" t="s">
        <v>688</v>
      </c>
      <c r="H8" s="88" t="s">
        <v>689</v>
      </c>
      <c r="I8" s="89" t="s">
        <v>680</v>
      </c>
      <c r="J8" s="90" t="s">
        <v>690</v>
      </c>
      <c r="K8" s="105" t="s">
        <v>691</v>
      </c>
      <c r="L8" s="103" t="s">
        <v>681</v>
      </c>
      <c r="M8" s="106" t="s">
        <v>682</v>
      </c>
      <c r="N8" s="91" t="s">
        <v>683</v>
      </c>
      <c r="O8" s="91" t="s">
        <v>684</v>
      </c>
      <c r="P8" s="100" t="s">
        <v>696</v>
      </c>
      <c r="Q8" s="101" t="s">
        <v>697</v>
      </c>
      <c r="R8" s="102" t="s">
        <v>698</v>
      </c>
      <c r="S8" s="103" t="s">
        <v>699</v>
      </c>
      <c r="T8" s="103" t="s">
        <v>701</v>
      </c>
      <c r="U8" s="103" t="s">
        <v>703</v>
      </c>
      <c r="V8" s="104" t="s">
        <v>706</v>
      </c>
      <c r="W8" s="103" t="s">
        <v>707</v>
      </c>
      <c r="X8" s="103" t="s">
        <v>708</v>
      </c>
      <c r="Y8" s="103" t="s">
        <v>709</v>
      </c>
      <c r="Z8" s="103" t="s">
        <v>710</v>
      </c>
      <c r="AA8" s="103" t="s">
        <v>711</v>
      </c>
      <c r="AB8" s="103" t="s">
        <v>712</v>
      </c>
      <c r="AC8" s="103" t="s">
        <v>713</v>
      </c>
      <c r="AD8" s="103" t="s">
        <v>714</v>
      </c>
      <c r="AE8" s="103" t="s">
        <v>715</v>
      </c>
      <c r="AF8" s="103" t="s">
        <v>716</v>
      </c>
      <c r="AG8" s="103" t="s">
        <v>717</v>
      </c>
      <c r="AH8" s="103" t="s">
        <v>718</v>
      </c>
      <c r="AI8" s="103" t="s">
        <v>720</v>
      </c>
      <c r="AJ8" s="109" t="s">
        <v>721</v>
      </c>
      <c r="AK8" s="110" t="s">
        <v>722</v>
      </c>
      <c r="AM8" s="99" t="s">
        <v>692</v>
      </c>
      <c r="AN8" s="99"/>
      <c r="AO8" s="99" t="s">
        <v>693</v>
      </c>
      <c r="AP8" s="99" t="s">
        <v>694</v>
      </c>
      <c r="AQ8" s="99" t="s">
        <v>695</v>
      </c>
    </row>
    <row r="9" spans="1:43" s="98" customFormat="1" ht="16.5" hidden="1" customHeight="1">
      <c r="A9" s="86"/>
      <c r="B9" s="86"/>
      <c r="C9" s="111"/>
      <c r="D9" s="112"/>
      <c r="E9" s="112"/>
      <c r="F9" s="112"/>
      <c r="G9" s="112"/>
      <c r="H9" s="113"/>
      <c r="I9" s="114"/>
      <c r="J9" s="115"/>
      <c r="K9" s="114"/>
      <c r="L9" s="116"/>
      <c r="M9" s="117"/>
      <c r="N9" s="118"/>
      <c r="O9" s="118"/>
      <c r="P9" s="92"/>
      <c r="Q9" s="93"/>
      <c r="R9" s="94"/>
      <c r="S9" s="103" t="s">
        <v>700</v>
      </c>
      <c r="T9" s="103" t="s">
        <v>702</v>
      </c>
      <c r="U9" s="103" t="s">
        <v>704</v>
      </c>
      <c r="V9" s="109" t="s">
        <v>705</v>
      </c>
      <c r="W9" s="95"/>
      <c r="X9" s="95"/>
      <c r="Y9" s="95"/>
      <c r="Z9" s="96"/>
      <c r="AA9" s="95"/>
      <c r="AB9" s="95"/>
      <c r="AC9" s="96"/>
      <c r="AD9" s="96"/>
      <c r="AE9" s="95"/>
      <c r="AF9" s="95"/>
      <c r="AG9" s="95"/>
      <c r="AH9" s="95"/>
      <c r="AI9" s="95"/>
      <c r="AJ9" s="96"/>
      <c r="AK9" s="97"/>
      <c r="AM9" s="99"/>
      <c r="AN9" s="99"/>
      <c r="AO9" s="99"/>
      <c r="AP9" s="99"/>
      <c r="AQ9" s="99"/>
    </row>
    <row r="10" spans="1:43" s="27" customFormat="1" ht="16.5" hidden="1" customHeight="1">
      <c r="A10" s="26"/>
      <c r="B10" s="26"/>
      <c r="C10" s="53"/>
      <c r="D10" s="107"/>
      <c r="E10" s="29"/>
      <c r="F10" s="29"/>
      <c r="G10" s="29"/>
      <c r="H10" s="30"/>
      <c r="I10" s="26"/>
      <c r="J10" s="31"/>
      <c r="K10" s="26"/>
      <c r="L10" s="32"/>
      <c r="M10" s="33"/>
      <c r="N10" s="34"/>
      <c r="O10" s="34"/>
      <c r="P10" s="35"/>
      <c r="Q10" s="80"/>
      <c r="R10" s="36"/>
      <c r="S10" s="37"/>
      <c r="T10" s="37"/>
      <c r="U10" s="37"/>
      <c r="V10" s="38"/>
      <c r="W10" s="37"/>
      <c r="X10" s="37"/>
      <c r="Y10" s="37"/>
      <c r="Z10" s="38"/>
      <c r="AA10" s="37"/>
      <c r="AB10" s="37"/>
      <c r="AC10" s="38"/>
      <c r="AD10" s="38"/>
      <c r="AE10" s="54"/>
      <c r="AF10" s="37"/>
      <c r="AG10" s="37"/>
      <c r="AH10" s="37"/>
      <c r="AI10" s="37"/>
      <c r="AJ10" s="38"/>
      <c r="AK10" s="39"/>
      <c r="AM10" s="28"/>
      <c r="AN10" s="28"/>
      <c r="AO10" s="28"/>
      <c r="AP10" s="28"/>
      <c r="AQ10" s="28"/>
    </row>
    <row r="11" spans="1:43" ht="20.100000000000001" hidden="1" customHeight="1" outlineLevel="2">
      <c r="A11" t="s">
        <v>360</v>
      </c>
      <c r="B11" t="s">
        <v>496</v>
      </c>
      <c r="C11" s="40" t="s">
        <v>361</v>
      </c>
      <c r="D11" s="41" t="s">
        <v>57</v>
      </c>
      <c r="E11" s="42" t="s">
        <v>380</v>
      </c>
      <c r="F11" s="43" t="s">
        <v>527</v>
      </c>
      <c r="G11" s="43" t="s">
        <v>532</v>
      </c>
      <c r="H11" s="43" t="s">
        <v>533</v>
      </c>
      <c r="I11" s="44">
        <v>379437932</v>
      </c>
      <c r="J11" s="45">
        <v>379437932</v>
      </c>
      <c r="K11" s="46">
        <v>-14713961</v>
      </c>
      <c r="L11" s="47" t="s">
        <v>49</v>
      </c>
      <c r="M11" s="48" t="s">
        <v>58</v>
      </c>
      <c r="N11" s="48" t="s">
        <v>51</v>
      </c>
      <c r="O11" s="48" t="s">
        <v>59</v>
      </c>
      <c r="P11" s="77" t="s">
        <v>76</v>
      </c>
      <c r="Q11" s="45">
        <f t="shared" ref="Q11:Q33" si="0">I11</f>
        <v>379437932</v>
      </c>
      <c r="R11" s="46">
        <f t="shared" ref="R11:R33" si="1">K11</f>
        <v>-14713961</v>
      </c>
      <c r="S11" s="49">
        <f t="shared" ref="S11:S33" si="2">Q11+R11</f>
        <v>364723971</v>
      </c>
      <c r="T11" s="49">
        <f t="shared" ref="T11:T33" si="3">SUM(AE11:AJ11)</f>
        <v>0</v>
      </c>
      <c r="U11" s="49">
        <f>SUM(W11:AB11)</f>
        <v>379350000</v>
      </c>
      <c r="V11" s="49">
        <f t="shared" ref="V11" si="4">U11-T11</f>
        <v>379350000</v>
      </c>
      <c r="W11" s="50">
        <v>66100000.000000007</v>
      </c>
      <c r="X11" s="50">
        <v>8150000</v>
      </c>
      <c r="Y11" s="50">
        <v>0</v>
      </c>
      <c r="Z11" s="50">
        <v>0</v>
      </c>
      <c r="AA11" s="50">
        <v>305100000</v>
      </c>
      <c r="AB11" s="50"/>
      <c r="AC11" s="50"/>
      <c r="AD11" s="44">
        <f>SUM(W11:AC11)</f>
        <v>379350000</v>
      </c>
      <c r="AE11" s="49">
        <v>0</v>
      </c>
      <c r="AF11" s="49">
        <v>0</v>
      </c>
      <c r="AG11" s="49">
        <v>0</v>
      </c>
      <c r="AH11" s="49">
        <v>0</v>
      </c>
      <c r="AI11" s="49">
        <v>0</v>
      </c>
      <c r="AJ11" s="44">
        <v>0</v>
      </c>
      <c r="AK11" s="51" t="s">
        <v>60</v>
      </c>
      <c r="AL11" t="str">
        <f t="shared" ref="AL11:AL33" si="5">IF(J11&gt;V11,"error","")</f>
        <v>error</v>
      </c>
      <c r="AM11" s="52">
        <v>325591100</v>
      </c>
      <c r="AN11" s="122" t="s">
        <v>729</v>
      </c>
      <c r="AO11" s="52">
        <v>9754122798</v>
      </c>
      <c r="AP11" s="52">
        <f t="shared" ref="AP11:AP33" si="6">AQ11-+AM11</f>
        <v>53846832</v>
      </c>
      <c r="AQ11" s="52">
        <f t="shared" ref="AQ11:AQ33" si="7">J11</f>
        <v>379437932</v>
      </c>
    </row>
    <row r="12" spans="1:43" ht="20.100000000000001" customHeight="1" outlineLevel="2">
      <c r="A12" t="s">
        <v>360</v>
      </c>
      <c r="B12" t="s">
        <v>496</v>
      </c>
      <c r="C12" s="40" t="s">
        <v>361</v>
      </c>
      <c r="D12" s="41" t="s">
        <v>61</v>
      </c>
      <c r="E12" s="42" t="s">
        <v>381</v>
      </c>
      <c r="F12" s="43" t="s">
        <v>534</v>
      </c>
      <c r="G12" s="43" t="s">
        <v>528</v>
      </c>
      <c r="H12" s="43" t="s">
        <v>531</v>
      </c>
      <c r="I12" s="44">
        <v>240131280</v>
      </c>
      <c r="J12" s="45">
        <v>240131280</v>
      </c>
      <c r="K12" s="46">
        <v>-87223124</v>
      </c>
      <c r="L12" s="47" t="s">
        <v>49</v>
      </c>
      <c r="M12" s="139" t="s">
        <v>750</v>
      </c>
      <c r="N12" s="48" t="s">
        <v>62</v>
      </c>
      <c r="O12" s="48" t="s">
        <v>59</v>
      </c>
      <c r="P12" s="77" t="s">
        <v>76</v>
      </c>
      <c r="Q12" s="45">
        <f t="shared" si="0"/>
        <v>240131280</v>
      </c>
      <c r="R12" s="46">
        <f t="shared" si="1"/>
        <v>-87223124</v>
      </c>
      <c r="S12" s="49">
        <f t="shared" si="2"/>
        <v>152908156</v>
      </c>
      <c r="T12" s="49">
        <f t="shared" si="3"/>
        <v>0</v>
      </c>
      <c r="U12" s="49">
        <f t="shared" ref="U12:U32" si="8">SUM(W12:AB12)</f>
        <v>179299320</v>
      </c>
      <c r="V12" s="49">
        <f t="shared" ref="V12:V32" si="9">U12-T12</f>
        <v>179299320</v>
      </c>
      <c r="W12" s="50">
        <v>0</v>
      </c>
      <c r="X12" s="50">
        <v>179299320</v>
      </c>
      <c r="Y12" s="50">
        <v>0</v>
      </c>
      <c r="Z12" s="50">
        <v>0</v>
      </c>
      <c r="AA12" s="50"/>
      <c r="AB12" s="50"/>
      <c r="AC12" s="50"/>
      <c r="AD12" s="44">
        <f t="shared" ref="AD12:AD75" si="10">SUM(W12:AC12)</f>
        <v>179299320</v>
      </c>
      <c r="AE12" s="49">
        <v>0</v>
      </c>
      <c r="AF12" s="49">
        <v>0</v>
      </c>
      <c r="AG12" s="49">
        <v>0</v>
      </c>
      <c r="AH12" s="49">
        <v>0</v>
      </c>
      <c r="AI12" s="49">
        <v>0</v>
      </c>
      <c r="AJ12" s="44">
        <v>0</v>
      </c>
      <c r="AK12" s="51" t="s">
        <v>63</v>
      </c>
      <c r="AL12" t="str">
        <f t="shared" si="5"/>
        <v>error</v>
      </c>
      <c r="AM12" s="52">
        <v>0</v>
      </c>
      <c r="AN12" s="122" t="s">
        <v>729</v>
      </c>
      <c r="AO12" s="52">
        <v>1973157.76</v>
      </c>
      <c r="AP12" s="52">
        <f t="shared" si="6"/>
        <v>240131280</v>
      </c>
      <c r="AQ12" s="52">
        <f t="shared" si="7"/>
        <v>240131280</v>
      </c>
    </row>
    <row r="13" spans="1:43" ht="20.100000000000001" customHeight="1" outlineLevel="2">
      <c r="A13" t="s">
        <v>360</v>
      </c>
      <c r="B13" t="s">
        <v>496</v>
      </c>
      <c r="C13" s="40" t="s">
        <v>361</v>
      </c>
      <c r="D13" s="41" t="s">
        <v>64</v>
      </c>
      <c r="E13" s="42" t="s">
        <v>372</v>
      </c>
      <c r="F13" s="43" t="s">
        <v>535</v>
      </c>
      <c r="G13" s="43" t="s">
        <v>528</v>
      </c>
      <c r="H13" s="43" t="s">
        <v>531</v>
      </c>
      <c r="I13" s="44">
        <v>143068119</v>
      </c>
      <c r="J13" s="45">
        <v>143068119</v>
      </c>
      <c r="K13" s="46">
        <v>0</v>
      </c>
      <c r="L13" s="47" t="s">
        <v>65</v>
      </c>
      <c r="M13" s="139" t="s">
        <v>66</v>
      </c>
      <c r="N13" s="48" t="s">
        <v>62</v>
      </c>
      <c r="O13" s="48" t="s">
        <v>59</v>
      </c>
      <c r="P13" s="77" t="s">
        <v>67</v>
      </c>
      <c r="Q13" s="45">
        <f t="shared" si="0"/>
        <v>143068119</v>
      </c>
      <c r="R13" s="46">
        <f t="shared" si="1"/>
        <v>0</v>
      </c>
      <c r="S13" s="49">
        <f t="shared" si="2"/>
        <v>143068119</v>
      </c>
      <c r="T13" s="49">
        <f t="shared" si="3"/>
        <v>0</v>
      </c>
      <c r="U13" s="49">
        <f t="shared" si="8"/>
        <v>0</v>
      </c>
      <c r="V13" s="49">
        <f t="shared" si="9"/>
        <v>0</v>
      </c>
      <c r="W13" s="50">
        <v>0</v>
      </c>
      <c r="X13" s="50">
        <v>0</v>
      </c>
      <c r="Y13" s="50">
        <v>0</v>
      </c>
      <c r="Z13" s="50">
        <v>0</v>
      </c>
      <c r="AA13" s="50"/>
      <c r="AB13" s="50"/>
      <c r="AC13" s="50"/>
      <c r="AD13" s="44">
        <f t="shared" si="10"/>
        <v>0</v>
      </c>
      <c r="AE13" s="49">
        <v>0</v>
      </c>
      <c r="AF13" s="49">
        <v>0</v>
      </c>
      <c r="AG13" s="49">
        <v>0</v>
      </c>
      <c r="AH13" s="49">
        <v>0</v>
      </c>
      <c r="AI13" s="49">
        <v>0</v>
      </c>
      <c r="AJ13" s="44">
        <v>0</v>
      </c>
      <c r="AK13" s="51" t="s">
        <v>68</v>
      </c>
      <c r="AL13" t="str">
        <f t="shared" si="5"/>
        <v>error</v>
      </c>
      <c r="AM13" s="52">
        <v>48976482</v>
      </c>
      <c r="AN13" s="122" t="s">
        <v>729</v>
      </c>
      <c r="AO13" s="52">
        <v>927160</v>
      </c>
      <c r="AP13" s="52">
        <f t="shared" si="6"/>
        <v>94091637</v>
      </c>
      <c r="AQ13" s="52">
        <f t="shared" si="7"/>
        <v>143068119</v>
      </c>
    </row>
    <row r="14" spans="1:43" ht="20.100000000000001" hidden="1" customHeight="1" outlineLevel="2">
      <c r="A14" t="s">
        <v>360</v>
      </c>
      <c r="B14" t="s">
        <v>496</v>
      </c>
      <c r="C14" s="40" t="s">
        <v>361</v>
      </c>
      <c r="D14" s="41" t="s">
        <v>69</v>
      </c>
      <c r="E14" s="42" t="s">
        <v>382</v>
      </c>
      <c r="F14" s="43" t="s">
        <v>527</v>
      </c>
      <c r="G14" s="43" t="s">
        <v>536</v>
      </c>
      <c r="H14" s="43" t="s">
        <v>537</v>
      </c>
      <c r="I14" s="44">
        <v>86547464</v>
      </c>
      <c r="J14" s="45">
        <v>86547464</v>
      </c>
      <c r="K14" s="46">
        <v>0</v>
      </c>
      <c r="L14" s="47" t="s">
        <v>49</v>
      </c>
      <c r="M14" s="48" t="s">
        <v>70</v>
      </c>
      <c r="N14" s="48" t="s">
        <v>62</v>
      </c>
      <c r="O14" s="48" t="s">
        <v>59</v>
      </c>
      <c r="P14" s="77" t="s">
        <v>214</v>
      </c>
      <c r="Q14" s="45">
        <f t="shared" si="0"/>
        <v>86547464</v>
      </c>
      <c r="R14" s="46">
        <f t="shared" si="1"/>
        <v>0</v>
      </c>
      <c r="S14" s="49">
        <f t="shared" si="2"/>
        <v>86547464</v>
      </c>
      <c r="T14" s="49">
        <f t="shared" si="3"/>
        <v>0</v>
      </c>
      <c r="U14" s="49">
        <f t="shared" si="8"/>
        <v>136767519</v>
      </c>
      <c r="V14" s="49">
        <f t="shared" si="9"/>
        <v>136767519</v>
      </c>
      <c r="W14" s="50">
        <v>0</v>
      </c>
      <c r="X14" s="50">
        <v>0</v>
      </c>
      <c r="Y14" s="50">
        <v>0</v>
      </c>
      <c r="Z14" s="50">
        <v>136767519</v>
      </c>
      <c r="AA14" s="50"/>
      <c r="AB14" s="50"/>
      <c r="AC14" s="50"/>
      <c r="AD14" s="44">
        <f t="shared" si="10"/>
        <v>136767519</v>
      </c>
      <c r="AE14" s="49">
        <v>0</v>
      </c>
      <c r="AF14" s="49">
        <v>0</v>
      </c>
      <c r="AG14" s="49">
        <v>0</v>
      </c>
      <c r="AH14" s="49">
        <v>0</v>
      </c>
      <c r="AI14" s="49">
        <v>0</v>
      </c>
      <c r="AJ14" s="44">
        <v>0</v>
      </c>
      <c r="AK14" s="51">
        <v>0</v>
      </c>
      <c r="AL14" t="str">
        <f t="shared" si="5"/>
        <v/>
      </c>
      <c r="AM14" s="52">
        <v>73731948</v>
      </c>
      <c r="AN14" s="122" t="s">
        <v>729</v>
      </c>
      <c r="AO14" s="52">
        <v>2333841474</v>
      </c>
      <c r="AP14" s="52">
        <f t="shared" si="6"/>
        <v>12815516</v>
      </c>
      <c r="AQ14" s="52">
        <f t="shared" si="7"/>
        <v>86547464</v>
      </c>
    </row>
    <row r="15" spans="1:43" ht="20.100000000000001" hidden="1" customHeight="1" outlineLevel="2">
      <c r="A15" t="s">
        <v>360</v>
      </c>
      <c r="B15" t="s">
        <v>496</v>
      </c>
      <c r="C15" s="40" t="s">
        <v>361</v>
      </c>
      <c r="D15" s="41" t="s">
        <v>71</v>
      </c>
      <c r="E15" s="42" t="s">
        <v>383</v>
      </c>
      <c r="F15" s="43" t="s">
        <v>527</v>
      </c>
      <c r="G15" s="43" t="s">
        <v>528</v>
      </c>
      <c r="H15" s="43" t="s">
        <v>538</v>
      </c>
      <c r="I15" s="44">
        <v>74894214</v>
      </c>
      <c r="J15" s="45">
        <v>74894214</v>
      </c>
      <c r="K15" s="46">
        <v>0</v>
      </c>
      <c r="L15" s="47" t="s">
        <v>49</v>
      </c>
      <c r="M15" s="48" t="s">
        <v>72</v>
      </c>
      <c r="N15" s="48" t="s">
        <v>62</v>
      </c>
      <c r="O15" s="48" t="s">
        <v>59</v>
      </c>
      <c r="P15" s="77" t="s">
        <v>67</v>
      </c>
      <c r="Q15" s="45">
        <f t="shared" si="0"/>
        <v>74894214</v>
      </c>
      <c r="R15" s="46">
        <f t="shared" si="1"/>
        <v>0</v>
      </c>
      <c r="S15" s="49">
        <f t="shared" si="2"/>
        <v>74894214</v>
      </c>
      <c r="T15" s="49">
        <f t="shared" si="3"/>
        <v>0</v>
      </c>
      <c r="U15" s="49">
        <f t="shared" si="8"/>
        <v>82600000</v>
      </c>
      <c r="V15" s="49">
        <f t="shared" si="9"/>
        <v>82600000</v>
      </c>
      <c r="W15" s="50">
        <v>30000000</v>
      </c>
      <c r="X15" s="50">
        <v>0</v>
      </c>
      <c r="Y15" s="50">
        <v>0</v>
      </c>
      <c r="Z15" s="50">
        <v>52600000</v>
      </c>
      <c r="AA15" s="50"/>
      <c r="AB15" s="50"/>
      <c r="AC15" s="50"/>
      <c r="AD15" s="44">
        <f t="shared" si="10"/>
        <v>82600000</v>
      </c>
      <c r="AE15" s="49">
        <v>0</v>
      </c>
      <c r="AF15" s="49">
        <v>0</v>
      </c>
      <c r="AG15" s="49">
        <v>0</v>
      </c>
      <c r="AH15" s="49">
        <v>0</v>
      </c>
      <c r="AI15" s="49">
        <v>0</v>
      </c>
      <c r="AJ15" s="44">
        <v>0</v>
      </c>
      <c r="AK15" s="51">
        <v>0</v>
      </c>
      <c r="AL15" t="str">
        <f t="shared" si="5"/>
        <v/>
      </c>
      <c r="AM15" s="52">
        <v>12376866</v>
      </c>
      <c r="AN15" s="122" t="s">
        <v>729</v>
      </c>
      <c r="AO15" s="52">
        <v>12522765219</v>
      </c>
      <c r="AP15" s="52">
        <f t="shared" si="6"/>
        <v>62517348</v>
      </c>
      <c r="AQ15" s="52">
        <f t="shared" si="7"/>
        <v>74894214</v>
      </c>
    </row>
    <row r="16" spans="1:43" ht="20.100000000000001" customHeight="1" outlineLevel="2">
      <c r="A16" t="s">
        <v>360</v>
      </c>
      <c r="B16" t="s">
        <v>496</v>
      </c>
      <c r="C16" s="40" t="s">
        <v>361</v>
      </c>
      <c r="D16" s="41" t="s">
        <v>73</v>
      </c>
      <c r="E16" s="42" t="s">
        <v>384</v>
      </c>
      <c r="F16" s="43" t="s">
        <v>527</v>
      </c>
      <c r="G16" s="43" t="s">
        <v>528</v>
      </c>
      <c r="H16" s="43" t="s">
        <v>531</v>
      </c>
      <c r="I16" s="44">
        <v>61449367</v>
      </c>
      <c r="J16" s="45">
        <v>61449367</v>
      </c>
      <c r="K16" s="46">
        <v>-9371600</v>
      </c>
      <c r="L16" s="47" t="s">
        <v>49</v>
      </c>
      <c r="M16" s="139" t="s">
        <v>749</v>
      </c>
      <c r="N16" s="48" t="s">
        <v>62</v>
      </c>
      <c r="O16" s="48" t="s">
        <v>59</v>
      </c>
      <c r="P16" s="77" t="s">
        <v>76</v>
      </c>
      <c r="Q16" s="45">
        <f t="shared" si="0"/>
        <v>61449367</v>
      </c>
      <c r="R16" s="46">
        <f t="shared" si="1"/>
        <v>-9371600</v>
      </c>
      <c r="S16" s="49">
        <f t="shared" si="2"/>
        <v>52077767</v>
      </c>
      <c r="T16" s="49">
        <f t="shared" si="3"/>
        <v>0</v>
      </c>
      <c r="U16" s="49">
        <f t="shared" si="8"/>
        <v>61449367</v>
      </c>
      <c r="V16" s="49">
        <f t="shared" si="9"/>
        <v>61449367</v>
      </c>
      <c r="W16" s="50">
        <f>13015500+24893967+13562500</f>
        <v>51471967</v>
      </c>
      <c r="X16" s="50"/>
      <c r="Y16" s="50">
        <v>9977400</v>
      </c>
      <c r="Z16" s="50"/>
      <c r="AA16" s="50"/>
      <c r="AB16" s="50"/>
      <c r="AC16" s="50"/>
      <c r="AD16" s="44">
        <f t="shared" si="10"/>
        <v>61449367</v>
      </c>
      <c r="AE16" s="49">
        <v>0</v>
      </c>
      <c r="AF16" s="49">
        <v>0</v>
      </c>
      <c r="AG16" s="49">
        <v>0</v>
      </c>
      <c r="AH16" s="49">
        <v>0</v>
      </c>
      <c r="AI16" s="49">
        <v>0</v>
      </c>
      <c r="AJ16" s="44">
        <v>0</v>
      </c>
      <c r="AK16" s="51" t="s">
        <v>756</v>
      </c>
      <c r="AL16" t="str">
        <f t="shared" si="5"/>
        <v/>
      </c>
      <c r="AM16" s="52">
        <v>61449367</v>
      </c>
      <c r="AN16" s="122" t="s">
        <v>726</v>
      </c>
      <c r="AO16" s="52">
        <v>0</v>
      </c>
      <c r="AP16" s="52">
        <f t="shared" si="6"/>
        <v>0</v>
      </c>
      <c r="AQ16" s="52">
        <f t="shared" si="7"/>
        <v>61449367</v>
      </c>
    </row>
    <row r="17" spans="1:44" ht="20.100000000000001" hidden="1" customHeight="1" outlineLevel="2">
      <c r="A17" t="s">
        <v>360</v>
      </c>
      <c r="B17" t="s">
        <v>496</v>
      </c>
      <c r="C17" s="40" t="s">
        <v>361</v>
      </c>
      <c r="D17" s="41" t="s">
        <v>74</v>
      </c>
      <c r="E17" s="42" t="s">
        <v>385</v>
      </c>
      <c r="F17" s="43" t="s">
        <v>527</v>
      </c>
      <c r="G17" s="43" t="s">
        <v>536</v>
      </c>
      <c r="H17" s="43" t="s">
        <v>537</v>
      </c>
      <c r="I17" s="44">
        <v>57854907</v>
      </c>
      <c r="J17" s="45">
        <v>57854907</v>
      </c>
      <c r="K17" s="46">
        <v>-587614</v>
      </c>
      <c r="L17" s="47" t="s">
        <v>49</v>
      </c>
      <c r="M17" s="48" t="s">
        <v>70</v>
      </c>
      <c r="N17" s="48" t="s">
        <v>62</v>
      </c>
      <c r="O17" s="48" t="s">
        <v>59</v>
      </c>
      <c r="P17" s="77" t="s">
        <v>214</v>
      </c>
      <c r="Q17" s="45">
        <f t="shared" si="0"/>
        <v>57854907</v>
      </c>
      <c r="R17" s="46">
        <f t="shared" si="1"/>
        <v>-587614</v>
      </c>
      <c r="S17" s="49">
        <f t="shared" si="2"/>
        <v>57267293</v>
      </c>
      <c r="T17" s="49">
        <f t="shared" si="3"/>
        <v>0</v>
      </c>
      <c r="U17" s="49">
        <f t="shared" si="8"/>
        <v>20940012</v>
      </c>
      <c r="V17" s="49">
        <f t="shared" si="9"/>
        <v>20940012</v>
      </c>
      <c r="W17" s="50">
        <v>0</v>
      </c>
      <c r="X17" s="50">
        <v>0</v>
      </c>
      <c r="Y17" s="50">
        <v>0</v>
      </c>
      <c r="Z17" s="50">
        <v>20940012</v>
      </c>
      <c r="AA17" s="50"/>
      <c r="AB17" s="50"/>
      <c r="AC17" s="50"/>
      <c r="AD17" s="44">
        <f t="shared" si="10"/>
        <v>20940012</v>
      </c>
      <c r="AE17" s="49">
        <v>0</v>
      </c>
      <c r="AF17" s="49">
        <v>0</v>
      </c>
      <c r="AG17" s="49">
        <v>0</v>
      </c>
      <c r="AH17" s="49">
        <v>0</v>
      </c>
      <c r="AI17" s="49">
        <v>0</v>
      </c>
      <c r="AJ17" s="44">
        <v>0</v>
      </c>
      <c r="AK17" s="51">
        <v>0</v>
      </c>
      <c r="AL17" t="str">
        <f t="shared" si="5"/>
        <v>error</v>
      </c>
      <c r="AM17" s="52">
        <v>49508780</v>
      </c>
      <c r="AN17" s="122" t="s">
        <v>729</v>
      </c>
      <c r="AO17" s="52">
        <v>1526570335</v>
      </c>
      <c r="AP17" s="52">
        <f t="shared" si="6"/>
        <v>8346127</v>
      </c>
      <c r="AQ17" s="52">
        <f t="shared" si="7"/>
        <v>57854907</v>
      </c>
    </row>
    <row r="18" spans="1:44" ht="20.100000000000001" hidden="1" customHeight="1" outlineLevel="2">
      <c r="A18" t="s">
        <v>360</v>
      </c>
      <c r="B18" t="s">
        <v>496</v>
      </c>
      <c r="C18" s="40" t="s">
        <v>361</v>
      </c>
      <c r="D18" s="41" t="s">
        <v>75</v>
      </c>
      <c r="E18" s="42" t="s">
        <v>373</v>
      </c>
      <c r="F18" s="43" t="s">
        <v>527</v>
      </c>
      <c r="G18" s="43" t="s">
        <v>532</v>
      </c>
      <c r="H18" s="43" t="s">
        <v>533</v>
      </c>
      <c r="I18" s="44">
        <v>54217954</v>
      </c>
      <c r="J18" s="45">
        <v>54217954</v>
      </c>
      <c r="K18" s="46">
        <v>0</v>
      </c>
      <c r="L18" s="47" t="s">
        <v>65</v>
      </c>
      <c r="M18" s="48" t="s">
        <v>58</v>
      </c>
      <c r="N18" s="48" t="s">
        <v>51</v>
      </c>
      <c r="O18" s="48" t="s">
        <v>59</v>
      </c>
      <c r="P18" s="77" t="s">
        <v>76</v>
      </c>
      <c r="Q18" s="45">
        <f t="shared" si="0"/>
        <v>54217954</v>
      </c>
      <c r="R18" s="46">
        <f t="shared" si="1"/>
        <v>0</v>
      </c>
      <c r="S18" s="49">
        <f t="shared" si="2"/>
        <v>54217954</v>
      </c>
      <c r="T18" s="49">
        <f t="shared" si="3"/>
        <v>0</v>
      </c>
      <c r="U18" s="49">
        <f t="shared" si="8"/>
        <v>63400000</v>
      </c>
      <c r="V18" s="49">
        <f t="shared" si="9"/>
        <v>63400000</v>
      </c>
      <c r="W18" s="50">
        <v>0</v>
      </c>
      <c r="X18" s="50">
        <v>63400000</v>
      </c>
      <c r="Y18" s="50">
        <v>0</v>
      </c>
      <c r="Z18" s="50">
        <v>0</v>
      </c>
      <c r="AA18" s="50"/>
      <c r="AB18" s="50"/>
      <c r="AC18" s="50"/>
      <c r="AD18" s="44">
        <f t="shared" si="10"/>
        <v>63400000</v>
      </c>
      <c r="AE18" s="49">
        <v>0</v>
      </c>
      <c r="AF18" s="49">
        <v>0</v>
      </c>
      <c r="AG18" s="49">
        <v>0</v>
      </c>
      <c r="AH18" s="49">
        <v>0</v>
      </c>
      <c r="AI18" s="49">
        <v>0</v>
      </c>
      <c r="AJ18" s="44">
        <v>0</v>
      </c>
      <c r="AK18" s="51">
        <v>0</v>
      </c>
      <c r="AL18" t="str">
        <f t="shared" si="5"/>
        <v/>
      </c>
      <c r="AM18" s="52">
        <v>48953293</v>
      </c>
      <c r="AN18" s="122" t="s">
        <v>729</v>
      </c>
      <c r="AO18" s="52">
        <v>971339601</v>
      </c>
      <c r="AP18" s="52">
        <f t="shared" si="6"/>
        <v>5264661</v>
      </c>
      <c r="AQ18" s="52">
        <f t="shared" si="7"/>
        <v>54217954</v>
      </c>
    </row>
    <row r="19" spans="1:44" ht="20.100000000000001" hidden="1" customHeight="1" outlineLevel="2">
      <c r="A19" t="s">
        <v>360</v>
      </c>
      <c r="B19" t="s">
        <v>496</v>
      </c>
      <c r="C19" s="40" t="s">
        <v>361</v>
      </c>
      <c r="D19" s="41" t="s">
        <v>77</v>
      </c>
      <c r="E19" s="42" t="s">
        <v>386</v>
      </c>
      <c r="F19" s="43" t="s">
        <v>530</v>
      </c>
      <c r="G19" s="43" t="s">
        <v>528</v>
      </c>
      <c r="H19" s="43" t="s">
        <v>538</v>
      </c>
      <c r="I19" s="44">
        <v>50098770</v>
      </c>
      <c r="J19" s="45">
        <v>50098770</v>
      </c>
      <c r="K19" s="46">
        <v>-41769509</v>
      </c>
      <c r="L19" s="47" t="s">
        <v>78</v>
      </c>
      <c r="M19" s="48"/>
      <c r="N19" s="48"/>
      <c r="O19" s="48" t="s">
        <v>59</v>
      </c>
      <c r="P19" s="77" t="s">
        <v>493</v>
      </c>
      <c r="Q19" s="45">
        <f t="shared" si="0"/>
        <v>50098770</v>
      </c>
      <c r="R19" s="46">
        <f t="shared" si="1"/>
        <v>-41769509</v>
      </c>
      <c r="S19" s="49">
        <f t="shared" si="2"/>
        <v>8329261</v>
      </c>
      <c r="T19" s="49">
        <f t="shared" si="3"/>
        <v>0</v>
      </c>
      <c r="U19" s="49">
        <f t="shared" si="8"/>
        <v>0</v>
      </c>
      <c r="V19" s="49">
        <f t="shared" si="9"/>
        <v>0</v>
      </c>
      <c r="W19" s="50">
        <v>0</v>
      </c>
      <c r="X19" s="50">
        <v>0</v>
      </c>
      <c r="Y19" s="50">
        <v>0</v>
      </c>
      <c r="Z19" s="50">
        <v>0</v>
      </c>
      <c r="AA19" s="50"/>
      <c r="AB19" s="50"/>
      <c r="AC19" s="50"/>
      <c r="AD19" s="44">
        <f t="shared" si="10"/>
        <v>0</v>
      </c>
      <c r="AE19" s="49">
        <v>0</v>
      </c>
      <c r="AF19" s="49">
        <v>0</v>
      </c>
      <c r="AG19" s="49">
        <v>0</v>
      </c>
      <c r="AH19" s="49">
        <v>0</v>
      </c>
      <c r="AI19" s="49">
        <v>0</v>
      </c>
      <c r="AJ19" s="44">
        <v>0</v>
      </c>
      <c r="AK19" s="51">
        <v>0</v>
      </c>
      <c r="AL19" t="str">
        <f t="shared" si="5"/>
        <v>error</v>
      </c>
      <c r="AM19" s="52">
        <v>50098770</v>
      </c>
      <c r="AN19" s="122" t="s">
        <v>726</v>
      </c>
      <c r="AO19" s="52">
        <v>0</v>
      </c>
      <c r="AP19" s="52">
        <f t="shared" si="6"/>
        <v>0</v>
      </c>
      <c r="AQ19" s="52">
        <f t="shared" si="7"/>
        <v>50098770</v>
      </c>
    </row>
    <row r="20" spans="1:44" ht="20.100000000000001" hidden="1" customHeight="1" outlineLevel="2">
      <c r="A20" t="s">
        <v>360</v>
      </c>
      <c r="B20" t="s">
        <v>496</v>
      </c>
      <c r="C20" s="40" t="s">
        <v>361</v>
      </c>
      <c r="D20" s="41" t="s">
        <v>79</v>
      </c>
      <c r="E20" s="42" t="s">
        <v>387</v>
      </c>
      <c r="F20" s="43" t="s">
        <v>527</v>
      </c>
      <c r="G20" s="43" t="s">
        <v>539</v>
      </c>
      <c r="H20" s="43" t="s">
        <v>514</v>
      </c>
      <c r="I20" s="44">
        <v>45219765</v>
      </c>
      <c r="J20" s="45">
        <v>45219765</v>
      </c>
      <c r="K20" s="46">
        <v>-9534095</v>
      </c>
      <c r="L20" s="47" t="s">
        <v>49</v>
      </c>
      <c r="M20" s="48" t="s">
        <v>80</v>
      </c>
      <c r="N20" s="48" t="s">
        <v>62</v>
      </c>
      <c r="O20" s="48" t="s">
        <v>59</v>
      </c>
      <c r="P20" s="77" t="s">
        <v>214</v>
      </c>
      <c r="Q20" s="45">
        <f t="shared" si="0"/>
        <v>45219765</v>
      </c>
      <c r="R20" s="46">
        <f t="shared" si="1"/>
        <v>-9534095</v>
      </c>
      <c r="S20" s="49">
        <f t="shared" si="2"/>
        <v>35685670</v>
      </c>
      <c r="T20" s="49">
        <f t="shared" si="3"/>
        <v>0</v>
      </c>
      <c r="U20" s="49">
        <f t="shared" si="8"/>
        <v>8100000</v>
      </c>
      <c r="V20" s="49">
        <f t="shared" si="9"/>
        <v>8100000</v>
      </c>
      <c r="W20" s="50">
        <v>0</v>
      </c>
      <c r="X20" s="50">
        <v>8100000</v>
      </c>
      <c r="Y20" s="50">
        <v>0</v>
      </c>
      <c r="Z20" s="50">
        <v>0</v>
      </c>
      <c r="AA20" s="50"/>
      <c r="AB20" s="50"/>
      <c r="AC20" s="50"/>
      <c r="AD20" s="44">
        <f t="shared" si="10"/>
        <v>8100000</v>
      </c>
      <c r="AE20" s="49">
        <v>0</v>
      </c>
      <c r="AF20" s="49">
        <v>0</v>
      </c>
      <c r="AG20" s="49">
        <v>0</v>
      </c>
      <c r="AH20" s="49">
        <v>0</v>
      </c>
      <c r="AI20" s="49">
        <v>0</v>
      </c>
      <c r="AJ20" s="44">
        <v>0</v>
      </c>
      <c r="AK20" s="51">
        <v>0</v>
      </c>
      <c r="AL20" t="str">
        <f t="shared" si="5"/>
        <v>error</v>
      </c>
      <c r="AM20" s="52">
        <v>44109926</v>
      </c>
      <c r="AN20" s="122" t="s">
        <v>729</v>
      </c>
      <c r="AO20" s="52">
        <v>199226322</v>
      </c>
      <c r="AP20" s="52">
        <f t="shared" si="6"/>
        <v>1109839</v>
      </c>
      <c r="AQ20" s="52">
        <f t="shared" si="7"/>
        <v>45219765</v>
      </c>
    </row>
    <row r="21" spans="1:44" ht="20.100000000000001" customHeight="1" outlineLevel="2">
      <c r="A21" t="s">
        <v>360</v>
      </c>
      <c r="B21" t="s">
        <v>496</v>
      </c>
      <c r="C21" s="40" t="s">
        <v>361</v>
      </c>
      <c r="D21" s="41" t="s">
        <v>81</v>
      </c>
      <c r="E21" s="42" t="s">
        <v>388</v>
      </c>
      <c r="F21" s="43" t="s">
        <v>527</v>
      </c>
      <c r="G21" s="43" t="s">
        <v>528</v>
      </c>
      <c r="H21" s="43" t="s">
        <v>531</v>
      </c>
      <c r="I21" s="44">
        <v>32571500</v>
      </c>
      <c r="J21" s="45">
        <v>32571500</v>
      </c>
      <c r="K21" s="46">
        <v>-5887853</v>
      </c>
      <c r="L21" s="47" t="s">
        <v>49</v>
      </c>
      <c r="M21" s="139" t="s">
        <v>82</v>
      </c>
      <c r="N21" s="48" t="s">
        <v>62</v>
      </c>
      <c r="O21" s="48" t="s">
        <v>59</v>
      </c>
      <c r="P21" s="77" t="s">
        <v>76</v>
      </c>
      <c r="Q21" s="45">
        <f t="shared" si="0"/>
        <v>32571500</v>
      </c>
      <c r="R21" s="46">
        <f t="shared" si="1"/>
        <v>-5887853</v>
      </c>
      <c r="S21" s="49">
        <f t="shared" si="2"/>
        <v>26683647</v>
      </c>
      <c r="T21" s="49">
        <f t="shared" si="3"/>
        <v>0</v>
      </c>
      <c r="U21" s="49">
        <f t="shared" si="8"/>
        <v>0</v>
      </c>
      <c r="V21" s="49">
        <f t="shared" si="9"/>
        <v>0</v>
      </c>
      <c r="W21" s="50">
        <v>0</v>
      </c>
      <c r="X21" s="50">
        <v>0</v>
      </c>
      <c r="Y21" s="50">
        <v>0</v>
      </c>
      <c r="Z21" s="50">
        <v>0</v>
      </c>
      <c r="AA21" s="50"/>
      <c r="AB21" s="50"/>
      <c r="AC21" s="50"/>
      <c r="AD21" s="44">
        <f t="shared" si="10"/>
        <v>0</v>
      </c>
      <c r="AE21" s="49">
        <v>0</v>
      </c>
      <c r="AF21" s="49">
        <v>0</v>
      </c>
      <c r="AG21" s="49">
        <v>0</v>
      </c>
      <c r="AH21" s="49">
        <v>0</v>
      </c>
      <c r="AI21" s="49">
        <v>0</v>
      </c>
      <c r="AJ21" s="44">
        <v>0</v>
      </c>
      <c r="AK21" s="51">
        <v>0</v>
      </c>
      <c r="AL21" t="str">
        <f t="shared" si="5"/>
        <v>error</v>
      </c>
      <c r="AM21" s="52">
        <v>32571500</v>
      </c>
      <c r="AN21" s="122" t="s">
        <v>726</v>
      </c>
      <c r="AO21" s="52">
        <v>0</v>
      </c>
      <c r="AP21" s="52">
        <f t="shared" si="6"/>
        <v>0</v>
      </c>
      <c r="AQ21" s="52">
        <f t="shared" si="7"/>
        <v>32571500</v>
      </c>
    </row>
    <row r="22" spans="1:44" ht="20.100000000000001" customHeight="1" outlineLevel="2">
      <c r="A22" t="s">
        <v>360</v>
      </c>
      <c r="B22" t="s">
        <v>496</v>
      </c>
      <c r="C22" s="40" t="s">
        <v>361</v>
      </c>
      <c r="D22" s="41" t="s">
        <v>83</v>
      </c>
      <c r="E22" s="42" t="s">
        <v>389</v>
      </c>
      <c r="F22" s="43" t="s">
        <v>527</v>
      </c>
      <c r="G22" s="43" t="s">
        <v>528</v>
      </c>
      <c r="H22" s="43" t="s">
        <v>531</v>
      </c>
      <c r="I22" s="44">
        <v>25712298</v>
      </c>
      <c r="J22" s="45">
        <v>25712298</v>
      </c>
      <c r="K22" s="46">
        <v>0</v>
      </c>
      <c r="L22" s="47" t="s">
        <v>49</v>
      </c>
      <c r="M22" s="139" t="s">
        <v>84</v>
      </c>
      <c r="N22" s="48" t="s">
        <v>62</v>
      </c>
      <c r="O22" s="48" t="s">
        <v>59</v>
      </c>
      <c r="P22" s="77" t="s">
        <v>76</v>
      </c>
      <c r="Q22" s="45">
        <f t="shared" si="0"/>
        <v>25712298</v>
      </c>
      <c r="R22" s="46">
        <f t="shared" si="1"/>
        <v>0</v>
      </c>
      <c r="S22" s="49">
        <f t="shared" si="2"/>
        <v>25712298</v>
      </c>
      <c r="T22" s="49">
        <f t="shared" si="3"/>
        <v>0</v>
      </c>
      <c r="U22" s="49">
        <f t="shared" si="8"/>
        <v>8210078</v>
      </c>
      <c r="V22" s="49">
        <f t="shared" si="9"/>
        <v>8210078</v>
      </c>
      <c r="W22" s="50">
        <v>8210078</v>
      </c>
      <c r="X22" s="50">
        <v>0</v>
      </c>
      <c r="Y22" s="50">
        <v>0</v>
      </c>
      <c r="Z22" s="50">
        <v>0</v>
      </c>
      <c r="AA22" s="50"/>
      <c r="AB22" s="50"/>
      <c r="AC22" s="50"/>
      <c r="AD22" s="44">
        <f t="shared" si="10"/>
        <v>8210078</v>
      </c>
      <c r="AE22" s="49">
        <v>0</v>
      </c>
      <c r="AF22" s="49">
        <v>0</v>
      </c>
      <c r="AG22" s="49">
        <v>0</v>
      </c>
      <c r="AH22" s="49">
        <v>0</v>
      </c>
      <c r="AI22" s="49">
        <v>0</v>
      </c>
      <c r="AJ22" s="44">
        <v>0</v>
      </c>
      <c r="AK22" s="51" t="s">
        <v>85</v>
      </c>
      <c r="AL22" t="str">
        <f t="shared" si="5"/>
        <v>error</v>
      </c>
      <c r="AM22" s="52">
        <v>11324225</v>
      </c>
      <c r="AN22" s="122" t="s">
        <v>729</v>
      </c>
      <c r="AO22" s="52">
        <v>2550795574</v>
      </c>
      <c r="AP22" s="52">
        <f t="shared" si="6"/>
        <v>14388073</v>
      </c>
      <c r="AQ22" s="52">
        <f t="shared" si="7"/>
        <v>25712298</v>
      </c>
    </row>
    <row r="23" spans="1:44" ht="20.100000000000001" hidden="1" customHeight="1" outlineLevel="2">
      <c r="A23" t="s">
        <v>360</v>
      </c>
      <c r="B23" t="s">
        <v>496</v>
      </c>
      <c r="C23" s="40" t="s">
        <v>361</v>
      </c>
      <c r="D23" s="41" t="s">
        <v>86</v>
      </c>
      <c r="E23" s="42" t="s">
        <v>390</v>
      </c>
      <c r="F23" s="43" t="s">
        <v>530</v>
      </c>
      <c r="G23" s="43" t="s">
        <v>536</v>
      </c>
      <c r="H23" s="43" t="s">
        <v>540</v>
      </c>
      <c r="I23" s="44">
        <v>25408080</v>
      </c>
      <c r="J23" s="45">
        <v>25408080</v>
      </c>
      <c r="K23" s="46">
        <v>-14229000</v>
      </c>
      <c r="L23" s="47" t="s">
        <v>78</v>
      </c>
      <c r="M23" s="48"/>
      <c r="N23" s="48"/>
      <c r="O23" s="48" t="s">
        <v>59</v>
      </c>
      <c r="P23" s="77" t="s">
        <v>67</v>
      </c>
      <c r="Q23" s="45">
        <f t="shared" si="0"/>
        <v>25408080</v>
      </c>
      <c r="R23" s="46">
        <f t="shared" si="1"/>
        <v>-14229000</v>
      </c>
      <c r="S23" s="49">
        <f t="shared" si="2"/>
        <v>11179080</v>
      </c>
      <c r="T23" s="49">
        <f t="shared" si="3"/>
        <v>0</v>
      </c>
      <c r="U23" s="49">
        <f t="shared" si="8"/>
        <v>0</v>
      </c>
      <c r="V23" s="49">
        <f t="shared" si="9"/>
        <v>0</v>
      </c>
      <c r="W23" s="50">
        <v>0</v>
      </c>
      <c r="X23" s="50">
        <v>0</v>
      </c>
      <c r="Y23" s="50">
        <v>0</v>
      </c>
      <c r="Z23" s="50">
        <v>0</v>
      </c>
      <c r="AA23" s="50"/>
      <c r="AB23" s="50"/>
      <c r="AC23" s="50"/>
      <c r="AD23" s="44">
        <f t="shared" si="10"/>
        <v>0</v>
      </c>
      <c r="AE23" s="49">
        <v>0</v>
      </c>
      <c r="AF23" s="49">
        <v>0</v>
      </c>
      <c r="AG23" s="49">
        <v>0</v>
      </c>
      <c r="AH23" s="49">
        <v>0</v>
      </c>
      <c r="AI23" s="49">
        <v>0</v>
      </c>
      <c r="AJ23" s="44">
        <v>0</v>
      </c>
      <c r="AK23" s="51">
        <v>0</v>
      </c>
      <c r="AL23" t="str">
        <f t="shared" si="5"/>
        <v>error</v>
      </c>
      <c r="AM23" s="52">
        <v>25408080</v>
      </c>
      <c r="AN23" s="122" t="s">
        <v>726</v>
      </c>
      <c r="AO23" s="52">
        <v>0</v>
      </c>
      <c r="AP23" s="52">
        <f t="shared" si="6"/>
        <v>0</v>
      </c>
      <c r="AQ23" s="52">
        <f t="shared" si="7"/>
        <v>25408080</v>
      </c>
    </row>
    <row r="24" spans="1:44" ht="20.100000000000001" customHeight="1" outlineLevel="2">
      <c r="A24" t="s">
        <v>360</v>
      </c>
      <c r="B24" t="s">
        <v>496</v>
      </c>
      <c r="C24" s="40" t="s">
        <v>361</v>
      </c>
      <c r="D24" s="41" t="s">
        <v>87</v>
      </c>
      <c r="E24" s="42" t="s">
        <v>391</v>
      </c>
      <c r="F24" s="43" t="s">
        <v>527</v>
      </c>
      <c r="G24" s="43" t="s">
        <v>528</v>
      </c>
      <c r="H24" s="43" t="s">
        <v>531</v>
      </c>
      <c r="I24" s="44">
        <v>23469296</v>
      </c>
      <c r="J24" s="45">
        <v>23469296</v>
      </c>
      <c r="K24" s="46">
        <v>0</v>
      </c>
      <c r="L24" s="47" t="s">
        <v>49</v>
      </c>
      <c r="M24" s="139" t="s">
        <v>88</v>
      </c>
      <c r="N24" s="48" t="s">
        <v>62</v>
      </c>
      <c r="O24" s="48" t="s">
        <v>59</v>
      </c>
      <c r="P24" s="77" t="s">
        <v>67</v>
      </c>
      <c r="Q24" s="45">
        <f t="shared" si="0"/>
        <v>23469296</v>
      </c>
      <c r="R24" s="46">
        <f t="shared" si="1"/>
        <v>0</v>
      </c>
      <c r="S24" s="49">
        <f t="shared" si="2"/>
        <v>23469296</v>
      </c>
      <c r="T24" s="49">
        <f t="shared" si="3"/>
        <v>0</v>
      </c>
      <c r="U24" s="49">
        <f t="shared" si="8"/>
        <v>22300000</v>
      </c>
      <c r="V24" s="49">
        <f t="shared" si="9"/>
        <v>22300000</v>
      </c>
      <c r="W24" s="50">
        <v>20700000</v>
      </c>
      <c r="X24" s="50">
        <v>0</v>
      </c>
      <c r="Y24" s="50">
        <v>0</v>
      </c>
      <c r="Z24" s="50">
        <v>1600000</v>
      </c>
      <c r="AA24" s="50"/>
      <c r="AB24" s="50"/>
      <c r="AC24" s="50"/>
      <c r="AD24" s="44">
        <f t="shared" si="10"/>
        <v>22300000</v>
      </c>
      <c r="AE24" s="49">
        <v>0</v>
      </c>
      <c r="AF24" s="49">
        <v>0</v>
      </c>
      <c r="AG24" s="49">
        <v>0</v>
      </c>
      <c r="AH24" s="49">
        <v>0</v>
      </c>
      <c r="AI24" s="49">
        <v>0</v>
      </c>
      <c r="AJ24" s="44">
        <v>0</v>
      </c>
      <c r="AK24" s="51" t="s">
        <v>89</v>
      </c>
      <c r="AL24" t="str">
        <f t="shared" si="5"/>
        <v>error</v>
      </c>
      <c r="AM24" s="52">
        <v>7503200</v>
      </c>
      <c r="AN24" s="122" t="s">
        <v>729</v>
      </c>
      <c r="AO24" s="52">
        <v>3271741047</v>
      </c>
      <c r="AP24" s="52">
        <f t="shared" si="6"/>
        <v>15966096</v>
      </c>
      <c r="AQ24" s="52">
        <f t="shared" si="7"/>
        <v>23469296</v>
      </c>
    </row>
    <row r="25" spans="1:44" ht="20.100000000000001" customHeight="1" outlineLevel="2">
      <c r="A25" t="s">
        <v>360</v>
      </c>
      <c r="B25" t="s">
        <v>496</v>
      </c>
      <c r="C25" s="40" t="s">
        <v>361</v>
      </c>
      <c r="D25" s="41" t="s">
        <v>90</v>
      </c>
      <c r="E25" s="42" t="s">
        <v>392</v>
      </c>
      <c r="F25" s="43" t="s">
        <v>534</v>
      </c>
      <c r="G25" s="43" t="s">
        <v>528</v>
      </c>
      <c r="H25" s="43" t="s">
        <v>531</v>
      </c>
      <c r="I25" s="44">
        <v>23314728</v>
      </c>
      <c r="J25" s="45">
        <v>23314728</v>
      </c>
      <c r="K25" s="46">
        <v>0</v>
      </c>
      <c r="L25" s="47" t="s">
        <v>91</v>
      </c>
      <c r="M25" s="139" t="s">
        <v>66</v>
      </c>
      <c r="N25" s="48" t="s">
        <v>62</v>
      </c>
      <c r="O25" s="48" t="s">
        <v>59</v>
      </c>
      <c r="P25" s="77" t="s">
        <v>76</v>
      </c>
      <c r="Q25" s="45">
        <f t="shared" si="0"/>
        <v>23314728</v>
      </c>
      <c r="R25" s="46">
        <f t="shared" si="1"/>
        <v>0</v>
      </c>
      <c r="S25" s="49">
        <f t="shared" si="2"/>
        <v>23314728</v>
      </c>
      <c r="T25" s="49">
        <f t="shared" si="3"/>
        <v>0</v>
      </c>
      <c r="U25" s="49">
        <f t="shared" si="8"/>
        <v>0</v>
      </c>
      <c r="V25" s="49">
        <f t="shared" si="9"/>
        <v>0</v>
      </c>
      <c r="W25" s="50">
        <v>0</v>
      </c>
      <c r="X25" s="50">
        <v>0</v>
      </c>
      <c r="Y25" s="50">
        <v>0</v>
      </c>
      <c r="Z25" s="50">
        <v>0</v>
      </c>
      <c r="AA25" s="50"/>
      <c r="AB25" s="50"/>
      <c r="AC25" s="50"/>
      <c r="AD25" s="44">
        <f t="shared" si="10"/>
        <v>0</v>
      </c>
      <c r="AE25" s="49">
        <v>0</v>
      </c>
      <c r="AF25" s="49">
        <v>0</v>
      </c>
      <c r="AG25" s="49">
        <v>0</v>
      </c>
      <c r="AH25" s="49">
        <v>0</v>
      </c>
      <c r="AI25" s="49">
        <v>0</v>
      </c>
      <c r="AJ25" s="44">
        <v>0</v>
      </c>
      <c r="AK25" s="51" t="s">
        <v>92</v>
      </c>
      <c r="AL25" t="str">
        <f t="shared" si="5"/>
        <v>error</v>
      </c>
      <c r="AM25" s="52">
        <v>0</v>
      </c>
      <c r="AN25" s="122" t="s">
        <v>727</v>
      </c>
      <c r="AO25" s="52" t="s">
        <v>727</v>
      </c>
      <c r="AP25" s="52">
        <f t="shared" si="6"/>
        <v>23314728</v>
      </c>
      <c r="AQ25" s="52">
        <f t="shared" si="7"/>
        <v>23314728</v>
      </c>
      <c r="AR25" t="s">
        <v>735</v>
      </c>
    </row>
    <row r="26" spans="1:44" ht="20.100000000000001" hidden="1" customHeight="1" outlineLevel="2">
      <c r="A26" t="s">
        <v>360</v>
      </c>
      <c r="B26" t="s">
        <v>496</v>
      </c>
      <c r="C26" s="40" t="s">
        <v>361</v>
      </c>
      <c r="D26" s="41" t="s">
        <v>93</v>
      </c>
      <c r="E26" s="42" t="s">
        <v>393</v>
      </c>
      <c r="F26" s="43" t="s">
        <v>527</v>
      </c>
      <c r="G26" s="43" t="s">
        <v>536</v>
      </c>
      <c r="H26" s="43" t="s">
        <v>540</v>
      </c>
      <c r="I26" s="44">
        <v>22839714</v>
      </c>
      <c r="J26" s="45">
        <v>22839714</v>
      </c>
      <c r="K26" s="46">
        <v>0</v>
      </c>
      <c r="L26" s="47" t="s">
        <v>49</v>
      </c>
      <c r="M26" s="48" t="s">
        <v>678</v>
      </c>
      <c r="N26" s="48" t="s">
        <v>62</v>
      </c>
      <c r="O26" s="48" t="s">
        <v>59</v>
      </c>
      <c r="P26" s="77" t="s">
        <v>67</v>
      </c>
      <c r="Q26" s="45">
        <f t="shared" si="0"/>
        <v>22839714</v>
      </c>
      <c r="R26" s="46">
        <f t="shared" si="1"/>
        <v>0</v>
      </c>
      <c r="S26" s="49">
        <f t="shared" si="2"/>
        <v>22839714</v>
      </c>
      <c r="T26" s="49">
        <f t="shared" si="3"/>
        <v>0</v>
      </c>
      <c r="U26" s="49">
        <f t="shared" si="8"/>
        <v>17769034</v>
      </c>
      <c r="V26" s="49">
        <f t="shared" si="9"/>
        <v>17769034</v>
      </c>
      <c r="W26" s="50">
        <v>0</v>
      </c>
      <c r="X26" s="50">
        <v>12738998</v>
      </c>
      <c r="Y26" s="50">
        <v>0</v>
      </c>
      <c r="Z26" s="50">
        <v>5030036</v>
      </c>
      <c r="AA26" s="50"/>
      <c r="AB26" s="50"/>
      <c r="AC26" s="50"/>
      <c r="AD26" s="44">
        <f t="shared" si="10"/>
        <v>17769034</v>
      </c>
      <c r="AE26" s="49">
        <v>0</v>
      </c>
      <c r="AF26" s="49">
        <v>0</v>
      </c>
      <c r="AG26" s="49">
        <v>0</v>
      </c>
      <c r="AH26" s="49">
        <v>0</v>
      </c>
      <c r="AI26" s="49">
        <v>0</v>
      </c>
      <c r="AJ26" s="44">
        <v>0</v>
      </c>
      <c r="AK26" s="51">
        <v>0</v>
      </c>
      <c r="AL26" t="str">
        <f t="shared" si="5"/>
        <v>error</v>
      </c>
      <c r="AM26" s="52">
        <v>22839714</v>
      </c>
      <c r="AN26" s="122" t="s">
        <v>726</v>
      </c>
      <c r="AO26" s="52">
        <v>0</v>
      </c>
      <c r="AP26" s="52">
        <f t="shared" si="6"/>
        <v>0</v>
      </c>
      <c r="AQ26" s="52">
        <f t="shared" si="7"/>
        <v>22839714</v>
      </c>
    </row>
    <row r="27" spans="1:44" ht="20.100000000000001" hidden="1" customHeight="1" outlineLevel="2">
      <c r="A27" t="s">
        <v>360</v>
      </c>
      <c r="B27" t="s">
        <v>496</v>
      </c>
      <c r="C27" s="40" t="s">
        <v>361</v>
      </c>
      <c r="D27" s="41" t="s">
        <v>94</v>
      </c>
      <c r="E27" s="42" t="s">
        <v>394</v>
      </c>
      <c r="F27" s="43" t="s">
        <v>527</v>
      </c>
      <c r="G27" s="43" t="s">
        <v>528</v>
      </c>
      <c r="H27" s="43" t="s">
        <v>529</v>
      </c>
      <c r="I27" s="44">
        <v>14925962</v>
      </c>
      <c r="J27" s="45">
        <v>14925962</v>
      </c>
      <c r="K27" s="46">
        <v>0</v>
      </c>
      <c r="L27" s="47" t="s">
        <v>49</v>
      </c>
      <c r="M27" s="48" t="s">
        <v>95</v>
      </c>
      <c r="N27" s="48" t="s">
        <v>62</v>
      </c>
      <c r="O27" s="48" t="s">
        <v>59</v>
      </c>
      <c r="P27" s="77" t="s">
        <v>67</v>
      </c>
      <c r="Q27" s="45">
        <f t="shared" si="0"/>
        <v>14925962</v>
      </c>
      <c r="R27" s="46">
        <f t="shared" si="1"/>
        <v>0</v>
      </c>
      <c r="S27" s="49">
        <f t="shared" si="2"/>
        <v>14925962</v>
      </c>
      <c r="T27" s="49">
        <f t="shared" si="3"/>
        <v>0</v>
      </c>
      <c r="U27" s="49">
        <f t="shared" si="8"/>
        <v>0</v>
      </c>
      <c r="V27" s="49">
        <f t="shared" si="9"/>
        <v>0</v>
      </c>
      <c r="W27" s="50">
        <v>0</v>
      </c>
      <c r="X27" s="50">
        <v>0</v>
      </c>
      <c r="Y27" s="50">
        <v>0</v>
      </c>
      <c r="Z27" s="50">
        <v>0</v>
      </c>
      <c r="AA27" s="50"/>
      <c r="AB27" s="50"/>
      <c r="AC27" s="50"/>
      <c r="AD27" s="44">
        <f t="shared" si="10"/>
        <v>0</v>
      </c>
      <c r="AE27" s="49">
        <v>0</v>
      </c>
      <c r="AF27" s="49">
        <v>0</v>
      </c>
      <c r="AG27" s="49">
        <v>0</v>
      </c>
      <c r="AH27" s="49">
        <v>0</v>
      </c>
      <c r="AI27" s="49">
        <v>0</v>
      </c>
      <c r="AJ27" s="44">
        <v>0</v>
      </c>
      <c r="AK27" s="51" t="s">
        <v>96</v>
      </c>
      <c r="AL27" t="str">
        <f t="shared" si="5"/>
        <v>error</v>
      </c>
      <c r="AM27" s="52">
        <v>14925962</v>
      </c>
      <c r="AN27" s="122" t="s">
        <v>726</v>
      </c>
      <c r="AO27" s="52">
        <v>0</v>
      </c>
      <c r="AP27" s="52">
        <f t="shared" si="6"/>
        <v>0</v>
      </c>
      <c r="AQ27" s="52">
        <f t="shared" si="7"/>
        <v>14925962</v>
      </c>
    </row>
    <row r="28" spans="1:44" ht="20.100000000000001" hidden="1" customHeight="1" outlineLevel="2">
      <c r="A28" t="s">
        <v>360</v>
      </c>
      <c r="B28" t="s">
        <v>496</v>
      </c>
      <c r="C28" s="40" t="s">
        <v>361</v>
      </c>
      <c r="D28" s="41" t="s">
        <v>97</v>
      </c>
      <c r="E28" s="42" t="s">
        <v>395</v>
      </c>
      <c r="F28" s="43" t="s">
        <v>541</v>
      </c>
      <c r="G28" s="43" t="s">
        <v>532</v>
      </c>
      <c r="H28" s="43" t="s">
        <v>533</v>
      </c>
      <c r="I28" s="44">
        <v>14291752</v>
      </c>
      <c r="J28" s="45">
        <v>14291752</v>
      </c>
      <c r="K28" s="46">
        <v>-12593533</v>
      </c>
      <c r="L28" s="47" t="s">
        <v>49</v>
      </c>
      <c r="M28" s="48" t="s">
        <v>98</v>
      </c>
      <c r="N28" s="48" t="s">
        <v>62</v>
      </c>
      <c r="O28" s="48" t="s">
        <v>59</v>
      </c>
      <c r="P28" s="77" t="s">
        <v>76</v>
      </c>
      <c r="Q28" s="45">
        <f t="shared" si="0"/>
        <v>14291752</v>
      </c>
      <c r="R28" s="46">
        <f t="shared" si="1"/>
        <v>-12593533</v>
      </c>
      <c r="S28" s="49">
        <f t="shared" si="2"/>
        <v>1698219</v>
      </c>
      <c r="T28" s="49">
        <f t="shared" si="3"/>
        <v>0</v>
      </c>
      <c r="U28" s="49">
        <f t="shared" si="8"/>
        <v>0</v>
      </c>
      <c r="V28" s="49">
        <f t="shared" si="9"/>
        <v>0</v>
      </c>
      <c r="W28" s="50">
        <v>0</v>
      </c>
      <c r="X28" s="50">
        <v>0</v>
      </c>
      <c r="Y28" s="50">
        <v>0</v>
      </c>
      <c r="Z28" s="50">
        <v>0</v>
      </c>
      <c r="AA28" s="50"/>
      <c r="AB28" s="50"/>
      <c r="AC28" s="50"/>
      <c r="AD28" s="44">
        <f t="shared" si="10"/>
        <v>0</v>
      </c>
      <c r="AE28" s="49">
        <v>0</v>
      </c>
      <c r="AF28" s="49">
        <v>0</v>
      </c>
      <c r="AG28" s="49">
        <v>0</v>
      </c>
      <c r="AH28" s="49">
        <v>0</v>
      </c>
      <c r="AI28" s="49">
        <v>0</v>
      </c>
      <c r="AJ28" s="44">
        <v>0</v>
      </c>
      <c r="AK28" s="51">
        <v>0</v>
      </c>
      <c r="AL28" t="str">
        <f t="shared" si="5"/>
        <v>error</v>
      </c>
      <c r="AM28" s="52">
        <v>0</v>
      </c>
      <c r="AN28" s="122" t="s">
        <v>725</v>
      </c>
      <c r="AO28" s="52">
        <v>129183</v>
      </c>
      <c r="AP28" s="52">
        <f t="shared" si="6"/>
        <v>14291752</v>
      </c>
      <c r="AQ28" s="52">
        <f t="shared" si="7"/>
        <v>14291752</v>
      </c>
    </row>
    <row r="29" spans="1:44" ht="20.100000000000001" hidden="1" customHeight="1" outlineLevel="2">
      <c r="A29" t="s">
        <v>360</v>
      </c>
      <c r="B29" t="s">
        <v>496</v>
      </c>
      <c r="C29" s="40" t="s">
        <v>361</v>
      </c>
      <c r="D29" s="41" t="s">
        <v>99</v>
      </c>
      <c r="E29" s="42" t="s">
        <v>396</v>
      </c>
      <c r="F29" s="43" t="s">
        <v>527</v>
      </c>
      <c r="G29" s="43" t="s">
        <v>536</v>
      </c>
      <c r="H29" s="43" t="s">
        <v>537</v>
      </c>
      <c r="I29" s="44">
        <v>11162500</v>
      </c>
      <c r="J29" s="45">
        <v>11162500</v>
      </c>
      <c r="K29" s="46">
        <v>-25241588</v>
      </c>
      <c r="L29" s="47" t="s">
        <v>49</v>
      </c>
      <c r="M29" s="48"/>
      <c r="N29" s="48"/>
      <c r="O29" s="48" t="s">
        <v>59</v>
      </c>
      <c r="P29" s="77" t="s">
        <v>214</v>
      </c>
      <c r="Q29" s="45">
        <f t="shared" si="0"/>
        <v>11162500</v>
      </c>
      <c r="R29" s="46">
        <f t="shared" si="1"/>
        <v>-25241588</v>
      </c>
      <c r="S29" s="49">
        <f t="shared" si="2"/>
        <v>-14079088</v>
      </c>
      <c r="T29" s="49">
        <f t="shared" si="3"/>
        <v>0</v>
      </c>
      <c r="U29" s="49">
        <f t="shared" si="8"/>
        <v>0</v>
      </c>
      <c r="V29" s="49">
        <f t="shared" si="9"/>
        <v>0</v>
      </c>
      <c r="W29" s="50">
        <v>0</v>
      </c>
      <c r="X29" s="50">
        <v>0</v>
      </c>
      <c r="Y29" s="50">
        <v>0</v>
      </c>
      <c r="Z29" s="50">
        <v>0</v>
      </c>
      <c r="AA29" s="50"/>
      <c r="AB29" s="50"/>
      <c r="AC29" s="50"/>
      <c r="AD29" s="44">
        <f t="shared" si="10"/>
        <v>0</v>
      </c>
      <c r="AE29" s="49">
        <v>0</v>
      </c>
      <c r="AF29" s="49">
        <v>0</v>
      </c>
      <c r="AG29" s="49">
        <v>0</v>
      </c>
      <c r="AH29" s="49">
        <v>0</v>
      </c>
      <c r="AI29" s="49">
        <v>0</v>
      </c>
      <c r="AJ29" s="44">
        <v>0</v>
      </c>
      <c r="AK29" s="51">
        <v>0</v>
      </c>
      <c r="AL29" t="str">
        <f t="shared" si="5"/>
        <v>error</v>
      </c>
      <c r="AM29" s="52">
        <v>11162500</v>
      </c>
      <c r="AN29" s="122" t="s">
        <v>726</v>
      </c>
      <c r="AO29" s="52">
        <v>0</v>
      </c>
      <c r="AP29" s="52">
        <f t="shared" si="6"/>
        <v>0</v>
      </c>
      <c r="AQ29" s="52">
        <f t="shared" si="7"/>
        <v>11162500</v>
      </c>
    </row>
    <row r="30" spans="1:44" ht="20.100000000000001" customHeight="1" outlineLevel="2">
      <c r="A30" t="s">
        <v>360</v>
      </c>
      <c r="B30" t="s">
        <v>496</v>
      </c>
      <c r="C30" s="40" t="s">
        <v>361</v>
      </c>
      <c r="D30" s="41" t="s">
        <v>100</v>
      </c>
      <c r="E30" s="42" t="s">
        <v>397</v>
      </c>
      <c r="F30" s="43" t="s">
        <v>527</v>
      </c>
      <c r="G30" s="43" t="s">
        <v>528</v>
      </c>
      <c r="H30" s="43" t="s">
        <v>531</v>
      </c>
      <c r="I30" s="44">
        <v>11094521</v>
      </c>
      <c r="J30" s="45">
        <v>11094521</v>
      </c>
      <c r="K30" s="46">
        <v>0</v>
      </c>
      <c r="L30" s="47" t="s">
        <v>49</v>
      </c>
      <c r="M30" s="139" t="s">
        <v>748</v>
      </c>
      <c r="N30" s="48"/>
      <c r="O30" s="48" t="s">
        <v>59</v>
      </c>
      <c r="P30" s="77" t="s">
        <v>214</v>
      </c>
      <c r="Q30" s="45">
        <f t="shared" si="0"/>
        <v>11094521</v>
      </c>
      <c r="R30" s="46">
        <f t="shared" si="1"/>
        <v>0</v>
      </c>
      <c r="S30" s="49">
        <f t="shared" si="2"/>
        <v>11094521</v>
      </c>
      <c r="T30" s="49">
        <f t="shared" si="3"/>
        <v>0</v>
      </c>
      <c r="U30" s="49">
        <f t="shared" si="8"/>
        <v>0</v>
      </c>
      <c r="V30" s="49">
        <f t="shared" si="9"/>
        <v>0</v>
      </c>
      <c r="W30" s="50">
        <v>0</v>
      </c>
      <c r="X30" s="50">
        <v>0</v>
      </c>
      <c r="Y30" s="50">
        <v>0</v>
      </c>
      <c r="Z30" s="50">
        <v>0</v>
      </c>
      <c r="AA30" s="50"/>
      <c r="AB30" s="50"/>
      <c r="AC30" s="50"/>
      <c r="AD30" s="44">
        <f t="shared" si="10"/>
        <v>0</v>
      </c>
      <c r="AE30" s="49">
        <v>0</v>
      </c>
      <c r="AF30" s="49">
        <v>0</v>
      </c>
      <c r="AG30" s="49">
        <v>0</v>
      </c>
      <c r="AH30" s="49">
        <v>0</v>
      </c>
      <c r="AI30" s="49">
        <v>0</v>
      </c>
      <c r="AJ30" s="44">
        <v>0</v>
      </c>
      <c r="AK30" s="51">
        <v>0</v>
      </c>
      <c r="AL30" t="str">
        <f t="shared" si="5"/>
        <v>error</v>
      </c>
      <c r="AM30" s="52">
        <v>10609948</v>
      </c>
      <c r="AN30" s="122" t="s">
        <v>729</v>
      </c>
      <c r="AO30" s="52">
        <v>89478000</v>
      </c>
      <c r="AP30" s="52">
        <f t="shared" si="6"/>
        <v>484573</v>
      </c>
      <c r="AQ30" s="52">
        <f t="shared" si="7"/>
        <v>11094521</v>
      </c>
    </row>
    <row r="31" spans="1:44" ht="20.100000000000001" hidden="1" customHeight="1" outlineLevel="2">
      <c r="A31" t="s">
        <v>360</v>
      </c>
      <c r="B31" t="s">
        <v>496</v>
      </c>
      <c r="C31" s="40" t="s">
        <v>361</v>
      </c>
      <c r="D31" s="41" t="s">
        <v>101</v>
      </c>
      <c r="E31" s="42" t="s">
        <v>398</v>
      </c>
      <c r="F31" s="43" t="s">
        <v>527</v>
      </c>
      <c r="G31" s="43" t="s">
        <v>539</v>
      </c>
      <c r="H31" s="43" t="s">
        <v>500</v>
      </c>
      <c r="I31" s="44">
        <v>10849076</v>
      </c>
      <c r="J31" s="45">
        <v>10849076</v>
      </c>
      <c r="K31" s="46">
        <v>0</v>
      </c>
      <c r="L31" s="47" t="s">
        <v>49</v>
      </c>
      <c r="M31" s="48" t="s">
        <v>102</v>
      </c>
      <c r="N31" s="48" t="s">
        <v>62</v>
      </c>
      <c r="O31" s="48" t="s">
        <v>59</v>
      </c>
      <c r="P31" s="77" t="s">
        <v>67</v>
      </c>
      <c r="Q31" s="45">
        <f t="shared" si="0"/>
        <v>10849076</v>
      </c>
      <c r="R31" s="46">
        <f t="shared" si="1"/>
        <v>0</v>
      </c>
      <c r="S31" s="49">
        <f t="shared" si="2"/>
        <v>10849076</v>
      </c>
      <c r="T31" s="49">
        <f t="shared" si="3"/>
        <v>0</v>
      </c>
      <c r="U31" s="49">
        <f t="shared" si="8"/>
        <v>10849076</v>
      </c>
      <c r="V31" s="49">
        <f t="shared" si="9"/>
        <v>10849076</v>
      </c>
      <c r="W31" s="50">
        <f>Q31</f>
        <v>10849076</v>
      </c>
      <c r="X31" s="50">
        <v>0</v>
      </c>
      <c r="Y31" s="50">
        <v>0</v>
      </c>
      <c r="Z31" s="50">
        <v>0</v>
      </c>
      <c r="AA31" s="50"/>
      <c r="AB31" s="50"/>
      <c r="AC31" s="50"/>
      <c r="AD31" s="44">
        <f t="shared" si="10"/>
        <v>10849076</v>
      </c>
      <c r="AE31" s="49">
        <v>0</v>
      </c>
      <c r="AF31" s="49">
        <v>0</v>
      </c>
      <c r="AG31" s="49">
        <v>0</v>
      </c>
      <c r="AH31" s="49">
        <v>0</v>
      </c>
      <c r="AI31" s="49">
        <v>0</v>
      </c>
      <c r="AJ31" s="44">
        <v>0</v>
      </c>
      <c r="AK31" s="51" t="s">
        <v>103</v>
      </c>
      <c r="AL31" t="str">
        <f t="shared" si="5"/>
        <v/>
      </c>
      <c r="AM31" s="52">
        <v>4539540</v>
      </c>
      <c r="AN31" s="122" t="s">
        <v>729</v>
      </c>
      <c r="AO31" s="52">
        <v>1156896399</v>
      </c>
      <c r="AP31" s="52">
        <f t="shared" si="6"/>
        <v>6309536</v>
      </c>
      <c r="AQ31" s="52">
        <f t="shared" si="7"/>
        <v>10849076</v>
      </c>
    </row>
    <row r="32" spans="1:44" ht="20.100000000000001" customHeight="1" outlineLevel="2">
      <c r="A32" t="s">
        <v>360</v>
      </c>
      <c r="B32" t="s">
        <v>496</v>
      </c>
      <c r="C32" s="40" t="s">
        <v>361</v>
      </c>
      <c r="D32" s="41" t="s">
        <v>104</v>
      </c>
      <c r="E32" s="42" t="s">
        <v>399</v>
      </c>
      <c r="F32" s="43" t="s">
        <v>527</v>
      </c>
      <c r="G32" s="43" t="s">
        <v>528</v>
      </c>
      <c r="H32" s="43" t="s">
        <v>531</v>
      </c>
      <c r="I32" s="44">
        <v>7481680</v>
      </c>
      <c r="J32" s="45">
        <v>7481680</v>
      </c>
      <c r="K32" s="46">
        <v>0</v>
      </c>
      <c r="L32" s="47" t="s">
        <v>91</v>
      </c>
      <c r="M32" s="139" t="s">
        <v>88</v>
      </c>
      <c r="N32" s="48" t="s">
        <v>62</v>
      </c>
      <c r="O32" s="48" t="s">
        <v>59</v>
      </c>
      <c r="P32" s="77" t="s">
        <v>67</v>
      </c>
      <c r="Q32" s="45">
        <f t="shared" si="0"/>
        <v>7481680</v>
      </c>
      <c r="R32" s="46">
        <f t="shared" si="1"/>
        <v>0</v>
      </c>
      <c r="S32" s="49">
        <f t="shared" si="2"/>
        <v>7481680</v>
      </c>
      <c r="T32" s="49">
        <f t="shared" si="3"/>
        <v>0</v>
      </c>
      <c r="U32" s="49">
        <f t="shared" si="8"/>
        <v>7500000</v>
      </c>
      <c r="V32" s="49">
        <f t="shared" si="9"/>
        <v>7500000</v>
      </c>
      <c r="W32" s="50">
        <v>0</v>
      </c>
      <c r="X32" s="50">
        <v>7500000</v>
      </c>
      <c r="Y32" s="50">
        <v>0</v>
      </c>
      <c r="Z32" s="50">
        <v>0</v>
      </c>
      <c r="AA32" s="50"/>
      <c r="AB32" s="50"/>
      <c r="AC32" s="50"/>
      <c r="AD32" s="44">
        <f t="shared" si="10"/>
        <v>7500000</v>
      </c>
      <c r="AE32" s="49">
        <v>0</v>
      </c>
      <c r="AF32" s="49">
        <v>0</v>
      </c>
      <c r="AG32" s="49">
        <v>0</v>
      </c>
      <c r="AH32" s="49">
        <v>0</v>
      </c>
      <c r="AI32" s="49">
        <v>0</v>
      </c>
      <c r="AJ32" s="44">
        <v>0</v>
      </c>
      <c r="AK32" s="51" t="s">
        <v>105</v>
      </c>
      <c r="AL32" t="str">
        <f t="shared" si="5"/>
        <v/>
      </c>
      <c r="AM32" s="52">
        <v>4410038</v>
      </c>
      <c r="AN32" s="122" t="s">
        <v>729</v>
      </c>
      <c r="AO32" s="52">
        <v>819104600</v>
      </c>
      <c r="AP32" s="52">
        <f t="shared" si="6"/>
        <v>3071642</v>
      </c>
      <c r="AQ32" s="52">
        <f t="shared" si="7"/>
        <v>7481680</v>
      </c>
    </row>
    <row r="33" spans="1:43" ht="20.100000000000001" hidden="1" customHeight="1" outlineLevel="2">
      <c r="A33" t="s">
        <v>360</v>
      </c>
      <c r="B33" t="s">
        <v>496</v>
      </c>
      <c r="C33" s="40" t="s">
        <v>361</v>
      </c>
      <c r="D33" s="41" t="s">
        <v>106</v>
      </c>
      <c r="E33" s="42" t="s">
        <v>374</v>
      </c>
      <c r="F33" s="43" t="s">
        <v>542</v>
      </c>
      <c r="G33" s="43" t="s">
        <v>528</v>
      </c>
      <c r="H33" s="43" t="s">
        <v>529</v>
      </c>
      <c r="I33" s="44">
        <v>6707814</v>
      </c>
      <c r="J33" s="45">
        <v>6707814</v>
      </c>
      <c r="K33" s="46">
        <v>0</v>
      </c>
      <c r="L33" s="47" t="s">
        <v>107</v>
      </c>
      <c r="M33" s="48" t="s">
        <v>108</v>
      </c>
      <c r="N33" s="48" t="s">
        <v>62</v>
      </c>
      <c r="O33" s="48" t="s">
        <v>59</v>
      </c>
      <c r="P33" s="77" t="s">
        <v>67</v>
      </c>
      <c r="Q33" s="45">
        <f t="shared" si="0"/>
        <v>6707814</v>
      </c>
      <c r="R33" s="46">
        <f t="shared" si="1"/>
        <v>0</v>
      </c>
      <c r="S33" s="49">
        <f t="shared" si="2"/>
        <v>6707814</v>
      </c>
      <c r="T33" s="49">
        <f t="shared" si="3"/>
        <v>0</v>
      </c>
      <c r="U33" s="49">
        <f t="shared" ref="U33" si="11">SUM(W33:AB33)</f>
        <v>0</v>
      </c>
      <c r="V33" s="49">
        <f t="shared" ref="V33" si="12">U33-T33</f>
        <v>0</v>
      </c>
      <c r="W33" s="50">
        <v>0</v>
      </c>
      <c r="X33" s="50">
        <v>0</v>
      </c>
      <c r="Y33" s="50">
        <v>0</v>
      </c>
      <c r="Z33" s="50">
        <v>0</v>
      </c>
      <c r="AA33" s="50"/>
      <c r="AB33" s="50"/>
      <c r="AC33" s="50"/>
      <c r="AD33" s="44">
        <f t="shared" si="10"/>
        <v>0</v>
      </c>
      <c r="AE33" s="49">
        <v>0</v>
      </c>
      <c r="AF33" s="49">
        <v>0</v>
      </c>
      <c r="AG33" s="49">
        <v>0</v>
      </c>
      <c r="AH33" s="49">
        <v>0</v>
      </c>
      <c r="AI33" s="49">
        <v>0</v>
      </c>
      <c r="AJ33" s="44">
        <v>0</v>
      </c>
      <c r="AK33" s="51" t="s">
        <v>109</v>
      </c>
      <c r="AL33" t="str">
        <f t="shared" si="5"/>
        <v>error</v>
      </c>
      <c r="AM33" s="52">
        <v>0</v>
      </c>
      <c r="AN33" s="122" t="s">
        <v>729</v>
      </c>
      <c r="AO33" s="52">
        <v>1427194350</v>
      </c>
      <c r="AP33" s="52">
        <f t="shared" si="6"/>
        <v>6707814</v>
      </c>
      <c r="AQ33" s="52">
        <f t="shared" si="7"/>
        <v>6707814</v>
      </c>
    </row>
    <row r="34" spans="1:43" ht="20.100000000000001" hidden="1" customHeight="1" outlineLevel="1" collapsed="1">
      <c r="C34" s="55" t="s">
        <v>110</v>
      </c>
      <c r="D34" s="41"/>
      <c r="E34" s="42"/>
      <c r="F34" s="43"/>
      <c r="G34" s="43"/>
      <c r="H34" s="43"/>
      <c r="I34" s="44">
        <f>SUBTOTAL(9,I11:I33)</f>
        <v>568292789</v>
      </c>
      <c r="J34" s="45">
        <f>SUBTOTAL(9,J11:J33)</f>
        <v>568292789</v>
      </c>
      <c r="K34" s="46">
        <f>SUBTOTAL(9,K11:K33)</f>
        <v>-102482577</v>
      </c>
      <c r="L34" s="47"/>
      <c r="M34" s="48"/>
      <c r="N34" s="48"/>
      <c r="O34" s="48"/>
      <c r="P34" s="77"/>
      <c r="Q34" s="45">
        <f t="shared" ref="Q34:AJ34" si="13">SUBTOTAL(9,Q11:Q33)</f>
        <v>568292789</v>
      </c>
      <c r="R34" s="46">
        <f t="shared" si="13"/>
        <v>-102482577</v>
      </c>
      <c r="S34" s="49">
        <f t="shared" si="13"/>
        <v>465810212</v>
      </c>
      <c r="T34" s="49">
        <f t="shared" si="13"/>
        <v>0</v>
      </c>
      <c r="U34" s="49">
        <f t="shared" si="13"/>
        <v>278758765</v>
      </c>
      <c r="V34" s="49">
        <f t="shared" si="13"/>
        <v>278758765</v>
      </c>
      <c r="W34" s="49">
        <f t="shared" si="13"/>
        <v>80382045</v>
      </c>
      <c r="X34" s="49">
        <f t="shared" si="13"/>
        <v>186799320</v>
      </c>
      <c r="Y34" s="49">
        <f t="shared" si="13"/>
        <v>9977400</v>
      </c>
      <c r="Z34" s="49">
        <f t="shared" si="13"/>
        <v>1600000</v>
      </c>
      <c r="AA34" s="49">
        <f t="shared" si="13"/>
        <v>0</v>
      </c>
      <c r="AB34" s="49">
        <f t="shared" si="13"/>
        <v>0</v>
      </c>
      <c r="AC34" s="49">
        <f t="shared" si="13"/>
        <v>0</v>
      </c>
      <c r="AD34" s="44">
        <f t="shared" si="10"/>
        <v>278758765</v>
      </c>
      <c r="AE34" s="49">
        <f t="shared" si="13"/>
        <v>0</v>
      </c>
      <c r="AF34" s="49">
        <f t="shared" si="13"/>
        <v>0</v>
      </c>
      <c r="AG34" s="49">
        <f t="shared" si="13"/>
        <v>0</v>
      </c>
      <c r="AH34" s="49">
        <f t="shared" si="13"/>
        <v>0</v>
      </c>
      <c r="AI34" s="49">
        <f t="shared" si="13"/>
        <v>0</v>
      </c>
      <c r="AJ34" s="44">
        <f t="shared" si="13"/>
        <v>0</v>
      </c>
      <c r="AK34" s="51"/>
      <c r="AM34" s="52"/>
      <c r="AN34" s="122"/>
      <c r="AO34" s="52"/>
      <c r="AP34" s="52"/>
      <c r="AQ34" s="52"/>
    </row>
    <row r="35" spans="1:43" ht="20.100000000000001" hidden="1" customHeight="1" outlineLevel="2">
      <c r="A35" t="s">
        <v>362</v>
      </c>
      <c r="B35" t="s">
        <v>497</v>
      </c>
      <c r="C35" s="40" t="s">
        <v>363</v>
      </c>
      <c r="D35" s="41" t="s">
        <v>111</v>
      </c>
      <c r="E35" s="42" t="s">
        <v>400</v>
      </c>
      <c r="F35" s="43" t="s">
        <v>527</v>
      </c>
      <c r="G35" s="43" t="s">
        <v>536</v>
      </c>
      <c r="H35" s="43" t="s">
        <v>540</v>
      </c>
      <c r="I35" s="44">
        <v>181752706</v>
      </c>
      <c r="J35" s="45">
        <v>181752706</v>
      </c>
      <c r="K35" s="46">
        <v>-110031515</v>
      </c>
      <c r="L35" s="47" t="s">
        <v>49</v>
      </c>
      <c r="M35" s="48" t="s">
        <v>112</v>
      </c>
      <c r="N35" s="48" t="s">
        <v>62</v>
      </c>
      <c r="O35" s="48" t="s">
        <v>113</v>
      </c>
      <c r="P35" s="77" t="s">
        <v>67</v>
      </c>
      <c r="Q35" s="45">
        <f t="shared" ref="Q35:Q50" si="14">I35</f>
        <v>181752706</v>
      </c>
      <c r="R35" s="46">
        <f t="shared" ref="R35:R50" si="15">K35</f>
        <v>-110031515</v>
      </c>
      <c r="S35" s="49">
        <f t="shared" ref="S35:S50" si="16">Q35+R35</f>
        <v>71721191</v>
      </c>
      <c r="T35" s="49">
        <f t="shared" ref="T35:T50" si="17">SUM(AE35:AJ35)</f>
        <v>0</v>
      </c>
      <c r="U35" s="49">
        <f t="shared" ref="U35:U50" si="18">SUM(W35:AB35)</f>
        <v>96943197.733545095</v>
      </c>
      <c r="V35" s="49">
        <f t="shared" ref="V35:V50" si="19">U35-T35</f>
        <v>96943197.733545095</v>
      </c>
      <c r="W35" s="50">
        <v>46796522.617963649</v>
      </c>
      <c r="X35" s="50">
        <v>0</v>
      </c>
      <c r="Y35" s="50">
        <v>50146675.115581438</v>
      </c>
      <c r="Z35" s="50">
        <v>0</v>
      </c>
      <c r="AA35" s="50"/>
      <c r="AB35" s="50"/>
      <c r="AC35" s="50"/>
      <c r="AD35" s="44">
        <f t="shared" si="10"/>
        <v>96943197.733545095</v>
      </c>
      <c r="AE35" s="49">
        <v>0</v>
      </c>
      <c r="AF35" s="49">
        <v>0</v>
      </c>
      <c r="AG35" s="49">
        <v>0</v>
      </c>
      <c r="AH35" s="49">
        <v>0</v>
      </c>
      <c r="AI35" s="49">
        <v>0</v>
      </c>
      <c r="AJ35" s="44">
        <v>0</v>
      </c>
      <c r="AK35" s="51">
        <v>0</v>
      </c>
      <c r="AL35" t="str">
        <f t="shared" ref="AL35:AL50" si="20">IF(J35&gt;V35,"error","")</f>
        <v>error</v>
      </c>
      <c r="AM35" s="52">
        <v>126412491</v>
      </c>
      <c r="AN35" s="122" t="s">
        <v>730</v>
      </c>
      <c r="AO35" s="52">
        <v>6183314330</v>
      </c>
      <c r="AP35" s="52">
        <f t="shared" ref="AP35:AP50" si="21">AQ35-+AM35</f>
        <v>55340215</v>
      </c>
      <c r="AQ35" s="52">
        <f t="shared" ref="AQ35:AQ50" si="22">J35</f>
        <v>181752706</v>
      </c>
    </row>
    <row r="36" spans="1:43" ht="20.100000000000001" hidden="1" customHeight="1" outlineLevel="2">
      <c r="A36" t="s">
        <v>362</v>
      </c>
      <c r="B36" t="s">
        <v>497</v>
      </c>
      <c r="C36" s="40" t="s">
        <v>363</v>
      </c>
      <c r="D36" s="41" t="s">
        <v>114</v>
      </c>
      <c r="E36" s="42" t="s">
        <v>401</v>
      </c>
      <c r="F36" s="43" t="s">
        <v>527</v>
      </c>
      <c r="G36" s="43" t="s">
        <v>536</v>
      </c>
      <c r="H36" s="43" t="s">
        <v>540</v>
      </c>
      <c r="I36" s="44">
        <v>111426876</v>
      </c>
      <c r="J36" s="45">
        <v>111426876</v>
      </c>
      <c r="K36" s="46">
        <v>0</v>
      </c>
      <c r="L36" s="47" t="s">
        <v>49</v>
      </c>
      <c r="M36" s="48" t="s">
        <v>115</v>
      </c>
      <c r="N36" s="48" t="s">
        <v>62</v>
      </c>
      <c r="O36" s="48" t="s">
        <v>113</v>
      </c>
      <c r="P36" s="77" t="s">
        <v>214</v>
      </c>
      <c r="Q36" s="45">
        <f t="shared" si="14"/>
        <v>111426876</v>
      </c>
      <c r="R36" s="46">
        <f t="shared" si="15"/>
        <v>0</v>
      </c>
      <c r="S36" s="49">
        <f t="shared" si="16"/>
        <v>111426876</v>
      </c>
      <c r="T36" s="49">
        <f t="shared" si="17"/>
        <v>0</v>
      </c>
      <c r="U36" s="49">
        <f t="shared" si="18"/>
        <v>63531851</v>
      </c>
      <c r="V36" s="49">
        <f t="shared" si="19"/>
        <v>63531851</v>
      </c>
      <c r="W36" s="50">
        <v>40000000</v>
      </c>
      <c r="X36" s="50">
        <v>0</v>
      </c>
      <c r="Y36" s="50">
        <v>23531851</v>
      </c>
      <c r="Z36" s="50">
        <v>0</v>
      </c>
      <c r="AA36" s="50"/>
      <c r="AB36" s="50"/>
      <c r="AC36" s="50"/>
      <c r="AD36" s="44">
        <f t="shared" si="10"/>
        <v>63531851</v>
      </c>
      <c r="AE36" s="49">
        <v>0</v>
      </c>
      <c r="AF36" s="49">
        <v>0</v>
      </c>
      <c r="AG36" s="49">
        <v>0</v>
      </c>
      <c r="AH36" s="49">
        <v>0</v>
      </c>
      <c r="AI36" s="49">
        <v>0</v>
      </c>
      <c r="AJ36" s="44">
        <v>0</v>
      </c>
      <c r="AK36" s="51">
        <v>0</v>
      </c>
      <c r="AL36" t="str">
        <f t="shared" si="20"/>
        <v>error</v>
      </c>
      <c r="AM36" s="52">
        <v>64470780</v>
      </c>
      <c r="AN36" s="122" t="s">
        <v>730</v>
      </c>
      <c r="AO36" s="52">
        <v>5210313969</v>
      </c>
      <c r="AP36" s="52">
        <f t="shared" si="21"/>
        <v>46956096</v>
      </c>
      <c r="AQ36" s="52">
        <f t="shared" si="22"/>
        <v>111426876</v>
      </c>
    </row>
    <row r="37" spans="1:43" ht="20.100000000000001" customHeight="1" outlineLevel="2">
      <c r="A37" t="s">
        <v>362</v>
      </c>
      <c r="B37" t="s">
        <v>497</v>
      </c>
      <c r="C37" s="40" t="s">
        <v>363</v>
      </c>
      <c r="D37" s="41" t="s">
        <v>116</v>
      </c>
      <c r="E37" s="42" t="s">
        <v>402</v>
      </c>
      <c r="F37" s="43" t="s">
        <v>534</v>
      </c>
      <c r="G37" s="43" t="s">
        <v>528</v>
      </c>
      <c r="H37" s="43" t="s">
        <v>531</v>
      </c>
      <c r="I37" s="44">
        <v>65106527</v>
      </c>
      <c r="J37" s="45">
        <v>65106527</v>
      </c>
      <c r="K37" s="46">
        <v>0</v>
      </c>
      <c r="L37" s="47" t="s">
        <v>49</v>
      </c>
      <c r="M37" s="139" t="s">
        <v>117</v>
      </c>
      <c r="N37" s="48" t="s">
        <v>54</v>
      </c>
      <c r="O37" s="48" t="s">
        <v>113</v>
      </c>
      <c r="P37" s="77" t="s">
        <v>67</v>
      </c>
      <c r="Q37" s="45">
        <f t="shared" si="14"/>
        <v>65106527</v>
      </c>
      <c r="R37" s="46">
        <f t="shared" si="15"/>
        <v>0</v>
      </c>
      <c r="S37" s="49">
        <f t="shared" si="16"/>
        <v>65106527</v>
      </c>
      <c r="T37" s="49">
        <f t="shared" si="17"/>
        <v>0</v>
      </c>
      <c r="U37" s="49">
        <f t="shared" si="18"/>
        <v>4901462</v>
      </c>
      <c r="V37" s="49">
        <f t="shared" si="19"/>
        <v>4901462</v>
      </c>
      <c r="W37" s="50">
        <v>0</v>
      </c>
      <c r="X37" s="50">
        <v>0</v>
      </c>
      <c r="Y37" s="50">
        <v>0</v>
      </c>
      <c r="Z37" s="50">
        <v>4901462</v>
      </c>
      <c r="AA37" s="50"/>
      <c r="AB37" s="50"/>
      <c r="AC37" s="50"/>
      <c r="AD37" s="44">
        <f t="shared" si="10"/>
        <v>4901462</v>
      </c>
      <c r="AE37" s="49">
        <v>0</v>
      </c>
      <c r="AF37" s="49">
        <v>0</v>
      </c>
      <c r="AG37" s="49">
        <v>0</v>
      </c>
      <c r="AH37" s="49">
        <v>0</v>
      </c>
      <c r="AI37" s="49">
        <v>0</v>
      </c>
      <c r="AJ37" s="44">
        <v>0</v>
      </c>
      <c r="AK37" s="51">
        <v>0</v>
      </c>
      <c r="AL37" t="str">
        <f t="shared" si="20"/>
        <v>error</v>
      </c>
      <c r="AM37" s="52">
        <v>0</v>
      </c>
      <c r="AN37" s="122" t="s">
        <v>725</v>
      </c>
      <c r="AO37" s="52">
        <v>533944.55000000005</v>
      </c>
      <c r="AP37" s="52">
        <f t="shared" si="21"/>
        <v>65106527</v>
      </c>
      <c r="AQ37" s="52">
        <f t="shared" si="22"/>
        <v>65106527</v>
      </c>
    </row>
    <row r="38" spans="1:43" ht="20.100000000000001" hidden="1" customHeight="1" outlineLevel="2">
      <c r="A38" t="s">
        <v>362</v>
      </c>
      <c r="B38" t="s">
        <v>497</v>
      </c>
      <c r="C38" s="40" t="s">
        <v>363</v>
      </c>
      <c r="D38" s="41" t="s">
        <v>118</v>
      </c>
      <c r="E38" s="42" t="s">
        <v>403</v>
      </c>
      <c r="F38" s="43" t="s">
        <v>534</v>
      </c>
      <c r="G38" s="43" t="s">
        <v>536</v>
      </c>
      <c r="H38" s="43" t="s">
        <v>540</v>
      </c>
      <c r="I38" s="44">
        <v>64281585</v>
      </c>
      <c r="J38" s="45">
        <v>64281585</v>
      </c>
      <c r="K38" s="46">
        <v>0</v>
      </c>
      <c r="L38" s="47" t="s">
        <v>49</v>
      </c>
      <c r="M38" s="48" t="s">
        <v>119</v>
      </c>
      <c r="N38" s="48" t="s">
        <v>54</v>
      </c>
      <c r="O38" s="48" t="s">
        <v>113</v>
      </c>
      <c r="P38" s="77" t="s">
        <v>67</v>
      </c>
      <c r="Q38" s="45">
        <f t="shared" si="14"/>
        <v>64281585</v>
      </c>
      <c r="R38" s="46">
        <f t="shared" si="15"/>
        <v>0</v>
      </c>
      <c r="S38" s="49">
        <f t="shared" si="16"/>
        <v>64281585</v>
      </c>
      <c r="T38" s="49">
        <f t="shared" si="17"/>
        <v>0</v>
      </c>
      <c r="U38" s="49">
        <f t="shared" si="18"/>
        <v>19087614</v>
      </c>
      <c r="V38" s="49">
        <f t="shared" si="19"/>
        <v>19087614</v>
      </c>
      <c r="W38" s="50">
        <v>0</v>
      </c>
      <c r="X38" s="50">
        <v>0</v>
      </c>
      <c r="Y38" s="50">
        <v>0</v>
      </c>
      <c r="Z38" s="50">
        <v>19087614</v>
      </c>
      <c r="AA38" s="50"/>
      <c r="AB38" s="50"/>
      <c r="AC38" s="50"/>
      <c r="AD38" s="44">
        <f t="shared" si="10"/>
        <v>19087614</v>
      </c>
      <c r="AE38" s="49">
        <v>0</v>
      </c>
      <c r="AF38" s="49">
        <v>0</v>
      </c>
      <c r="AG38" s="49">
        <v>0</v>
      </c>
      <c r="AH38" s="49">
        <v>0</v>
      </c>
      <c r="AI38" s="49">
        <v>0</v>
      </c>
      <c r="AJ38" s="44">
        <v>0</v>
      </c>
      <c r="AK38" s="51" t="s">
        <v>120</v>
      </c>
      <c r="AL38" t="str">
        <f t="shared" si="20"/>
        <v>error</v>
      </c>
      <c r="AM38" s="52">
        <v>0</v>
      </c>
      <c r="AN38" s="122" t="s">
        <v>725</v>
      </c>
      <c r="AO38" s="52">
        <v>530174</v>
      </c>
      <c r="AP38" s="52">
        <f t="shared" si="21"/>
        <v>64281585</v>
      </c>
      <c r="AQ38" s="52">
        <f t="shared" si="22"/>
        <v>64281585</v>
      </c>
    </row>
    <row r="39" spans="1:43" ht="20.100000000000001" hidden="1" customHeight="1" outlineLevel="2">
      <c r="A39" t="s">
        <v>362</v>
      </c>
      <c r="B39" t="s">
        <v>497</v>
      </c>
      <c r="C39" s="40" t="s">
        <v>363</v>
      </c>
      <c r="D39" s="41" t="s">
        <v>121</v>
      </c>
      <c r="E39" s="42" t="s">
        <v>404</v>
      </c>
      <c r="F39" s="43" t="s">
        <v>527</v>
      </c>
      <c r="G39" s="43" t="s">
        <v>539</v>
      </c>
      <c r="H39" s="43" t="s">
        <v>500</v>
      </c>
      <c r="I39" s="44">
        <v>62044440</v>
      </c>
      <c r="J39" s="45">
        <v>62044440</v>
      </c>
      <c r="K39" s="46">
        <v>-1</v>
      </c>
      <c r="L39" s="47" t="s">
        <v>49</v>
      </c>
      <c r="M39" s="48" t="s">
        <v>122</v>
      </c>
      <c r="N39" s="48" t="s">
        <v>62</v>
      </c>
      <c r="O39" s="48" t="s">
        <v>113</v>
      </c>
      <c r="P39" s="77" t="s">
        <v>214</v>
      </c>
      <c r="Q39" s="45">
        <f t="shared" si="14"/>
        <v>62044440</v>
      </c>
      <c r="R39" s="46">
        <f t="shared" si="15"/>
        <v>-1</v>
      </c>
      <c r="S39" s="49">
        <f t="shared" si="16"/>
        <v>62044439</v>
      </c>
      <c r="T39" s="49">
        <f t="shared" si="17"/>
        <v>0</v>
      </c>
      <c r="U39" s="49">
        <f t="shared" si="18"/>
        <v>0</v>
      </c>
      <c r="V39" s="49">
        <f t="shared" si="19"/>
        <v>0</v>
      </c>
      <c r="W39" s="50">
        <v>0</v>
      </c>
      <c r="X39" s="50">
        <v>0</v>
      </c>
      <c r="Y39" s="50">
        <v>0</v>
      </c>
      <c r="Z39" s="50">
        <v>0</v>
      </c>
      <c r="AA39" s="50"/>
      <c r="AB39" s="50"/>
      <c r="AC39" s="50"/>
      <c r="AD39" s="44">
        <f t="shared" si="10"/>
        <v>0</v>
      </c>
      <c r="AE39" s="49">
        <v>0</v>
      </c>
      <c r="AF39" s="49">
        <v>0</v>
      </c>
      <c r="AG39" s="49">
        <v>0</v>
      </c>
      <c r="AH39" s="49">
        <v>0</v>
      </c>
      <c r="AI39" s="49">
        <v>0</v>
      </c>
      <c r="AJ39" s="44">
        <v>0</v>
      </c>
      <c r="AK39" s="51">
        <v>0</v>
      </c>
      <c r="AL39" t="str">
        <f t="shared" si="20"/>
        <v>error</v>
      </c>
      <c r="AM39" s="52">
        <v>19980439</v>
      </c>
      <c r="AN39" s="122" t="s">
        <v>730</v>
      </c>
      <c r="AO39" s="52">
        <v>4760835569</v>
      </c>
      <c r="AP39" s="52">
        <f t="shared" si="21"/>
        <v>42064001</v>
      </c>
      <c r="AQ39" s="52">
        <f t="shared" si="22"/>
        <v>62044440</v>
      </c>
    </row>
    <row r="40" spans="1:43" ht="20.100000000000001" hidden="1" customHeight="1" outlineLevel="2">
      <c r="A40" t="s">
        <v>362</v>
      </c>
      <c r="B40" t="s">
        <v>497</v>
      </c>
      <c r="C40" s="40" t="s">
        <v>363</v>
      </c>
      <c r="D40" s="41" t="s">
        <v>123</v>
      </c>
      <c r="E40" s="42" t="s">
        <v>405</v>
      </c>
      <c r="F40" s="43" t="s">
        <v>534</v>
      </c>
      <c r="G40" s="43" t="s">
        <v>543</v>
      </c>
      <c r="H40" s="43" t="s">
        <v>544</v>
      </c>
      <c r="I40" s="44">
        <v>27999715</v>
      </c>
      <c r="J40" s="45">
        <v>27999715</v>
      </c>
      <c r="K40" s="46">
        <v>0</v>
      </c>
      <c r="L40" s="47" t="s">
        <v>49</v>
      </c>
      <c r="M40" s="48"/>
      <c r="N40" s="48" t="s">
        <v>54</v>
      </c>
      <c r="O40" s="48" t="s">
        <v>113</v>
      </c>
      <c r="P40" s="77" t="s">
        <v>67</v>
      </c>
      <c r="Q40" s="45">
        <f t="shared" si="14"/>
        <v>27999715</v>
      </c>
      <c r="R40" s="46">
        <f t="shared" si="15"/>
        <v>0</v>
      </c>
      <c r="S40" s="49">
        <f t="shared" si="16"/>
        <v>27999715</v>
      </c>
      <c r="T40" s="49">
        <f t="shared" si="17"/>
        <v>0</v>
      </c>
      <c r="U40" s="49">
        <f t="shared" si="18"/>
        <v>0</v>
      </c>
      <c r="V40" s="49">
        <f t="shared" si="19"/>
        <v>0</v>
      </c>
      <c r="W40" s="50">
        <v>0</v>
      </c>
      <c r="X40" s="50">
        <v>0</v>
      </c>
      <c r="Y40" s="50">
        <v>0</v>
      </c>
      <c r="Z40" s="50">
        <v>0</v>
      </c>
      <c r="AA40" s="50"/>
      <c r="AB40" s="50"/>
      <c r="AC40" s="50"/>
      <c r="AD40" s="44">
        <f t="shared" si="10"/>
        <v>0</v>
      </c>
      <c r="AE40" s="49">
        <v>0</v>
      </c>
      <c r="AF40" s="49">
        <v>0</v>
      </c>
      <c r="AG40" s="49">
        <v>0</v>
      </c>
      <c r="AH40" s="49">
        <v>0</v>
      </c>
      <c r="AI40" s="49">
        <v>0</v>
      </c>
      <c r="AJ40" s="44">
        <v>0</v>
      </c>
      <c r="AK40" s="51">
        <v>0</v>
      </c>
      <c r="AL40" t="str">
        <f t="shared" si="20"/>
        <v>error</v>
      </c>
      <c r="AM40" s="52">
        <v>27999715</v>
      </c>
      <c r="AN40" s="122" t="s">
        <v>726</v>
      </c>
      <c r="AO40" s="52">
        <v>0</v>
      </c>
      <c r="AP40" s="52">
        <f t="shared" si="21"/>
        <v>0</v>
      </c>
      <c r="AQ40" s="52">
        <f t="shared" si="22"/>
        <v>27999715</v>
      </c>
    </row>
    <row r="41" spans="1:43" ht="20.100000000000001" hidden="1" customHeight="1" outlineLevel="2">
      <c r="A41" t="s">
        <v>362</v>
      </c>
      <c r="B41" t="s">
        <v>497</v>
      </c>
      <c r="C41" s="40" t="s">
        <v>363</v>
      </c>
      <c r="D41" s="41" t="s">
        <v>124</v>
      </c>
      <c r="E41" s="42" t="s">
        <v>406</v>
      </c>
      <c r="F41" s="43" t="s">
        <v>527</v>
      </c>
      <c r="G41" s="43" t="s">
        <v>536</v>
      </c>
      <c r="H41" s="43" t="s">
        <v>540</v>
      </c>
      <c r="I41" s="44">
        <v>23809841</v>
      </c>
      <c r="J41" s="45">
        <v>23809841</v>
      </c>
      <c r="K41" s="46">
        <v>-306001523</v>
      </c>
      <c r="L41" s="47" t="s">
        <v>49</v>
      </c>
      <c r="M41" s="48" t="s">
        <v>125</v>
      </c>
      <c r="N41" s="48" t="s">
        <v>62</v>
      </c>
      <c r="O41" s="48" t="s">
        <v>113</v>
      </c>
      <c r="P41" s="77" t="s">
        <v>67</v>
      </c>
      <c r="Q41" s="45">
        <f t="shared" si="14"/>
        <v>23809841</v>
      </c>
      <c r="R41" s="46">
        <f t="shared" si="15"/>
        <v>-306001523</v>
      </c>
      <c r="S41" s="49">
        <f t="shared" si="16"/>
        <v>-282191682</v>
      </c>
      <c r="T41" s="49">
        <f t="shared" si="17"/>
        <v>0</v>
      </c>
      <c r="U41" s="49">
        <f t="shared" si="18"/>
        <v>0</v>
      </c>
      <c r="V41" s="49">
        <f t="shared" si="19"/>
        <v>0</v>
      </c>
      <c r="W41" s="50">
        <v>0</v>
      </c>
      <c r="X41" s="50">
        <v>0</v>
      </c>
      <c r="Y41" s="50">
        <v>0</v>
      </c>
      <c r="Z41" s="50">
        <v>0</v>
      </c>
      <c r="AA41" s="50"/>
      <c r="AB41" s="50"/>
      <c r="AC41" s="50"/>
      <c r="AD41" s="44">
        <f t="shared" si="10"/>
        <v>0</v>
      </c>
      <c r="AE41" s="49">
        <v>0</v>
      </c>
      <c r="AF41" s="49">
        <v>0</v>
      </c>
      <c r="AG41" s="49">
        <v>0</v>
      </c>
      <c r="AH41" s="49">
        <v>0</v>
      </c>
      <c r="AI41" s="49">
        <v>0</v>
      </c>
      <c r="AJ41" s="44">
        <v>0</v>
      </c>
      <c r="AK41" s="51" t="s">
        <v>126</v>
      </c>
      <c r="AL41" t="str">
        <f t="shared" si="20"/>
        <v>error</v>
      </c>
      <c r="AM41" s="52">
        <v>17360080</v>
      </c>
      <c r="AN41" s="122" t="s">
        <v>730</v>
      </c>
      <c r="AO41" s="52">
        <v>729835450</v>
      </c>
      <c r="AP41" s="52">
        <f t="shared" si="21"/>
        <v>6449761</v>
      </c>
      <c r="AQ41" s="52">
        <f t="shared" si="22"/>
        <v>23809841</v>
      </c>
    </row>
    <row r="42" spans="1:43" ht="20.100000000000001" hidden="1" customHeight="1" outlineLevel="2">
      <c r="A42" t="s">
        <v>362</v>
      </c>
      <c r="B42" t="s">
        <v>497</v>
      </c>
      <c r="C42" s="40" t="s">
        <v>363</v>
      </c>
      <c r="D42" s="41" t="s">
        <v>127</v>
      </c>
      <c r="E42" s="42" t="s">
        <v>407</v>
      </c>
      <c r="F42" s="43" t="s">
        <v>534</v>
      </c>
      <c r="G42" s="43" t="s">
        <v>536</v>
      </c>
      <c r="H42" s="43" t="s">
        <v>545</v>
      </c>
      <c r="I42" s="44">
        <v>19219100</v>
      </c>
      <c r="J42" s="45">
        <v>19219100</v>
      </c>
      <c r="K42" s="46">
        <v>0</v>
      </c>
      <c r="L42" s="47" t="s">
        <v>78</v>
      </c>
      <c r="M42" s="48"/>
      <c r="N42" s="48"/>
      <c r="O42" s="48" t="s">
        <v>113</v>
      </c>
      <c r="P42" s="77" t="s">
        <v>214</v>
      </c>
      <c r="Q42" s="45">
        <f t="shared" si="14"/>
        <v>19219100</v>
      </c>
      <c r="R42" s="46">
        <f t="shared" si="15"/>
        <v>0</v>
      </c>
      <c r="S42" s="49">
        <f t="shared" si="16"/>
        <v>19219100</v>
      </c>
      <c r="T42" s="49">
        <f t="shared" si="17"/>
        <v>0</v>
      </c>
      <c r="U42" s="49">
        <f t="shared" si="18"/>
        <v>0</v>
      </c>
      <c r="V42" s="49">
        <f t="shared" si="19"/>
        <v>0</v>
      </c>
      <c r="W42" s="50">
        <v>0</v>
      </c>
      <c r="X42" s="50">
        <v>0</v>
      </c>
      <c r="Y42" s="50">
        <v>0</v>
      </c>
      <c r="Z42" s="50">
        <v>0</v>
      </c>
      <c r="AA42" s="50"/>
      <c r="AB42" s="50"/>
      <c r="AC42" s="50"/>
      <c r="AD42" s="44">
        <f t="shared" si="10"/>
        <v>0</v>
      </c>
      <c r="AE42" s="49">
        <v>0</v>
      </c>
      <c r="AF42" s="49">
        <v>0</v>
      </c>
      <c r="AG42" s="49">
        <v>0</v>
      </c>
      <c r="AH42" s="49">
        <v>0</v>
      </c>
      <c r="AI42" s="49">
        <v>0</v>
      </c>
      <c r="AJ42" s="44">
        <v>0</v>
      </c>
      <c r="AK42" s="51">
        <v>0</v>
      </c>
      <c r="AL42" t="str">
        <f t="shared" si="20"/>
        <v>error</v>
      </c>
      <c r="AM42" s="52">
        <v>0</v>
      </c>
      <c r="AN42" s="122" t="s">
        <v>725</v>
      </c>
      <c r="AO42" s="52">
        <v>156450</v>
      </c>
      <c r="AP42" s="52">
        <f t="shared" si="21"/>
        <v>19219100</v>
      </c>
      <c r="AQ42" s="52">
        <f t="shared" si="22"/>
        <v>19219100</v>
      </c>
    </row>
    <row r="43" spans="1:43" ht="20.100000000000001" hidden="1" customHeight="1" outlineLevel="2">
      <c r="A43" t="s">
        <v>362</v>
      </c>
      <c r="B43" t="s">
        <v>497</v>
      </c>
      <c r="C43" s="40" t="s">
        <v>363</v>
      </c>
      <c r="D43" s="41" t="s">
        <v>128</v>
      </c>
      <c r="E43" s="42" t="s">
        <v>408</v>
      </c>
      <c r="F43" s="43" t="s">
        <v>527</v>
      </c>
      <c r="G43" s="43" t="s">
        <v>532</v>
      </c>
      <c r="H43" s="43" t="s">
        <v>533</v>
      </c>
      <c r="I43" s="44">
        <v>18378463</v>
      </c>
      <c r="J43" s="45">
        <v>18378463</v>
      </c>
      <c r="K43" s="46">
        <v>-3195559</v>
      </c>
      <c r="L43" s="47" t="s">
        <v>49</v>
      </c>
      <c r="M43" s="48" t="s">
        <v>129</v>
      </c>
      <c r="N43" s="48" t="s">
        <v>62</v>
      </c>
      <c r="O43" s="48" t="s">
        <v>113</v>
      </c>
      <c r="P43" s="77" t="s">
        <v>76</v>
      </c>
      <c r="Q43" s="45">
        <f t="shared" si="14"/>
        <v>18378463</v>
      </c>
      <c r="R43" s="46">
        <f t="shared" si="15"/>
        <v>-3195559</v>
      </c>
      <c r="S43" s="49">
        <f t="shared" si="16"/>
        <v>15182904</v>
      </c>
      <c r="T43" s="49">
        <f t="shared" si="17"/>
        <v>0</v>
      </c>
      <c r="U43" s="49">
        <f t="shared" si="18"/>
        <v>63800000</v>
      </c>
      <c r="V43" s="49">
        <f t="shared" si="19"/>
        <v>63800000</v>
      </c>
      <c r="W43" s="50">
        <v>3800000</v>
      </c>
      <c r="X43" s="50">
        <v>20000000</v>
      </c>
      <c r="Y43" s="50">
        <v>20000000</v>
      </c>
      <c r="Z43" s="50">
        <v>20000000</v>
      </c>
      <c r="AA43" s="50"/>
      <c r="AB43" s="50"/>
      <c r="AC43" s="50"/>
      <c r="AD43" s="44">
        <f t="shared" si="10"/>
        <v>63800000</v>
      </c>
      <c r="AE43" s="49">
        <v>0</v>
      </c>
      <c r="AF43" s="49">
        <v>0</v>
      </c>
      <c r="AG43" s="49">
        <v>0</v>
      </c>
      <c r="AH43" s="49">
        <v>0</v>
      </c>
      <c r="AI43" s="49">
        <v>0</v>
      </c>
      <c r="AJ43" s="44">
        <v>0</v>
      </c>
      <c r="AK43" s="51">
        <v>0</v>
      </c>
      <c r="AL43" t="str">
        <f t="shared" si="20"/>
        <v/>
      </c>
      <c r="AM43" s="52">
        <v>0</v>
      </c>
      <c r="AN43" s="122" t="s">
        <v>730</v>
      </c>
      <c r="AO43" s="52">
        <v>2049698937</v>
      </c>
      <c r="AP43" s="52">
        <f t="shared" si="21"/>
        <v>18378463</v>
      </c>
      <c r="AQ43" s="52">
        <f t="shared" si="22"/>
        <v>18378463</v>
      </c>
    </row>
    <row r="44" spans="1:43" ht="20.100000000000001" hidden="1" customHeight="1" outlineLevel="2">
      <c r="A44" t="s">
        <v>362</v>
      </c>
      <c r="B44" t="s">
        <v>497</v>
      </c>
      <c r="C44" s="40" t="s">
        <v>363</v>
      </c>
      <c r="D44" s="41" t="s">
        <v>130</v>
      </c>
      <c r="E44" s="42" t="s">
        <v>409</v>
      </c>
      <c r="F44" s="43" t="s">
        <v>534</v>
      </c>
      <c r="G44" s="43" t="s">
        <v>543</v>
      </c>
      <c r="H44" s="43" t="s">
        <v>544</v>
      </c>
      <c r="I44" s="44">
        <v>18017485</v>
      </c>
      <c r="J44" s="45">
        <v>18017485</v>
      </c>
      <c r="K44" s="46">
        <v>0</v>
      </c>
      <c r="L44" s="47" t="s">
        <v>49</v>
      </c>
      <c r="M44" s="48"/>
      <c r="N44" s="48" t="s">
        <v>54</v>
      </c>
      <c r="O44" s="48" t="s">
        <v>113</v>
      </c>
      <c r="P44" s="77" t="s">
        <v>67</v>
      </c>
      <c r="Q44" s="45">
        <f t="shared" si="14"/>
        <v>18017485</v>
      </c>
      <c r="R44" s="46">
        <f t="shared" si="15"/>
        <v>0</v>
      </c>
      <c r="S44" s="49">
        <f t="shared" si="16"/>
        <v>18017485</v>
      </c>
      <c r="T44" s="49">
        <f t="shared" si="17"/>
        <v>0</v>
      </c>
      <c r="U44" s="49">
        <f t="shared" si="18"/>
        <v>0</v>
      </c>
      <c r="V44" s="49">
        <f t="shared" si="19"/>
        <v>0</v>
      </c>
      <c r="W44" s="50">
        <v>0</v>
      </c>
      <c r="X44" s="50">
        <v>0</v>
      </c>
      <c r="Y44" s="50">
        <v>0</v>
      </c>
      <c r="Z44" s="50">
        <v>0</v>
      </c>
      <c r="AA44" s="50"/>
      <c r="AB44" s="50"/>
      <c r="AC44" s="50"/>
      <c r="AD44" s="44">
        <f t="shared" si="10"/>
        <v>0</v>
      </c>
      <c r="AE44" s="49">
        <v>0</v>
      </c>
      <c r="AF44" s="49">
        <v>0</v>
      </c>
      <c r="AG44" s="49">
        <v>0</v>
      </c>
      <c r="AH44" s="49">
        <v>0</v>
      </c>
      <c r="AI44" s="49">
        <v>0</v>
      </c>
      <c r="AJ44" s="44">
        <v>0</v>
      </c>
      <c r="AK44" s="51">
        <v>0</v>
      </c>
      <c r="AL44" t="str">
        <f t="shared" si="20"/>
        <v>error</v>
      </c>
      <c r="AM44" s="52">
        <v>18017485</v>
      </c>
      <c r="AN44" s="122" t="s">
        <v>726</v>
      </c>
      <c r="AO44" s="52">
        <v>0</v>
      </c>
      <c r="AP44" s="52">
        <f t="shared" si="21"/>
        <v>0</v>
      </c>
      <c r="AQ44" s="52">
        <f t="shared" si="22"/>
        <v>18017485</v>
      </c>
    </row>
    <row r="45" spans="1:43" ht="20.100000000000001" hidden="1" customHeight="1" outlineLevel="2">
      <c r="A45" t="s">
        <v>362</v>
      </c>
      <c r="B45" t="s">
        <v>497</v>
      </c>
      <c r="C45" s="40" t="s">
        <v>363</v>
      </c>
      <c r="D45" s="41" t="s">
        <v>131</v>
      </c>
      <c r="E45" s="42" t="s">
        <v>410</v>
      </c>
      <c r="F45" s="43" t="s">
        <v>530</v>
      </c>
      <c r="G45" s="43" t="s">
        <v>536</v>
      </c>
      <c r="H45" s="43" t="s">
        <v>545</v>
      </c>
      <c r="I45" s="44">
        <v>13833720</v>
      </c>
      <c r="J45" s="45">
        <v>13833720</v>
      </c>
      <c r="K45" s="46">
        <v>-10611312</v>
      </c>
      <c r="L45" s="47" t="s">
        <v>91</v>
      </c>
      <c r="M45" s="48"/>
      <c r="N45" s="48" t="s">
        <v>62</v>
      </c>
      <c r="O45" s="48" t="s">
        <v>113</v>
      </c>
      <c r="P45" s="77" t="s">
        <v>132</v>
      </c>
      <c r="Q45" s="45">
        <f t="shared" si="14"/>
        <v>13833720</v>
      </c>
      <c r="R45" s="46">
        <f t="shared" si="15"/>
        <v>-10611312</v>
      </c>
      <c r="S45" s="49">
        <f t="shared" si="16"/>
        <v>3222408</v>
      </c>
      <c r="T45" s="49">
        <f t="shared" si="17"/>
        <v>0</v>
      </c>
      <c r="U45" s="49">
        <f t="shared" si="18"/>
        <v>0</v>
      </c>
      <c r="V45" s="49">
        <f t="shared" si="19"/>
        <v>0</v>
      </c>
      <c r="W45" s="50">
        <v>0</v>
      </c>
      <c r="X45" s="50">
        <v>0</v>
      </c>
      <c r="Y45" s="50">
        <v>0</v>
      </c>
      <c r="Z45" s="50">
        <v>0</v>
      </c>
      <c r="AA45" s="50"/>
      <c r="AB45" s="50"/>
      <c r="AC45" s="50"/>
      <c r="AD45" s="44">
        <f t="shared" si="10"/>
        <v>0</v>
      </c>
      <c r="AE45" s="49">
        <v>0</v>
      </c>
      <c r="AF45" s="49">
        <v>0</v>
      </c>
      <c r="AG45" s="49">
        <v>0</v>
      </c>
      <c r="AH45" s="49">
        <v>0</v>
      </c>
      <c r="AI45" s="49">
        <v>0</v>
      </c>
      <c r="AJ45" s="44">
        <v>0</v>
      </c>
      <c r="AK45" s="51">
        <v>0</v>
      </c>
      <c r="AL45" t="str">
        <f t="shared" si="20"/>
        <v>error</v>
      </c>
      <c r="AM45" s="52">
        <v>13833720</v>
      </c>
      <c r="AN45" s="122" t="s">
        <v>726</v>
      </c>
      <c r="AO45" s="52">
        <v>0</v>
      </c>
      <c r="AP45" s="52">
        <f t="shared" si="21"/>
        <v>0</v>
      </c>
      <c r="AQ45" s="52">
        <f t="shared" si="22"/>
        <v>13833720</v>
      </c>
    </row>
    <row r="46" spans="1:43" ht="20.100000000000001" hidden="1" customHeight="1" outlineLevel="2">
      <c r="A46" t="s">
        <v>362</v>
      </c>
      <c r="B46" t="s">
        <v>497</v>
      </c>
      <c r="C46" s="40" t="s">
        <v>363</v>
      </c>
      <c r="D46" s="41" t="s">
        <v>133</v>
      </c>
      <c r="E46" s="42" t="s">
        <v>411</v>
      </c>
      <c r="F46" s="43" t="s">
        <v>527</v>
      </c>
      <c r="G46" s="43" t="s">
        <v>539</v>
      </c>
      <c r="H46" s="43" t="s">
        <v>500</v>
      </c>
      <c r="I46" s="44">
        <v>13472546</v>
      </c>
      <c r="J46" s="45">
        <v>13472546</v>
      </c>
      <c r="K46" s="46">
        <v>0</v>
      </c>
      <c r="L46" s="47" t="s">
        <v>49</v>
      </c>
      <c r="M46" s="48" t="s">
        <v>134</v>
      </c>
      <c r="N46" s="48" t="s">
        <v>62</v>
      </c>
      <c r="O46" s="48" t="s">
        <v>113</v>
      </c>
      <c r="P46" s="77" t="s">
        <v>214</v>
      </c>
      <c r="Q46" s="45">
        <f t="shared" si="14"/>
        <v>13472546</v>
      </c>
      <c r="R46" s="46">
        <f t="shared" si="15"/>
        <v>0</v>
      </c>
      <c r="S46" s="49">
        <f t="shared" si="16"/>
        <v>13472546</v>
      </c>
      <c r="T46" s="49">
        <f t="shared" si="17"/>
        <v>0</v>
      </c>
      <c r="U46" s="49">
        <f t="shared" si="18"/>
        <v>0</v>
      </c>
      <c r="V46" s="49">
        <f t="shared" si="19"/>
        <v>0</v>
      </c>
      <c r="W46" s="50">
        <v>0</v>
      </c>
      <c r="X46" s="50">
        <v>0</v>
      </c>
      <c r="Y46" s="50">
        <v>0</v>
      </c>
      <c r="Z46" s="50">
        <v>0</v>
      </c>
      <c r="AA46" s="50"/>
      <c r="AB46" s="50"/>
      <c r="AC46" s="50"/>
      <c r="AD46" s="44">
        <f t="shared" si="10"/>
        <v>0</v>
      </c>
      <c r="AE46" s="49">
        <v>0</v>
      </c>
      <c r="AF46" s="49">
        <v>0</v>
      </c>
      <c r="AG46" s="49">
        <v>0</v>
      </c>
      <c r="AH46" s="49">
        <v>0</v>
      </c>
      <c r="AI46" s="49">
        <v>0</v>
      </c>
      <c r="AJ46" s="44">
        <v>0</v>
      </c>
      <c r="AK46" s="51">
        <v>0</v>
      </c>
      <c r="AL46" t="str">
        <f t="shared" si="20"/>
        <v>error</v>
      </c>
      <c r="AM46" s="52">
        <v>0</v>
      </c>
      <c r="AN46" s="122" t="s">
        <v>730</v>
      </c>
      <c r="AO46" s="52">
        <v>1531054238</v>
      </c>
      <c r="AP46" s="52">
        <f t="shared" si="21"/>
        <v>13472546</v>
      </c>
      <c r="AQ46" s="52">
        <f t="shared" si="22"/>
        <v>13472546</v>
      </c>
    </row>
    <row r="47" spans="1:43" ht="20.100000000000001" customHeight="1" outlineLevel="2">
      <c r="A47" t="s">
        <v>362</v>
      </c>
      <c r="B47" t="s">
        <v>497</v>
      </c>
      <c r="C47" s="40" t="s">
        <v>363</v>
      </c>
      <c r="D47" s="41" t="s">
        <v>135</v>
      </c>
      <c r="E47" s="42" t="s">
        <v>412</v>
      </c>
      <c r="F47" s="43" t="s">
        <v>527</v>
      </c>
      <c r="G47" s="43" t="s">
        <v>528</v>
      </c>
      <c r="H47" s="43" t="s">
        <v>531</v>
      </c>
      <c r="I47" s="44">
        <v>11070628</v>
      </c>
      <c r="J47" s="45">
        <v>11070628</v>
      </c>
      <c r="K47" s="46">
        <v>0</v>
      </c>
      <c r="L47" s="47" t="s">
        <v>49</v>
      </c>
      <c r="M47" s="139" t="s">
        <v>754</v>
      </c>
      <c r="N47" s="48" t="s">
        <v>62</v>
      </c>
      <c r="O47" s="48" t="s">
        <v>113</v>
      </c>
      <c r="P47" s="77" t="s">
        <v>76</v>
      </c>
      <c r="Q47" s="45">
        <f t="shared" si="14"/>
        <v>11070628</v>
      </c>
      <c r="R47" s="46">
        <f t="shared" si="15"/>
        <v>0</v>
      </c>
      <c r="S47" s="49">
        <f t="shared" si="16"/>
        <v>11070628</v>
      </c>
      <c r="T47" s="49">
        <f t="shared" si="17"/>
        <v>0</v>
      </c>
      <c r="U47" s="49">
        <f t="shared" si="18"/>
        <v>0</v>
      </c>
      <c r="V47" s="49">
        <f t="shared" si="19"/>
        <v>0</v>
      </c>
      <c r="W47" s="50">
        <v>0</v>
      </c>
      <c r="X47" s="50">
        <v>0</v>
      </c>
      <c r="Y47" s="50">
        <v>0</v>
      </c>
      <c r="Z47" s="50">
        <v>0</v>
      </c>
      <c r="AA47" s="50"/>
      <c r="AB47" s="50"/>
      <c r="AC47" s="50"/>
      <c r="AD47" s="44">
        <f t="shared" si="10"/>
        <v>0</v>
      </c>
      <c r="AE47" s="49">
        <v>0</v>
      </c>
      <c r="AF47" s="49">
        <v>0</v>
      </c>
      <c r="AG47" s="49">
        <v>0</v>
      </c>
      <c r="AH47" s="49">
        <v>0</v>
      </c>
      <c r="AI47" s="49">
        <v>0</v>
      </c>
      <c r="AJ47" s="44">
        <v>0</v>
      </c>
      <c r="AK47" s="51">
        <v>0</v>
      </c>
      <c r="AL47" t="str">
        <f t="shared" si="20"/>
        <v>error</v>
      </c>
      <c r="AM47" s="52">
        <v>4752860</v>
      </c>
      <c r="AN47" s="122" t="s">
        <v>730</v>
      </c>
      <c r="AO47" s="52">
        <v>728315417</v>
      </c>
      <c r="AP47" s="52">
        <f t="shared" si="21"/>
        <v>6317768</v>
      </c>
      <c r="AQ47" s="52">
        <f t="shared" si="22"/>
        <v>11070628</v>
      </c>
    </row>
    <row r="48" spans="1:43" ht="20.100000000000001" hidden="1" customHeight="1" outlineLevel="2">
      <c r="A48" t="s">
        <v>362</v>
      </c>
      <c r="B48" t="s">
        <v>497</v>
      </c>
      <c r="C48" s="40" t="s">
        <v>363</v>
      </c>
      <c r="D48" s="41" t="s">
        <v>136</v>
      </c>
      <c r="E48" s="42" t="s">
        <v>413</v>
      </c>
      <c r="F48" s="43" t="s">
        <v>530</v>
      </c>
      <c r="G48" s="43" t="s">
        <v>539</v>
      </c>
      <c r="H48" s="43" t="s">
        <v>514</v>
      </c>
      <c r="I48" s="44">
        <v>8627885</v>
      </c>
      <c r="J48" s="45">
        <v>8627885</v>
      </c>
      <c r="K48" s="46">
        <v>-2264360</v>
      </c>
      <c r="L48" s="47" t="s">
        <v>78</v>
      </c>
      <c r="M48" s="48"/>
      <c r="N48" s="48"/>
      <c r="O48" s="48" t="s">
        <v>113</v>
      </c>
      <c r="P48" s="77" t="s">
        <v>493</v>
      </c>
      <c r="Q48" s="45">
        <f t="shared" si="14"/>
        <v>8627885</v>
      </c>
      <c r="R48" s="46">
        <f t="shared" si="15"/>
        <v>-2264360</v>
      </c>
      <c r="S48" s="49">
        <f t="shared" si="16"/>
        <v>6363525</v>
      </c>
      <c r="T48" s="49">
        <f t="shared" si="17"/>
        <v>0</v>
      </c>
      <c r="U48" s="49">
        <f t="shared" si="18"/>
        <v>0</v>
      </c>
      <c r="V48" s="49">
        <f t="shared" si="19"/>
        <v>0</v>
      </c>
      <c r="W48" s="50">
        <v>0</v>
      </c>
      <c r="X48" s="50">
        <v>0</v>
      </c>
      <c r="Y48" s="50">
        <v>0</v>
      </c>
      <c r="Z48" s="50">
        <v>0</v>
      </c>
      <c r="AA48" s="50"/>
      <c r="AB48" s="50"/>
      <c r="AC48" s="50"/>
      <c r="AD48" s="44">
        <f t="shared" si="10"/>
        <v>0</v>
      </c>
      <c r="AE48" s="49">
        <v>0</v>
      </c>
      <c r="AF48" s="49">
        <v>0</v>
      </c>
      <c r="AG48" s="49">
        <v>0</v>
      </c>
      <c r="AH48" s="49">
        <v>0</v>
      </c>
      <c r="AI48" s="49">
        <v>0</v>
      </c>
      <c r="AJ48" s="44">
        <v>0</v>
      </c>
      <c r="AK48" s="51">
        <v>0</v>
      </c>
      <c r="AL48" t="str">
        <f t="shared" si="20"/>
        <v>error</v>
      </c>
      <c r="AM48" s="52">
        <v>8627885</v>
      </c>
      <c r="AN48" s="122" t="s">
        <v>726</v>
      </c>
      <c r="AO48" s="52">
        <v>0</v>
      </c>
      <c r="AP48" s="52">
        <f t="shared" si="21"/>
        <v>0</v>
      </c>
      <c r="AQ48" s="52">
        <f t="shared" si="22"/>
        <v>8627885</v>
      </c>
    </row>
    <row r="49" spans="1:43" ht="20.100000000000001" hidden="1" customHeight="1" outlineLevel="2">
      <c r="A49" t="s">
        <v>362</v>
      </c>
      <c r="B49" t="s">
        <v>497</v>
      </c>
      <c r="C49" s="40" t="s">
        <v>363</v>
      </c>
      <c r="D49" s="41" t="s">
        <v>137</v>
      </c>
      <c r="E49" s="42" t="s">
        <v>414</v>
      </c>
      <c r="F49" s="43" t="s">
        <v>534</v>
      </c>
      <c r="G49" s="43" t="s">
        <v>536</v>
      </c>
      <c r="H49" s="43" t="s">
        <v>540</v>
      </c>
      <c r="I49" s="44">
        <v>7267800</v>
      </c>
      <c r="J49" s="45">
        <v>7267800</v>
      </c>
      <c r="K49" s="46">
        <v>0</v>
      </c>
      <c r="L49" s="47" t="s">
        <v>78</v>
      </c>
      <c r="M49" s="48"/>
      <c r="N49" s="48"/>
      <c r="O49" s="48" t="s">
        <v>113</v>
      </c>
      <c r="P49" s="77" t="s">
        <v>214</v>
      </c>
      <c r="Q49" s="45">
        <f t="shared" si="14"/>
        <v>7267800</v>
      </c>
      <c r="R49" s="46">
        <f t="shared" si="15"/>
        <v>0</v>
      </c>
      <c r="S49" s="49">
        <f t="shared" si="16"/>
        <v>7267800</v>
      </c>
      <c r="T49" s="49">
        <f t="shared" si="17"/>
        <v>0</v>
      </c>
      <c r="U49" s="49">
        <f t="shared" si="18"/>
        <v>0</v>
      </c>
      <c r="V49" s="49">
        <f t="shared" si="19"/>
        <v>0</v>
      </c>
      <c r="W49" s="50">
        <v>0</v>
      </c>
      <c r="X49" s="50">
        <v>0</v>
      </c>
      <c r="Y49" s="50">
        <v>0</v>
      </c>
      <c r="Z49" s="50">
        <v>0</v>
      </c>
      <c r="AA49" s="50"/>
      <c r="AB49" s="50"/>
      <c r="AC49" s="50"/>
      <c r="AD49" s="44">
        <f t="shared" si="10"/>
        <v>0</v>
      </c>
      <c r="AE49" s="49">
        <v>0</v>
      </c>
      <c r="AF49" s="49">
        <v>0</v>
      </c>
      <c r="AG49" s="49">
        <v>0</v>
      </c>
      <c r="AH49" s="49">
        <v>0</v>
      </c>
      <c r="AI49" s="49">
        <v>0</v>
      </c>
      <c r="AJ49" s="44">
        <v>0</v>
      </c>
      <c r="AK49" s="51">
        <v>0</v>
      </c>
      <c r="AL49" t="str">
        <f t="shared" si="20"/>
        <v>error</v>
      </c>
      <c r="AM49" s="52">
        <v>0</v>
      </c>
      <c r="AN49" s="122" t="s">
        <v>725</v>
      </c>
      <c r="AO49" s="52">
        <v>60000</v>
      </c>
      <c r="AP49" s="52">
        <f t="shared" si="21"/>
        <v>7267800</v>
      </c>
      <c r="AQ49" s="52">
        <f t="shared" si="22"/>
        <v>7267800</v>
      </c>
    </row>
    <row r="50" spans="1:43" ht="20.100000000000001" hidden="1" customHeight="1" outlineLevel="2">
      <c r="A50" t="s">
        <v>362</v>
      </c>
      <c r="B50" t="s">
        <v>497</v>
      </c>
      <c r="C50" s="40" t="s">
        <v>363</v>
      </c>
      <c r="D50" s="41" t="s">
        <v>138</v>
      </c>
      <c r="E50" s="42" t="s">
        <v>415</v>
      </c>
      <c r="F50" s="43" t="s">
        <v>534</v>
      </c>
      <c r="G50" s="43" t="s">
        <v>536</v>
      </c>
      <c r="H50" s="43" t="s">
        <v>540</v>
      </c>
      <c r="I50" s="44">
        <v>6126442</v>
      </c>
      <c r="J50" s="45">
        <v>6126442</v>
      </c>
      <c r="K50" s="46">
        <v>0</v>
      </c>
      <c r="L50" s="47" t="s">
        <v>91</v>
      </c>
      <c r="M50" s="48" t="s">
        <v>119</v>
      </c>
      <c r="N50" s="48" t="s">
        <v>54</v>
      </c>
      <c r="O50" s="48" t="s">
        <v>113</v>
      </c>
      <c r="P50" s="77" t="s">
        <v>67</v>
      </c>
      <c r="Q50" s="45">
        <f t="shared" si="14"/>
        <v>6126442</v>
      </c>
      <c r="R50" s="46">
        <f t="shared" si="15"/>
        <v>0</v>
      </c>
      <c r="S50" s="49">
        <f t="shared" si="16"/>
        <v>6126442</v>
      </c>
      <c r="T50" s="49">
        <f t="shared" si="17"/>
        <v>0</v>
      </c>
      <c r="U50" s="49">
        <f t="shared" si="18"/>
        <v>0</v>
      </c>
      <c r="V50" s="49">
        <f t="shared" si="19"/>
        <v>0</v>
      </c>
      <c r="W50" s="50">
        <v>0</v>
      </c>
      <c r="X50" s="50">
        <v>0</v>
      </c>
      <c r="Y50" s="50">
        <v>0</v>
      </c>
      <c r="Z50" s="50">
        <v>0</v>
      </c>
      <c r="AA50" s="50"/>
      <c r="AB50" s="50"/>
      <c r="AC50" s="50"/>
      <c r="AD50" s="44">
        <f t="shared" si="10"/>
        <v>0</v>
      </c>
      <c r="AE50" s="49">
        <v>0</v>
      </c>
      <c r="AF50" s="49">
        <v>0</v>
      </c>
      <c r="AG50" s="49">
        <v>0</v>
      </c>
      <c r="AH50" s="49">
        <v>0</v>
      </c>
      <c r="AI50" s="49">
        <v>0</v>
      </c>
      <c r="AJ50" s="44">
        <v>0</v>
      </c>
      <c r="AK50" s="51">
        <v>0</v>
      </c>
      <c r="AL50" t="str">
        <f t="shared" si="20"/>
        <v>error</v>
      </c>
      <c r="AM50" s="52">
        <v>0</v>
      </c>
      <c r="AN50" s="122" t="s">
        <v>725</v>
      </c>
      <c r="AO50" s="52">
        <v>51818</v>
      </c>
      <c r="AP50" s="52">
        <f t="shared" si="21"/>
        <v>6126442</v>
      </c>
      <c r="AQ50" s="52">
        <f t="shared" si="22"/>
        <v>6126442</v>
      </c>
    </row>
    <row r="51" spans="1:43" ht="20.100000000000001" hidden="1" customHeight="1" outlineLevel="1" collapsed="1">
      <c r="C51" s="55" t="s">
        <v>139</v>
      </c>
      <c r="D51" s="41"/>
      <c r="E51" s="42"/>
      <c r="F51" s="43"/>
      <c r="G51" s="43"/>
      <c r="H51" s="43"/>
      <c r="I51" s="44">
        <f>SUBTOTAL(9,I35:I50)</f>
        <v>76177155</v>
      </c>
      <c r="J51" s="45">
        <f>SUBTOTAL(9,J35:J50)</f>
        <v>76177155</v>
      </c>
      <c r="K51" s="46">
        <f>SUBTOTAL(9,K35:K50)</f>
        <v>0</v>
      </c>
      <c r="L51" s="47"/>
      <c r="M51" s="48"/>
      <c r="N51" s="48"/>
      <c r="O51" s="48"/>
      <c r="P51" s="77"/>
      <c r="Q51" s="45">
        <f t="shared" ref="Q51:AJ51" si="23">SUBTOTAL(9,Q35:Q50)</f>
        <v>76177155</v>
      </c>
      <c r="R51" s="46">
        <f t="shared" si="23"/>
        <v>0</v>
      </c>
      <c r="S51" s="49">
        <f t="shared" si="23"/>
        <v>76177155</v>
      </c>
      <c r="T51" s="49">
        <f t="shared" si="23"/>
        <v>0</v>
      </c>
      <c r="U51" s="49">
        <f t="shared" si="23"/>
        <v>4901462</v>
      </c>
      <c r="V51" s="49">
        <f t="shared" si="23"/>
        <v>4901462</v>
      </c>
      <c r="W51" s="49">
        <f t="shared" si="23"/>
        <v>0</v>
      </c>
      <c r="X51" s="49">
        <f t="shared" si="23"/>
        <v>0</v>
      </c>
      <c r="Y51" s="49">
        <f t="shared" si="23"/>
        <v>0</v>
      </c>
      <c r="Z51" s="49">
        <f t="shared" si="23"/>
        <v>4901462</v>
      </c>
      <c r="AA51" s="49">
        <f t="shared" si="23"/>
        <v>0</v>
      </c>
      <c r="AB51" s="49">
        <f t="shared" si="23"/>
        <v>0</v>
      </c>
      <c r="AC51" s="49">
        <f t="shared" si="23"/>
        <v>0</v>
      </c>
      <c r="AD51" s="44">
        <f t="shared" si="10"/>
        <v>4901462</v>
      </c>
      <c r="AE51" s="49">
        <f t="shared" si="23"/>
        <v>0</v>
      </c>
      <c r="AF51" s="49">
        <f t="shared" si="23"/>
        <v>0</v>
      </c>
      <c r="AG51" s="49">
        <f t="shared" si="23"/>
        <v>0</v>
      </c>
      <c r="AH51" s="49">
        <f t="shared" si="23"/>
        <v>0</v>
      </c>
      <c r="AI51" s="49">
        <f t="shared" si="23"/>
        <v>0</v>
      </c>
      <c r="AJ51" s="44">
        <f t="shared" si="23"/>
        <v>0</v>
      </c>
      <c r="AK51" s="51"/>
      <c r="AM51" s="52"/>
      <c r="AN51" s="122"/>
      <c r="AO51" s="52"/>
      <c r="AP51" s="52"/>
      <c r="AQ51" s="52"/>
    </row>
    <row r="52" spans="1:43" ht="20.100000000000001" hidden="1" customHeight="1" outlineLevel="2">
      <c r="A52" t="s">
        <v>309</v>
      </c>
      <c r="B52" t="s">
        <v>498</v>
      </c>
      <c r="C52" s="40" t="s">
        <v>310</v>
      </c>
      <c r="D52" s="41" t="s">
        <v>140</v>
      </c>
      <c r="E52" s="42" t="s">
        <v>416</v>
      </c>
      <c r="F52" s="43" t="s">
        <v>530</v>
      </c>
      <c r="G52" s="43" t="s">
        <v>539</v>
      </c>
      <c r="H52" s="43" t="s">
        <v>514</v>
      </c>
      <c r="I52" s="44">
        <v>32540672</v>
      </c>
      <c r="J52" s="45">
        <v>32540672</v>
      </c>
      <c r="K52" s="46">
        <v>0</v>
      </c>
      <c r="L52" s="47" t="s">
        <v>78</v>
      </c>
      <c r="M52" s="48"/>
      <c r="N52" s="48"/>
      <c r="O52" s="48" t="s">
        <v>141</v>
      </c>
      <c r="P52" s="77" t="s">
        <v>214</v>
      </c>
      <c r="Q52" s="45">
        <f>I52</f>
        <v>32540672</v>
      </c>
      <c r="R52" s="46">
        <f>K52</f>
        <v>0</v>
      </c>
      <c r="S52" s="49">
        <f>Q52+R52</f>
        <v>32540672</v>
      </c>
      <c r="T52" s="49">
        <f>SUM(AE52:AJ52)</f>
        <v>0</v>
      </c>
      <c r="U52" s="49">
        <f t="shared" ref="U52:U56" si="24">SUM(W52:AB52)</f>
        <v>0</v>
      </c>
      <c r="V52" s="49">
        <f>U52-T52</f>
        <v>0</v>
      </c>
      <c r="W52" s="50">
        <v>0</v>
      </c>
      <c r="X52" s="50">
        <v>0</v>
      </c>
      <c r="Y52" s="50">
        <v>0</v>
      </c>
      <c r="Z52" s="50">
        <v>0</v>
      </c>
      <c r="AA52" s="50"/>
      <c r="AB52" s="50"/>
      <c r="AC52" s="50"/>
      <c r="AD52" s="44">
        <f t="shared" si="10"/>
        <v>0</v>
      </c>
      <c r="AE52" s="49">
        <v>0</v>
      </c>
      <c r="AF52" s="49">
        <v>0</v>
      </c>
      <c r="AG52" s="49">
        <v>0</v>
      </c>
      <c r="AH52" s="49">
        <v>0</v>
      </c>
      <c r="AI52" s="49">
        <v>0</v>
      </c>
      <c r="AJ52" s="44">
        <v>0</v>
      </c>
      <c r="AK52" s="51">
        <v>0</v>
      </c>
      <c r="AL52" t="str">
        <f>IF(J52&gt;V52,"error","")</f>
        <v>error</v>
      </c>
      <c r="AM52" s="52">
        <v>32540672</v>
      </c>
      <c r="AN52" s="122" t="s">
        <v>726</v>
      </c>
      <c r="AO52" s="52">
        <v>0</v>
      </c>
      <c r="AP52" s="52">
        <f>AQ52-+AM52</f>
        <v>0</v>
      </c>
      <c r="AQ52" s="52">
        <f>J52</f>
        <v>32540672</v>
      </c>
    </row>
    <row r="53" spans="1:43" ht="20.100000000000001" hidden="1" customHeight="1" outlineLevel="2">
      <c r="A53" t="s">
        <v>309</v>
      </c>
      <c r="B53" t="s">
        <v>498</v>
      </c>
      <c r="C53" s="40" t="s">
        <v>310</v>
      </c>
      <c r="D53" s="41" t="s">
        <v>142</v>
      </c>
      <c r="E53" s="42" t="s">
        <v>417</v>
      </c>
      <c r="F53" s="43" t="s">
        <v>527</v>
      </c>
      <c r="G53" s="43" t="s">
        <v>536</v>
      </c>
      <c r="H53" s="43" t="s">
        <v>540</v>
      </c>
      <c r="I53" s="44">
        <v>29956565</v>
      </c>
      <c r="J53" s="45">
        <v>29956565</v>
      </c>
      <c r="K53" s="46">
        <v>-24486</v>
      </c>
      <c r="L53" s="47" t="s">
        <v>49</v>
      </c>
      <c r="M53" s="48" t="s">
        <v>59</v>
      </c>
      <c r="N53" s="48" t="s">
        <v>62</v>
      </c>
      <c r="O53" s="48" t="s">
        <v>141</v>
      </c>
      <c r="P53" s="77" t="s">
        <v>214</v>
      </c>
      <c r="Q53" s="45">
        <f>I53</f>
        <v>29956565</v>
      </c>
      <c r="R53" s="46">
        <f>K53</f>
        <v>-24486</v>
      </c>
      <c r="S53" s="49">
        <f>Q53+R53</f>
        <v>29932079</v>
      </c>
      <c r="T53" s="49">
        <f>SUM(AE53:AJ53)</f>
        <v>0</v>
      </c>
      <c r="U53" s="49">
        <f t="shared" si="24"/>
        <v>10558405</v>
      </c>
      <c r="V53" s="49">
        <f>U53-T53</f>
        <v>10558405</v>
      </c>
      <c r="W53" s="50">
        <v>10558405</v>
      </c>
      <c r="X53" s="50">
        <v>0</v>
      </c>
      <c r="Y53" s="50">
        <v>0</v>
      </c>
      <c r="Z53" s="50">
        <v>0</v>
      </c>
      <c r="AA53" s="50"/>
      <c r="AB53" s="50"/>
      <c r="AC53" s="50"/>
      <c r="AD53" s="44">
        <f t="shared" si="10"/>
        <v>10558405</v>
      </c>
      <c r="AE53" s="49">
        <v>0</v>
      </c>
      <c r="AF53" s="49">
        <v>0</v>
      </c>
      <c r="AG53" s="49">
        <v>0</v>
      </c>
      <c r="AH53" s="49">
        <v>0</v>
      </c>
      <c r="AI53" s="49">
        <v>0</v>
      </c>
      <c r="AJ53" s="44">
        <v>0</v>
      </c>
      <c r="AK53" s="51">
        <v>0</v>
      </c>
      <c r="AL53" t="str">
        <f>IF(J53&gt;V53,"error","")</f>
        <v>error</v>
      </c>
      <c r="AM53" s="52">
        <v>22640050</v>
      </c>
      <c r="AN53" s="122" t="s">
        <v>731</v>
      </c>
      <c r="AO53" s="52">
        <v>2751487.56</v>
      </c>
      <c r="AP53" s="52">
        <f>AQ53-+AM53</f>
        <v>7316515</v>
      </c>
      <c r="AQ53" s="52">
        <f>J53</f>
        <v>29956565</v>
      </c>
    </row>
    <row r="54" spans="1:43" ht="20.100000000000001" hidden="1" customHeight="1" outlineLevel="2">
      <c r="A54" t="s">
        <v>309</v>
      </c>
      <c r="B54" t="s">
        <v>498</v>
      </c>
      <c r="C54" s="40" t="s">
        <v>310</v>
      </c>
      <c r="D54" s="41" t="s">
        <v>143</v>
      </c>
      <c r="E54" s="42" t="s">
        <v>418</v>
      </c>
      <c r="F54" s="43" t="s">
        <v>527</v>
      </c>
      <c r="G54" s="43" t="s">
        <v>539</v>
      </c>
      <c r="H54" s="43" t="s">
        <v>500</v>
      </c>
      <c r="I54" s="44">
        <v>17725785</v>
      </c>
      <c r="J54" s="45">
        <v>17725785</v>
      </c>
      <c r="K54" s="46">
        <v>-16511728</v>
      </c>
      <c r="L54" s="47" t="s">
        <v>49</v>
      </c>
      <c r="M54" s="48" t="s">
        <v>144</v>
      </c>
      <c r="N54" s="48" t="s">
        <v>62</v>
      </c>
      <c r="O54" s="48" t="s">
        <v>141</v>
      </c>
      <c r="P54" s="77" t="s">
        <v>67</v>
      </c>
      <c r="Q54" s="45">
        <f>I54</f>
        <v>17725785</v>
      </c>
      <c r="R54" s="46">
        <f>K54</f>
        <v>-16511728</v>
      </c>
      <c r="S54" s="49">
        <f>Q54+R54</f>
        <v>1214057</v>
      </c>
      <c r="T54" s="49">
        <f>SUM(AE54:AJ54)</f>
        <v>0</v>
      </c>
      <c r="U54" s="49">
        <f t="shared" si="24"/>
        <v>0</v>
      </c>
      <c r="V54" s="49">
        <f>U54-T54</f>
        <v>0</v>
      </c>
      <c r="W54" s="50">
        <v>0</v>
      </c>
      <c r="X54" s="50">
        <v>0</v>
      </c>
      <c r="Y54" s="50">
        <v>0</v>
      </c>
      <c r="Z54" s="50">
        <v>0</v>
      </c>
      <c r="AA54" s="50"/>
      <c r="AB54" s="50"/>
      <c r="AC54" s="50"/>
      <c r="AD54" s="44">
        <f t="shared" si="10"/>
        <v>0</v>
      </c>
      <c r="AE54" s="49">
        <v>0</v>
      </c>
      <c r="AF54" s="49">
        <v>0</v>
      </c>
      <c r="AG54" s="49">
        <v>0</v>
      </c>
      <c r="AH54" s="49">
        <v>0</v>
      </c>
      <c r="AI54" s="49">
        <v>0</v>
      </c>
      <c r="AJ54" s="44">
        <v>0</v>
      </c>
      <c r="AK54" s="51">
        <v>0</v>
      </c>
      <c r="AL54" t="str">
        <f>IF(J54&gt;V54,"error","")</f>
        <v>error</v>
      </c>
      <c r="AM54" s="52">
        <v>13540000</v>
      </c>
      <c r="AN54" s="122" t="s">
        <v>731</v>
      </c>
      <c r="AO54" s="52">
        <v>1601354.07</v>
      </c>
      <c r="AP54" s="52">
        <f>AQ54-+AM54</f>
        <v>4185785</v>
      </c>
      <c r="AQ54" s="52">
        <f>J54</f>
        <v>17725785</v>
      </c>
    </row>
    <row r="55" spans="1:43" ht="20.100000000000001" hidden="1" customHeight="1" outlineLevel="2">
      <c r="A55" t="s">
        <v>309</v>
      </c>
      <c r="B55" t="s">
        <v>498</v>
      </c>
      <c r="C55" s="40" t="s">
        <v>310</v>
      </c>
      <c r="D55" s="41" t="s">
        <v>145</v>
      </c>
      <c r="E55" s="42" t="s">
        <v>419</v>
      </c>
      <c r="F55" s="43" t="s">
        <v>527</v>
      </c>
      <c r="G55" s="43" t="s">
        <v>536</v>
      </c>
      <c r="H55" s="43" t="s">
        <v>540</v>
      </c>
      <c r="I55" s="44">
        <v>8375827</v>
      </c>
      <c r="J55" s="45">
        <v>8375827</v>
      </c>
      <c r="K55" s="46">
        <v>0</v>
      </c>
      <c r="L55" s="47" t="s">
        <v>49</v>
      </c>
      <c r="M55" s="48"/>
      <c r="N55" s="48" t="s">
        <v>62</v>
      </c>
      <c r="O55" s="48" t="s">
        <v>141</v>
      </c>
      <c r="P55" s="77" t="s">
        <v>214</v>
      </c>
      <c r="Q55" s="45">
        <f>I55</f>
        <v>8375827</v>
      </c>
      <c r="R55" s="46">
        <f>K55</f>
        <v>0</v>
      </c>
      <c r="S55" s="49">
        <f>Q55+R55</f>
        <v>8375827</v>
      </c>
      <c r="T55" s="49">
        <f>SUM(AE55:AJ55)</f>
        <v>0</v>
      </c>
      <c r="U55" s="49">
        <f t="shared" si="24"/>
        <v>0</v>
      </c>
      <c r="V55" s="49">
        <f>U55-T55</f>
        <v>0</v>
      </c>
      <c r="W55" s="50">
        <v>0</v>
      </c>
      <c r="X55" s="50">
        <v>0</v>
      </c>
      <c r="Y55" s="50">
        <v>0</v>
      </c>
      <c r="Z55" s="50">
        <v>0</v>
      </c>
      <c r="AA55" s="50"/>
      <c r="AB55" s="50"/>
      <c r="AC55" s="50"/>
      <c r="AD55" s="44">
        <f t="shared" si="10"/>
        <v>0</v>
      </c>
      <c r="AE55" s="49">
        <v>0</v>
      </c>
      <c r="AF55" s="49">
        <v>0</v>
      </c>
      <c r="AG55" s="49">
        <v>0</v>
      </c>
      <c r="AH55" s="49">
        <v>0</v>
      </c>
      <c r="AI55" s="49">
        <v>0</v>
      </c>
      <c r="AJ55" s="44">
        <v>0</v>
      </c>
      <c r="AK55" s="51">
        <v>0</v>
      </c>
      <c r="AL55" t="str">
        <f>IF(J55&gt;V55,"error","")</f>
        <v>error</v>
      </c>
      <c r="AM55" s="52">
        <v>8375827</v>
      </c>
      <c r="AN55" s="122" t="s">
        <v>726</v>
      </c>
      <c r="AO55" s="52">
        <v>0</v>
      </c>
      <c r="AP55" s="52">
        <f>AQ55-+AM55</f>
        <v>0</v>
      </c>
      <c r="AQ55" s="52">
        <f>J55</f>
        <v>8375827</v>
      </c>
    </row>
    <row r="56" spans="1:43" ht="20.100000000000001" hidden="1" customHeight="1" outlineLevel="2">
      <c r="A56" t="s">
        <v>309</v>
      </c>
      <c r="B56" t="s">
        <v>498</v>
      </c>
      <c r="C56" s="40" t="s">
        <v>310</v>
      </c>
      <c r="D56" s="41" t="s">
        <v>146</v>
      </c>
      <c r="E56" s="42" t="s">
        <v>420</v>
      </c>
      <c r="F56" s="43" t="s">
        <v>530</v>
      </c>
      <c r="G56" s="43" t="s">
        <v>536</v>
      </c>
      <c r="H56" s="43" t="s">
        <v>540</v>
      </c>
      <c r="I56" s="44">
        <v>5255679</v>
      </c>
      <c r="J56" s="45">
        <v>5255679</v>
      </c>
      <c r="K56" s="46">
        <v>0</v>
      </c>
      <c r="L56" s="47" t="s">
        <v>49</v>
      </c>
      <c r="M56" s="48"/>
      <c r="N56" s="48"/>
      <c r="O56" s="48" t="s">
        <v>141</v>
      </c>
      <c r="P56" s="77" t="s">
        <v>214</v>
      </c>
      <c r="Q56" s="45">
        <f>I56</f>
        <v>5255679</v>
      </c>
      <c r="R56" s="46">
        <f>K56</f>
        <v>0</v>
      </c>
      <c r="S56" s="49">
        <f>Q56+R56</f>
        <v>5255679</v>
      </c>
      <c r="T56" s="49">
        <f>SUM(AE56:AJ56)</f>
        <v>0</v>
      </c>
      <c r="U56" s="49">
        <f t="shared" si="24"/>
        <v>0</v>
      </c>
      <c r="V56" s="49">
        <f>U56-T56</f>
        <v>0</v>
      </c>
      <c r="W56" s="50">
        <v>0</v>
      </c>
      <c r="X56" s="50">
        <v>0</v>
      </c>
      <c r="Y56" s="50">
        <v>0</v>
      </c>
      <c r="Z56" s="50">
        <v>0</v>
      </c>
      <c r="AA56" s="50"/>
      <c r="AB56" s="50"/>
      <c r="AC56" s="50"/>
      <c r="AD56" s="44">
        <f t="shared" si="10"/>
        <v>0</v>
      </c>
      <c r="AE56" s="49">
        <v>0</v>
      </c>
      <c r="AF56" s="49">
        <v>0</v>
      </c>
      <c r="AG56" s="49">
        <v>0</v>
      </c>
      <c r="AH56" s="49">
        <v>0</v>
      </c>
      <c r="AI56" s="49">
        <v>0</v>
      </c>
      <c r="AJ56" s="44">
        <v>0</v>
      </c>
      <c r="AK56" s="51">
        <v>0</v>
      </c>
      <c r="AL56" t="str">
        <f>IF(J56&gt;V56,"error","")</f>
        <v>error</v>
      </c>
      <c r="AM56" s="52">
        <v>5255679</v>
      </c>
      <c r="AN56" s="122" t="s">
        <v>726</v>
      </c>
      <c r="AO56" s="52">
        <v>0</v>
      </c>
      <c r="AP56" s="52">
        <f>AQ56-+AM56</f>
        <v>0</v>
      </c>
      <c r="AQ56" s="52">
        <f>J56</f>
        <v>5255679</v>
      </c>
    </row>
    <row r="57" spans="1:43" ht="20.100000000000001" hidden="1" customHeight="1" outlineLevel="1" collapsed="1">
      <c r="C57" s="55" t="s">
        <v>147</v>
      </c>
      <c r="D57" s="41"/>
      <c r="E57" s="42"/>
      <c r="F57" s="43"/>
      <c r="G57" s="43"/>
      <c r="H57" s="43"/>
      <c r="I57" s="44">
        <f>SUBTOTAL(9,I52:I56)</f>
        <v>0</v>
      </c>
      <c r="J57" s="45">
        <f>SUBTOTAL(9,J52:J56)</f>
        <v>0</v>
      </c>
      <c r="K57" s="46">
        <f>SUBTOTAL(9,K52:K56)</f>
        <v>0</v>
      </c>
      <c r="L57" s="47"/>
      <c r="M57" s="48"/>
      <c r="N57" s="48"/>
      <c r="O57" s="48"/>
      <c r="P57" s="77"/>
      <c r="Q57" s="45">
        <f t="shared" ref="Q57:AJ57" si="25">SUBTOTAL(9,Q52:Q56)</f>
        <v>0</v>
      </c>
      <c r="R57" s="46">
        <f t="shared" si="25"/>
        <v>0</v>
      </c>
      <c r="S57" s="49">
        <f t="shared" si="25"/>
        <v>0</v>
      </c>
      <c r="T57" s="49">
        <f t="shared" si="25"/>
        <v>0</v>
      </c>
      <c r="U57" s="49">
        <f t="shared" si="25"/>
        <v>0</v>
      </c>
      <c r="V57" s="49">
        <f t="shared" si="25"/>
        <v>0</v>
      </c>
      <c r="W57" s="49">
        <f t="shared" si="25"/>
        <v>0</v>
      </c>
      <c r="X57" s="49">
        <f t="shared" si="25"/>
        <v>0</v>
      </c>
      <c r="Y57" s="49">
        <f t="shared" si="25"/>
        <v>0</v>
      </c>
      <c r="Z57" s="49">
        <f t="shared" si="25"/>
        <v>0</v>
      </c>
      <c r="AA57" s="49">
        <f t="shared" si="25"/>
        <v>0</v>
      </c>
      <c r="AB57" s="49">
        <f t="shared" si="25"/>
        <v>0</v>
      </c>
      <c r="AC57" s="49">
        <f t="shared" si="25"/>
        <v>0</v>
      </c>
      <c r="AD57" s="44">
        <f t="shared" si="10"/>
        <v>0</v>
      </c>
      <c r="AE57" s="49">
        <f t="shared" si="25"/>
        <v>0</v>
      </c>
      <c r="AF57" s="49">
        <f t="shared" si="25"/>
        <v>0</v>
      </c>
      <c r="AG57" s="49">
        <f t="shared" si="25"/>
        <v>0</v>
      </c>
      <c r="AH57" s="49">
        <f t="shared" si="25"/>
        <v>0</v>
      </c>
      <c r="AI57" s="49">
        <f t="shared" si="25"/>
        <v>0</v>
      </c>
      <c r="AJ57" s="44">
        <f t="shared" si="25"/>
        <v>0</v>
      </c>
      <c r="AK57" s="51"/>
      <c r="AM57" s="52"/>
      <c r="AN57" s="122"/>
      <c r="AO57" s="52"/>
      <c r="AP57" s="52"/>
      <c r="AQ57" s="52"/>
    </row>
    <row r="58" spans="1:43" ht="20.100000000000001" hidden="1" customHeight="1" outlineLevel="2">
      <c r="A58" t="s">
        <v>311</v>
      </c>
      <c r="B58" t="s">
        <v>499</v>
      </c>
      <c r="C58" s="40" t="s">
        <v>312</v>
      </c>
      <c r="D58" s="41" t="s">
        <v>148</v>
      </c>
      <c r="E58" s="42" t="s">
        <v>421</v>
      </c>
      <c r="F58" s="43" t="s">
        <v>527</v>
      </c>
      <c r="G58" s="43" t="s">
        <v>532</v>
      </c>
      <c r="H58" s="43" t="s">
        <v>533</v>
      </c>
      <c r="I58" s="44">
        <v>15384721</v>
      </c>
      <c r="J58" s="45">
        <v>15384721</v>
      </c>
      <c r="K58" s="46">
        <v>-84832907</v>
      </c>
      <c r="L58" s="47" t="s">
        <v>49</v>
      </c>
      <c r="M58" s="48" t="s">
        <v>149</v>
      </c>
      <c r="N58" s="48" t="s">
        <v>62</v>
      </c>
      <c r="O58" s="48" t="s">
        <v>150</v>
      </c>
      <c r="P58" s="77" t="s">
        <v>76</v>
      </c>
      <c r="Q58" s="45">
        <f>I58</f>
        <v>15384721</v>
      </c>
      <c r="R58" s="46">
        <f>K58</f>
        <v>-84832907</v>
      </c>
      <c r="S58" s="49">
        <f>Q58+R58</f>
        <v>-69448186</v>
      </c>
      <c r="T58" s="49">
        <f>SUM(AE58:AJ58)</f>
        <v>0</v>
      </c>
      <c r="U58" s="49">
        <f t="shared" ref="U58:U59" si="26">SUM(W58:AB58)</f>
        <v>0</v>
      </c>
      <c r="V58" s="49">
        <f>U58-T58</f>
        <v>0</v>
      </c>
      <c r="W58" s="50">
        <v>0</v>
      </c>
      <c r="X58" s="50">
        <v>0</v>
      </c>
      <c r="Y58" s="50">
        <v>0</v>
      </c>
      <c r="Z58" s="50">
        <v>0</v>
      </c>
      <c r="AA58" s="50"/>
      <c r="AB58" s="50"/>
      <c r="AC58" s="50"/>
      <c r="AD58" s="44">
        <f t="shared" si="10"/>
        <v>0</v>
      </c>
      <c r="AE58" s="49">
        <v>0</v>
      </c>
      <c r="AF58" s="49">
        <v>0</v>
      </c>
      <c r="AG58" s="49">
        <v>0</v>
      </c>
      <c r="AH58" s="49">
        <v>0</v>
      </c>
      <c r="AI58" s="49">
        <v>0</v>
      </c>
      <c r="AJ58" s="44">
        <v>0</v>
      </c>
      <c r="AK58" s="51">
        <v>0</v>
      </c>
      <c r="AL58" t="str">
        <f>IF(J58&gt;V58,"error","")</f>
        <v>error</v>
      </c>
      <c r="AM58" s="52">
        <v>13093170</v>
      </c>
      <c r="AN58" s="122" t="s">
        <v>732</v>
      </c>
      <c r="AO58" s="52">
        <v>672024</v>
      </c>
      <c r="AP58" s="52">
        <f>AQ58-+AM58</f>
        <v>2291551</v>
      </c>
      <c r="AQ58" s="52">
        <f>J58</f>
        <v>15384721</v>
      </c>
    </row>
    <row r="59" spans="1:43" ht="20.100000000000001" hidden="1" customHeight="1" outlineLevel="2">
      <c r="A59" t="s">
        <v>311</v>
      </c>
      <c r="B59" t="s">
        <v>499</v>
      </c>
      <c r="C59" s="40" t="s">
        <v>312</v>
      </c>
      <c r="D59" s="41" t="s">
        <v>151</v>
      </c>
      <c r="E59" s="42" t="s">
        <v>422</v>
      </c>
      <c r="F59" s="43" t="s">
        <v>546</v>
      </c>
      <c r="G59" s="43" t="s">
        <v>532</v>
      </c>
      <c r="H59" s="43" t="s">
        <v>533</v>
      </c>
      <c r="I59" s="44">
        <v>8370739</v>
      </c>
      <c r="J59" s="45">
        <v>8370739</v>
      </c>
      <c r="K59" s="46">
        <v>-39779823</v>
      </c>
      <c r="L59" s="47" t="s">
        <v>49</v>
      </c>
      <c r="M59" s="48" t="s">
        <v>149</v>
      </c>
      <c r="N59" s="48" t="s">
        <v>62</v>
      </c>
      <c r="O59" s="48" t="s">
        <v>150</v>
      </c>
      <c r="P59" s="77" t="s">
        <v>76</v>
      </c>
      <c r="Q59" s="45">
        <f>I59</f>
        <v>8370739</v>
      </c>
      <c r="R59" s="46">
        <f>K59</f>
        <v>-39779823</v>
      </c>
      <c r="S59" s="49">
        <f>Q59+R59</f>
        <v>-31409084</v>
      </c>
      <c r="T59" s="49">
        <f>SUM(AE59:AJ59)</f>
        <v>0</v>
      </c>
      <c r="U59" s="49">
        <f t="shared" si="26"/>
        <v>0</v>
      </c>
      <c r="V59" s="49">
        <f>U59-T59</f>
        <v>0</v>
      </c>
      <c r="W59" s="50">
        <v>0</v>
      </c>
      <c r="X59" s="50">
        <v>0</v>
      </c>
      <c r="Y59" s="50">
        <v>0</v>
      </c>
      <c r="Z59" s="50">
        <v>0</v>
      </c>
      <c r="AA59" s="50"/>
      <c r="AB59" s="50"/>
      <c r="AC59" s="50"/>
      <c r="AD59" s="44">
        <f t="shared" si="10"/>
        <v>0</v>
      </c>
      <c r="AE59" s="49">
        <v>0</v>
      </c>
      <c r="AF59" s="49">
        <v>0</v>
      </c>
      <c r="AG59" s="49">
        <v>0</v>
      </c>
      <c r="AH59" s="49">
        <v>0</v>
      </c>
      <c r="AI59" s="49">
        <v>0</v>
      </c>
      <c r="AJ59" s="44">
        <v>0</v>
      </c>
      <c r="AK59" s="51" t="s">
        <v>152</v>
      </c>
      <c r="AL59" t="str">
        <f>IF(J59&gt;V59,"error","")</f>
        <v>error</v>
      </c>
      <c r="AM59" s="52">
        <v>0</v>
      </c>
      <c r="AN59" s="122" t="s">
        <v>732</v>
      </c>
      <c r="AO59" s="52">
        <v>2454816</v>
      </c>
      <c r="AP59" s="52">
        <f>AQ59-+AM59</f>
        <v>8370739</v>
      </c>
      <c r="AQ59" s="52">
        <f>J59</f>
        <v>8370739</v>
      </c>
    </row>
    <row r="60" spans="1:43" ht="20.100000000000001" hidden="1" customHeight="1" outlineLevel="1" collapsed="1">
      <c r="C60" s="55" t="s">
        <v>153</v>
      </c>
      <c r="D60" s="41"/>
      <c r="E60" s="42"/>
      <c r="F60" s="43"/>
      <c r="G60" s="43"/>
      <c r="H60" s="43"/>
      <c r="I60" s="44">
        <f>SUBTOTAL(9,I58:I59)</f>
        <v>0</v>
      </c>
      <c r="J60" s="45">
        <f>SUBTOTAL(9,J58:J59)</f>
        <v>0</v>
      </c>
      <c r="K60" s="46">
        <f>SUBTOTAL(9,K58:K59)</f>
        <v>0</v>
      </c>
      <c r="L60" s="47"/>
      <c r="M60" s="48"/>
      <c r="N60" s="48"/>
      <c r="O60" s="48"/>
      <c r="P60" s="77"/>
      <c r="Q60" s="45">
        <f t="shared" ref="Q60:AJ60" si="27">SUBTOTAL(9,Q58:Q59)</f>
        <v>0</v>
      </c>
      <c r="R60" s="46">
        <f t="shared" si="27"/>
        <v>0</v>
      </c>
      <c r="S60" s="49">
        <f t="shared" si="27"/>
        <v>0</v>
      </c>
      <c r="T60" s="49">
        <f t="shared" si="27"/>
        <v>0</v>
      </c>
      <c r="U60" s="49">
        <f t="shared" si="27"/>
        <v>0</v>
      </c>
      <c r="V60" s="49">
        <f t="shared" si="27"/>
        <v>0</v>
      </c>
      <c r="W60" s="49">
        <f t="shared" si="27"/>
        <v>0</v>
      </c>
      <c r="X60" s="49">
        <f t="shared" si="27"/>
        <v>0</v>
      </c>
      <c r="Y60" s="49">
        <f t="shared" si="27"/>
        <v>0</v>
      </c>
      <c r="Z60" s="49">
        <f t="shared" si="27"/>
        <v>0</v>
      </c>
      <c r="AA60" s="49">
        <f t="shared" si="27"/>
        <v>0</v>
      </c>
      <c r="AB60" s="49">
        <f t="shared" si="27"/>
        <v>0</v>
      </c>
      <c r="AC60" s="49">
        <f t="shared" si="27"/>
        <v>0</v>
      </c>
      <c r="AD60" s="44">
        <f t="shared" si="10"/>
        <v>0</v>
      </c>
      <c r="AE60" s="49">
        <f t="shared" si="27"/>
        <v>0</v>
      </c>
      <c r="AF60" s="49">
        <f t="shared" si="27"/>
        <v>0</v>
      </c>
      <c r="AG60" s="49">
        <f t="shared" si="27"/>
        <v>0</v>
      </c>
      <c r="AH60" s="49">
        <f t="shared" si="27"/>
        <v>0</v>
      </c>
      <c r="AI60" s="49">
        <f t="shared" si="27"/>
        <v>0</v>
      </c>
      <c r="AJ60" s="44">
        <f t="shared" si="27"/>
        <v>0</v>
      </c>
      <c r="AK60" s="51"/>
      <c r="AM60" s="52"/>
      <c r="AN60" s="122"/>
      <c r="AO60" s="52"/>
      <c r="AP60" s="52"/>
      <c r="AQ60" s="52"/>
    </row>
    <row r="61" spans="1:43" ht="20.100000000000001" hidden="1" customHeight="1" outlineLevel="2">
      <c r="A61" t="s">
        <v>313</v>
      </c>
      <c r="B61" t="s">
        <v>500</v>
      </c>
      <c r="C61" s="40" t="s">
        <v>314</v>
      </c>
      <c r="D61" s="41" t="s">
        <v>154</v>
      </c>
      <c r="E61" s="42" t="s">
        <v>423</v>
      </c>
      <c r="F61" s="43" t="s">
        <v>527</v>
      </c>
      <c r="G61" s="43" t="s">
        <v>539</v>
      </c>
      <c r="H61" s="43" t="s">
        <v>500</v>
      </c>
      <c r="I61" s="44">
        <v>19204644</v>
      </c>
      <c r="J61" s="45">
        <v>19204644</v>
      </c>
      <c r="K61" s="46">
        <v>-1644152</v>
      </c>
      <c r="L61" s="47" t="s">
        <v>49</v>
      </c>
      <c r="M61" s="48" t="s">
        <v>155</v>
      </c>
      <c r="N61" s="48" t="s">
        <v>62</v>
      </c>
      <c r="O61" s="48" t="s">
        <v>150</v>
      </c>
      <c r="P61" s="77" t="s">
        <v>76</v>
      </c>
      <c r="Q61" s="45">
        <f>I61</f>
        <v>19204644</v>
      </c>
      <c r="R61" s="46">
        <f>K61</f>
        <v>-1644152</v>
      </c>
      <c r="S61" s="49">
        <f>Q61+R61</f>
        <v>17560492</v>
      </c>
      <c r="T61" s="49">
        <f>SUM(AE61:AJ61)</f>
        <v>0</v>
      </c>
      <c r="U61" s="49">
        <f t="shared" ref="U61:U63" si="28">SUM(W61:AB61)</f>
        <v>0</v>
      </c>
      <c r="V61" s="49">
        <f>U61-T61</f>
        <v>0</v>
      </c>
      <c r="W61" s="50">
        <v>0</v>
      </c>
      <c r="X61" s="50">
        <v>0</v>
      </c>
      <c r="Y61" s="50">
        <v>0</v>
      </c>
      <c r="Z61" s="50">
        <v>0</v>
      </c>
      <c r="AA61" s="50"/>
      <c r="AB61" s="50"/>
      <c r="AC61" s="50"/>
      <c r="AD61" s="44">
        <f t="shared" si="10"/>
        <v>0</v>
      </c>
      <c r="AE61" s="49">
        <v>0</v>
      </c>
      <c r="AF61" s="49">
        <v>0</v>
      </c>
      <c r="AG61" s="49">
        <v>0</v>
      </c>
      <c r="AH61" s="49">
        <v>0</v>
      </c>
      <c r="AI61" s="49">
        <v>0</v>
      </c>
      <c r="AJ61" s="44">
        <v>0</v>
      </c>
      <c r="AK61" s="51">
        <v>0</v>
      </c>
      <c r="AL61" t="str">
        <f>IF(J61&gt;V61,"error","")</f>
        <v>error</v>
      </c>
      <c r="AM61" s="52">
        <v>15300000</v>
      </c>
      <c r="AN61" s="122" t="s">
        <v>725</v>
      </c>
      <c r="AO61" s="52">
        <v>31982</v>
      </c>
      <c r="AP61" s="52">
        <f>AQ61-+AM61</f>
        <v>3904644</v>
      </c>
      <c r="AQ61" s="52">
        <f>J61</f>
        <v>19204644</v>
      </c>
    </row>
    <row r="62" spans="1:43" ht="20.100000000000001" hidden="1" customHeight="1" outlineLevel="2">
      <c r="A62" t="s">
        <v>313</v>
      </c>
      <c r="B62" t="s">
        <v>500</v>
      </c>
      <c r="C62" s="40" t="s">
        <v>314</v>
      </c>
      <c r="D62" s="41" t="s">
        <v>156</v>
      </c>
      <c r="E62" s="42" t="s">
        <v>424</v>
      </c>
      <c r="F62" s="43" t="s">
        <v>527</v>
      </c>
      <c r="G62" s="43" t="s">
        <v>528</v>
      </c>
      <c r="H62" s="43" t="s">
        <v>529</v>
      </c>
      <c r="I62" s="44">
        <v>18870100</v>
      </c>
      <c r="J62" s="45">
        <v>18870100</v>
      </c>
      <c r="K62" s="46">
        <v>-13109998</v>
      </c>
      <c r="L62" s="47" t="s">
        <v>49</v>
      </c>
      <c r="M62" s="48" t="s">
        <v>157</v>
      </c>
      <c r="N62" s="48" t="s">
        <v>62</v>
      </c>
      <c r="O62" s="48" t="s">
        <v>150</v>
      </c>
      <c r="P62" s="77" t="s">
        <v>67</v>
      </c>
      <c r="Q62" s="45">
        <f>I62</f>
        <v>18870100</v>
      </c>
      <c r="R62" s="46">
        <f>K62</f>
        <v>-13109998</v>
      </c>
      <c r="S62" s="49">
        <f>Q62+R62</f>
        <v>5760102</v>
      </c>
      <c r="T62" s="49">
        <f>SUM(AE62:AJ62)</f>
        <v>0</v>
      </c>
      <c r="U62" s="49">
        <f t="shared" si="28"/>
        <v>0</v>
      </c>
      <c r="V62" s="49">
        <f>U62-T62</f>
        <v>0</v>
      </c>
      <c r="W62" s="50">
        <v>0</v>
      </c>
      <c r="X62" s="50">
        <v>0</v>
      </c>
      <c r="Y62" s="50">
        <v>0</v>
      </c>
      <c r="Z62" s="50">
        <v>0</v>
      </c>
      <c r="AA62" s="50"/>
      <c r="AB62" s="50"/>
      <c r="AC62" s="50"/>
      <c r="AD62" s="44">
        <f t="shared" si="10"/>
        <v>0</v>
      </c>
      <c r="AE62" s="49">
        <v>0</v>
      </c>
      <c r="AF62" s="49">
        <v>0</v>
      </c>
      <c r="AG62" s="49">
        <v>0</v>
      </c>
      <c r="AH62" s="49">
        <v>0</v>
      </c>
      <c r="AI62" s="49">
        <v>0</v>
      </c>
      <c r="AJ62" s="44">
        <v>0</v>
      </c>
      <c r="AK62" s="51">
        <v>0</v>
      </c>
      <c r="AL62" t="str">
        <f>IF(J62&gt;V62,"error","")</f>
        <v>error</v>
      </c>
      <c r="AM62" s="52">
        <v>13001000</v>
      </c>
      <c r="AN62" s="122" t="s">
        <v>725</v>
      </c>
      <c r="AO62" s="52">
        <v>48384.4</v>
      </c>
      <c r="AP62" s="52">
        <f>AQ62-+AM62</f>
        <v>5869100</v>
      </c>
      <c r="AQ62" s="52">
        <f>J62</f>
        <v>18870100</v>
      </c>
    </row>
    <row r="63" spans="1:43" ht="20.100000000000001" hidden="1" customHeight="1" outlineLevel="2">
      <c r="A63" t="s">
        <v>313</v>
      </c>
      <c r="B63" t="s">
        <v>500</v>
      </c>
      <c r="C63" s="40" t="s">
        <v>314</v>
      </c>
      <c r="D63" s="41" t="s">
        <v>158</v>
      </c>
      <c r="E63" s="42" t="s">
        <v>425</v>
      </c>
      <c r="F63" s="43" t="s">
        <v>547</v>
      </c>
      <c r="G63" s="43" t="s">
        <v>532</v>
      </c>
      <c r="H63" s="43" t="s">
        <v>533</v>
      </c>
      <c r="I63" s="44">
        <v>13308471</v>
      </c>
      <c r="J63" s="45">
        <v>13308471</v>
      </c>
      <c r="K63" s="46">
        <v>-3438763</v>
      </c>
      <c r="L63" s="47" t="s">
        <v>49</v>
      </c>
      <c r="M63" s="48"/>
      <c r="N63" s="48"/>
      <c r="O63" s="48" t="s">
        <v>150</v>
      </c>
      <c r="P63" s="77" t="s">
        <v>76</v>
      </c>
      <c r="Q63" s="45">
        <f>I63</f>
        <v>13308471</v>
      </c>
      <c r="R63" s="46">
        <f>K63</f>
        <v>-3438763</v>
      </c>
      <c r="S63" s="49">
        <f>Q63+R63</f>
        <v>9869708</v>
      </c>
      <c r="T63" s="49">
        <f>SUM(AE63:AJ63)</f>
        <v>0</v>
      </c>
      <c r="U63" s="49">
        <f t="shared" si="28"/>
        <v>0</v>
      </c>
      <c r="V63" s="49">
        <f>U63-T63</f>
        <v>0</v>
      </c>
      <c r="W63" s="50">
        <v>0</v>
      </c>
      <c r="X63" s="50">
        <v>0</v>
      </c>
      <c r="Y63" s="50">
        <v>0</v>
      </c>
      <c r="Z63" s="50">
        <v>0</v>
      </c>
      <c r="AA63" s="50"/>
      <c r="AB63" s="50"/>
      <c r="AC63" s="50"/>
      <c r="AD63" s="44">
        <f t="shared" si="10"/>
        <v>0</v>
      </c>
      <c r="AE63" s="49">
        <v>0</v>
      </c>
      <c r="AF63" s="49">
        <v>0</v>
      </c>
      <c r="AG63" s="49">
        <v>0</v>
      </c>
      <c r="AH63" s="49">
        <v>0</v>
      </c>
      <c r="AI63" s="49">
        <v>0</v>
      </c>
      <c r="AJ63" s="44">
        <v>0</v>
      </c>
      <c r="AK63" s="51">
        <v>0</v>
      </c>
      <c r="AL63" t="str">
        <f>IF(J63&gt;V63,"error","")</f>
        <v>error</v>
      </c>
      <c r="AM63" s="52">
        <v>0</v>
      </c>
      <c r="AN63" s="122" t="s">
        <v>725</v>
      </c>
      <c r="AO63" s="52">
        <v>109090</v>
      </c>
      <c r="AP63" s="52">
        <f>AQ63-+AM63</f>
        <v>13308471</v>
      </c>
      <c r="AQ63" s="52">
        <f>J63</f>
        <v>13308471</v>
      </c>
    </row>
    <row r="64" spans="1:43" ht="20.100000000000001" hidden="1" customHeight="1" outlineLevel="1" collapsed="1">
      <c r="C64" s="55" t="s">
        <v>159</v>
      </c>
      <c r="D64" s="41"/>
      <c r="E64" s="42"/>
      <c r="F64" s="43"/>
      <c r="G64" s="43"/>
      <c r="H64" s="43"/>
      <c r="I64" s="44">
        <f>SUBTOTAL(9,I61:I63)</f>
        <v>0</v>
      </c>
      <c r="J64" s="45">
        <f>SUBTOTAL(9,J61:J63)</f>
        <v>0</v>
      </c>
      <c r="K64" s="46">
        <f>SUBTOTAL(9,K61:K63)</f>
        <v>0</v>
      </c>
      <c r="L64" s="47"/>
      <c r="M64" s="48"/>
      <c r="N64" s="48"/>
      <c r="O64" s="48"/>
      <c r="P64" s="77"/>
      <c r="Q64" s="45">
        <f t="shared" ref="Q64:AJ64" si="29">SUBTOTAL(9,Q61:Q63)</f>
        <v>0</v>
      </c>
      <c r="R64" s="46">
        <f t="shared" si="29"/>
        <v>0</v>
      </c>
      <c r="S64" s="49">
        <f t="shared" si="29"/>
        <v>0</v>
      </c>
      <c r="T64" s="49">
        <f t="shared" si="29"/>
        <v>0</v>
      </c>
      <c r="U64" s="49">
        <f t="shared" si="29"/>
        <v>0</v>
      </c>
      <c r="V64" s="49">
        <f t="shared" si="29"/>
        <v>0</v>
      </c>
      <c r="W64" s="49">
        <f t="shared" si="29"/>
        <v>0</v>
      </c>
      <c r="X64" s="49">
        <f t="shared" si="29"/>
        <v>0</v>
      </c>
      <c r="Y64" s="49">
        <f t="shared" si="29"/>
        <v>0</v>
      </c>
      <c r="Z64" s="49">
        <f t="shared" si="29"/>
        <v>0</v>
      </c>
      <c r="AA64" s="49">
        <f t="shared" si="29"/>
        <v>0</v>
      </c>
      <c r="AB64" s="49">
        <f t="shared" si="29"/>
        <v>0</v>
      </c>
      <c r="AC64" s="49">
        <f t="shared" si="29"/>
        <v>0</v>
      </c>
      <c r="AD64" s="44">
        <f t="shared" si="10"/>
        <v>0</v>
      </c>
      <c r="AE64" s="49">
        <f t="shared" si="29"/>
        <v>0</v>
      </c>
      <c r="AF64" s="49">
        <f t="shared" si="29"/>
        <v>0</v>
      </c>
      <c r="AG64" s="49">
        <f t="shared" si="29"/>
        <v>0</v>
      </c>
      <c r="AH64" s="49">
        <f t="shared" si="29"/>
        <v>0</v>
      </c>
      <c r="AI64" s="49">
        <f t="shared" si="29"/>
        <v>0</v>
      </c>
      <c r="AJ64" s="44">
        <f t="shared" si="29"/>
        <v>0</v>
      </c>
      <c r="AK64" s="51"/>
      <c r="AM64" s="52"/>
      <c r="AN64" s="122"/>
      <c r="AO64" s="52"/>
      <c r="AP64" s="52"/>
      <c r="AQ64" s="52"/>
    </row>
    <row r="65" spans="1:43" ht="20.100000000000001" hidden="1" customHeight="1" outlineLevel="2">
      <c r="A65" t="s">
        <v>315</v>
      </c>
      <c r="B65" t="s">
        <v>501</v>
      </c>
      <c r="C65" s="40" t="s">
        <v>316</v>
      </c>
      <c r="D65" s="41" t="s">
        <v>160</v>
      </c>
      <c r="E65" s="42" t="s">
        <v>426</v>
      </c>
      <c r="F65" s="43" t="s">
        <v>527</v>
      </c>
      <c r="G65" s="43" t="s">
        <v>528</v>
      </c>
      <c r="H65" s="43" t="s">
        <v>529</v>
      </c>
      <c r="I65" s="44">
        <v>23223311</v>
      </c>
      <c r="J65" s="45">
        <v>23223311</v>
      </c>
      <c r="K65" s="46">
        <v>-10094892</v>
      </c>
      <c r="L65" s="47" t="s">
        <v>49</v>
      </c>
      <c r="M65" s="48" t="s">
        <v>161</v>
      </c>
      <c r="N65" s="48" t="s">
        <v>62</v>
      </c>
      <c r="O65" s="48" t="s">
        <v>150</v>
      </c>
      <c r="P65" s="77" t="s">
        <v>67</v>
      </c>
      <c r="Q65" s="45">
        <f>I65</f>
        <v>23223311</v>
      </c>
      <c r="R65" s="46">
        <f>K65</f>
        <v>-10094892</v>
      </c>
      <c r="S65" s="49">
        <f>Q65+R65</f>
        <v>13128419</v>
      </c>
      <c r="T65" s="49">
        <f>SUM(AE65:AJ65)</f>
        <v>0</v>
      </c>
      <c r="U65" s="49">
        <f t="shared" ref="U65:U69" si="30">SUM(W65:AB65)</f>
        <v>0</v>
      </c>
      <c r="V65" s="49">
        <f>U65-T65</f>
        <v>0</v>
      </c>
      <c r="W65" s="50">
        <v>0</v>
      </c>
      <c r="X65" s="50">
        <v>0</v>
      </c>
      <c r="Y65" s="50">
        <v>0</v>
      </c>
      <c r="Z65" s="50">
        <v>0</v>
      </c>
      <c r="AA65" s="50"/>
      <c r="AB65" s="50"/>
      <c r="AC65" s="50"/>
      <c r="AD65" s="44">
        <f t="shared" si="10"/>
        <v>0</v>
      </c>
      <c r="AE65" s="49">
        <v>0</v>
      </c>
      <c r="AF65" s="49">
        <v>0</v>
      </c>
      <c r="AG65" s="49">
        <v>0</v>
      </c>
      <c r="AH65" s="49">
        <v>0</v>
      </c>
      <c r="AI65" s="49">
        <v>0</v>
      </c>
      <c r="AJ65" s="44">
        <v>0</v>
      </c>
      <c r="AK65" s="51">
        <v>0</v>
      </c>
      <c r="AL65" t="str">
        <f>IF(J65&gt;V65,"error","")</f>
        <v>error</v>
      </c>
      <c r="AM65" s="52">
        <v>16097233</v>
      </c>
      <c r="AN65" s="122" t="s">
        <v>725</v>
      </c>
      <c r="AO65" s="52">
        <v>58830</v>
      </c>
      <c r="AP65" s="52">
        <f>AQ65-+AM65</f>
        <v>7126078</v>
      </c>
      <c r="AQ65" s="52">
        <f>J65</f>
        <v>23223311</v>
      </c>
    </row>
    <row r="66" spans="1:43" ht="20.100000000000001" hidden="1" customHeight="1" outlineLevel="2">
      <c r="A66" t="s">
        <v>315</v>
      </c>
      <c r="B66" t="s">
        <v>501</v>
      </c>
      <c r="C66" s="40" t="s">
        <v>316</v>
      </c>
      <c r="D66" s="41" t="s">
        <v>162</v>
      </c>
      <c r="E66" s="42" t="s">
        <v>427</v>
      </c>
      <c r="F66" s="43" t="s">
        <v>527</v>
      </c>
      <c r="G66" s="43" t="s">
        <v>548</v>
      </c>
      <c r="H66" s="43" t="s">
        <v>548</v>
      </c>
      <c r="I66" s="44">
        <v>21475922</v>
      </c>
      <c r="J66" s="45">
        <v>21475922</v>
      </c>
      <c r="K66" s="46">
        <v>-2414255</v>
      </c>
      <c r="L66" s="47" t="s">
        <v>49</v>
      </c>
      <c r="M66" s="48" t="s">
        <v>163</v>
      </c>
      <c r="N66" s="48" t="s">
        <v>62</v>
      </c>
      <c r="O66" s="48" t="s">
        <v>150</v>
      </c>
      <c r="P66" s="77" t="s">
        <v>76</v>
      </c>
      <c r="Q66" s="45">
        <f>I66</f>
        <v>21475922</v>
      </c>
      <c r="R66" s="46">
        <f>K66</f>
        <v>-2414255</v>
      </c>
      <c r="S66" s="49">
        <f>Q66+R66</f>
        <v>19061667</v>
      </c>
      <c r="T66" s="49">
        <f>SUM(AE66:AJ66)</f>
        <v>0</v>
      </c>
      <c r="U66" s="49">
        <f t="shared" si="30"/>
        <v>0</v>
      </c>
      <c r="V66" s="49">
        <f>U66-T66</f>
        <v>0</v>
      </c>
      <c r="W66" s="50">
        <v>0</v>
      </c>
      <c r="X66" s="50">
        <v>0</v>
      </c>
      <c r="Y66" s="50">
        <v>0</v>
      </c>
      <c r="Z66" s="50">
        <v>0</v>
      </c>
      <c r="AA66" s="50"/>
      <c r="AB66" s="50"/>
      <c r="AC66" s="50"/>
      <c r="AD66" s="44">
        <f t="shared" si="10"/>
        <v>0</v>
      </c>
      <c r="AE66" s="49">
        <v>0</v>
      </c>
      <c r="AF66" s="49">
        <v>0</v>
      </c>
      <c r="AG66" s="49">
        <v>0</v>
      </c>
      <c r="AH66" s="49">
        <v>0</v>
      </c>
      <c r="AI66" s="49">
        <v>0</v>
      </c>
      <c r="AJ66" s="44">
        <v>0</v>
      </c>
      <c r="AK66" s="51">
        <v>0</v>
      </c>
      <c r="AL66" t="str">
        <f>IF(J66&gt;V66,"error","")</f>
        <v>error</v>
      </c>
      <c r="AM66" s="52">
        <v>10240850</v>
      </c>
      <c r="AN66" s="122" t="s">
        <v>725</v>
      </c>
      <c r="AO66" s="52">
        <v>92537</v>
      </c>
      <c r="AP66" s="52">
        <f>AQ66-+AM66</f>
        <v>11235072</v>
      </c>
      <c r="AQ66" s="52">
        <f>J66</f>
        <v>21475922</v>
      </c>
    </row>
    <row r="67" spans="1:43" ht="20.100000000000001" hidden="1" customHeight="1" outlineLevel="2">
      <c r="A67" t="s">
        <v>315</v>
      </c>
      <c r="B67" t="s">
        <v>501</v>
      </c>
      <c r="C67" s="40" t="s">
        <v>316</v>
      </c>
      <c r="D67" s="41" t="s">
        <v>164</v>
      </c>
      <c r="E67" s="42" t="s">
        <v>428</v>
      </c>
      <c r="F67" s="43" t="s">
        <v>527</v>
      </c>
      <c r="G67" s="43" t="s">
        <v>536</v>
      </c>
      <c r="H67" s="43" t="s">
        <v>540</v>
      </c>
      <c r="I67" s="44">
        <v>15071345</v>
      </c>
      <c r="J67" s="45">
        <v>15071345</v>
      </c>
      <c r="K67" s="46">
        <v>-49353989</v>
      </c>
      <c r="L67" s="47" t="s">
        <v>49</v>
      </c>
      <c r="M67" s="48" t="s">
        <v>165</v>
      </c>
      <c r="N67" s="48" t="s">
        <v>62</v>
      </c>
      <c r="O67" s="48" t="s">
        <v>150</v>
      </c>
      <c r="P67" s="77" t="s">
        <v>67</v>
      </c>
      <c r="Q67" s="45">
        <f>I67</f>
        <v>15071345</v>
      </c>
      <c r="R67" s="46">
        <f>K67</f>
        <v>-49353989</v>
      </c>
      <c r="S67" s="49">
        <f>Q67+R67</f>
        <v>-34282644</v>
      </c>
      <c r="T67" s="49">
        <f>SUM(AE67:AJ67)</f>
        <v>0</v>
      </c>
      <c r="U67" s="49">
        <f t="shared" si="30"/>
        <v>2507900</v>
      </c>
      <c r="V67" s="49">
        <f>U67-T67</f>
        <v>2507900</v>
      </c>
      <c r="W67" s="50">
        <v>0</v>
      </c>
      <c r="X67" s="50">
        <v>0</v>
      </c>
      <c r="Y67" s="50">
        <v>0</v>
      </c>
      <c r="Z67" s="50">
        <v>2507900</v>
      </c>
      <c r="AA67" s="50"/>
      <c r="AB67" s="50"/>
      <c r="AC67" s="50"/>
      <c r="AD67" s="44">
        <f t="shared" si="10"/>
        <v>2507900</v>
      </c>
      <c r="AE67" s="49">
        <v>0</v>
      </c>
      <c r="AF67" s="49">
        <v>0</v>
      </c>
      <c r="AG67" s="49">
        <v>0</v>
      </c>
      <c r="AH67" s="49">
        <v>0</v>
      </c>
      <c r="AI67" s="49">
        <v>0</v>
      </c>
      <c r="AJ67" s="44">
        <v>0</v>
      </c>
      <c r="AK67" s="51">
        <v>0</v>
      </c>
      <c r="AL67" t="str">
        <f>IF(J67&gt;V67,"error","")</f>
        <v>error</v>
      </c>
      <c r="AM67" s="52">
        <v>15071345</v>
      </c>
      <c r="AN67" s="122" t="s">
        <v>726</v>
      </c>
      <c r="AO67" s="52">
        <v>0</v>
      </c>
      <c r="AP67" s="52">
        <f>AQ67-+AM67</f>
        <v>0</v>
      </c>
      <c r="AQ67" s="52">
        <f>J67</f>
        <v>15071345</v>
      </c>
    </row>
    <row r="68" spans="1:43" ht="20.100000000000001" hidden="1" customHeight="1" outlineLevel="2">
      <c r="A68" t="s">
        <v>315</v>
      </c>
      <c r="B68" t="s">
        <v>501</v>
      </c>
      <c r="C68" s="40" t="s">
        <v>316</v>
      </c>
      <c r="D68" s="41" t="s">
        <v>166</v>
      </c>
      <c r="E68" s="42" t="s">
        <v>429</v>
      </c>
      <c r="F68" s="43" t="s">
        <v>541</v>
      </c>
      <c r="G68" s="43" t="s">
        <v>536</v>
      </c>
      <c r="H68" s="43" t="s">
        <v>537</v>
      </c>
      <c r="I68" s="44">
        <v>12628691</v>
      </c>
      <c r="J68" s="45">
        <v>12628691</v>
      </c>
      <c r="K68" s="46">
        <v>-11682781</v>
      </c>
      <c r="L68" s="47" t="s">
        <v>49</v>
      </c>
      <c r="M68" s="48"/>
      <c r="N68" s="48"/>
      <c r="O68" s="48" t="s">
        <v>150</v>
      </c>
      <c r="P68" s="77" t="s">
        <v>214</v>
      </c>
      <c r="Q68" s="45">
        <f>I68</f>
        <v>12628691</v>
      </c>
      <c r="R68" s="46">
        <f>K68</f>
        <v>-11682781</v>
      </c>
      <c r="S68" s="49">
        <f>Q68+R68</f>
        <v>945910</v>
      </c>
      <c r="T68" s="49">
        <f>SUM(AE68:AJ68)</f>
        <v>0</v>
      </c>
      <c r="U68" s="49">
        <f t="shared" si="30"/>
        <v>0</v>
      </c>
      <c r="V68" s="49">
        <f>U68-T68</f>
        <v>0</v>
      </c>
      <c r="W68" s="50">
        <v>0</v>
      </c>
      <c r="X68" s="50">
        <v>0</v>
      </c>
      <c r="Y68" s="50">
        <v>0</v>
      </c>
      <c r="Z68" s="50">
        <v>0</v>
      </c>
      <c r="AA68" s="50"/>
      <c r="AB68" s="50"/>
      <c r="AC68" s="50"/>
      <c r="AD68" s="44">
        <f t="shared" si="10"/>
        <v>0</v>
      </c>
      <c r="AE68" s="49">
        <v>0</v>
      </c>
      <c r="AF68" s="49">
        <v>0</v>
      </c>
      <c r="AG68" s="49">
        <v>0</v>
      </c>
      <c r="AH68" s="49">
        <v>0</v>
      </c>
      <c r="AI68" s="49">
        <v>0</v>
      </c>
      <c r="AJ68" s="44">
        <v>0</v>
      </c>
      <c r="AK68" s="51">
        <v>0</v>
      </c>
      <c r="AL68" t="str">
        <f>IF(J68&gt;V68,"error","")</f>
        <v>error</v>
      </c>
      <c r="AM68" s="52">
        <v>0</v>
      </c>
      <c r="AN68" s="122" t="s">
        <v>725</v>
      </c>
      <c r="AO68" s="52">
        <v>104217</v>
      </c>
      <c r="AP68" s="52">
        <f>AQ68-+AM68</f>
        <v>12628691</v>
      </c>
      <c r="AQ68" s="52">
        <f>J68</f>
        <v>12628691</v>
      </c>
    </row>
    <row r="69" spans="1:43" ht="20.100000000000001" hidden="1" customHeight="1" outlineLevel="2">
      <c r="A69" t="s">
        <v>315</v>
      </c>
      <c r="B69" t="s">
        <v>501</v>
      </c>
      <c r="C69" s="40" t="s">
        <v>316</v>
      </c>
      <c r="D69" s="41" t="s">
        <v>167</v>
      </c>
      <c r="E69" s="42" t="s">
        <v>430</v>
      </c>
      <c r="F69" s="43" t="s">
        <v>541</v>
      </c>
      <c r="G69" s="43" t="s">
        <v>539</v>
      </c>
      <c r="H69" s="43" t="s">
        <v>500</v>
      </c>
      <c r="I69" s="44">
        <v>5164021</v>
      </c>
      <c r="J69" s="45">
        <v>5164021</v>
      </c>
      <c r="K69" s="46">
        <v>0</v>
      </c>
      <c r="L69" s="47" t="s">
        <v>49</v>
      </c>
      <c r="M69" s="48" t="s">
        <v>155</v>
      </c>
      <c r="N69" s="48" t="s">
        <v>62</v>
      </c>
      <c r="O69" s="48" t="s">
        <v>150</v>
      </c>
      <c r="P69" s="77" t="s">
        <v>76</v>
      </c>
      <c r="Q69" s="45">
        <f>I69</f>
        <v>5164021</v>
      </c>
      <c r="R69" s="46">
        <f>K69</f>
        <v>0</v>
      </c>
      <c r="S69" s="49">
        <f>Q69+R69</f>
        <v>5164021</v>
      </c>
      <c r="T69" s="49">
        <f>SUM(AE69:AJ69)</f>
        <v>0</v>
      </c>
      <c r="U69" s="49">
        <f t="shared" si="30"/>
        <v>0</v>
      </c>
      <c r="V69" s="49">
        <f>U69-T69</f>
        <v>0</v>
      </c>
      <c r="W69" s="50">
        <v>0</v>
      </c>
      <c r="X69" s="50">
        <v>0</v>
      </c>
      <c r="Y69" s="50">
        <v>0</v>
      </c>
      <c r="Z69" s="50">
        <v>0</v>
      </c>
      <c r="AA69" s="50"/>
      <c r="AB69" s="50"/>
      <c r="AC69" s="50"/>
      <c r="AD69" s="44">
        <f t="shared" si="10"/>
        <v>0</v>
      </c>
      <c r="AE69" s="49">
        <v>0</v>
      </c>
      <c r="AF69" s="49">
        <v>0</v>
      </c>
      <c r="AG69" s="49">
        <v>0</v>
      </c>
      <c r="AH69" s="49">
        <v>0</v>
      </c>
      <c r="AI69" s="49">
        <v>0</v>
      </c>
      <c r="AJ69" s="44">
        <v>0</v>
      </c>
      <c r="AK69" s="51">
        <v>0</v>
      </c>
      <c r="AL69" t="str">
        <f>IF(J69&gt;V69,"error","")</f>
        <v>error</v>
      </c>
      <c r="AM69" s="52">
        <v>0</v>
      </c>
      <c r="AN69" s="122" t="s">
        <v>725</v>
      </c>
      <c r="AO69" s="52">
        <v>42591.199999999997</v>
      </c>
      <c r="AP69" s="52">
        <f>AQ69-+AM69</f>
        <v>5164021</v>
      </c>
      <c r="AQ69" s="52">
        <f>J69</f>
        <v>5164021</v>
      </c>
    </row>
    <row r="70" spans="1:43" ht="20.100000000000001" hidden="1" customHeight="1" outlineLevel="1" collapsed="1">
      <c r="C70" s="55" t="s">
        <v>168</v>
      </c>
      <c r="D70" s="41"/>
      <c r="E70" s="42"/>
      <c r="F70" s="43"/>
      <c r="G70" s="43"/>
      <c r="H70" s="43"/>
      <c r="I70" s="44">
        <f>SUBTOTAL(9,I65:I69)</f>
        <v>0</v>
      </c>
      <c r="J70" s="45">
        <f>SUBTOTAL(9,J65:J69)</f>
        <v>0</v>
      </c>
      <c r="K70" s="46">
        <f>SUBTOTAL(9,K65:K69)</f>
        <v>0</v>
      </c>
      <c r="L70" s="47"/>
      <c r="M70" s="48"/>
      <c r="N70" s="48"/>
      <c r="O70" s="48"/>
      <c r="P70" s="77"/>
      <c r="Q70" s="45">
        <f t="shared" ref="Q70:AJ70" si="31">SUBTOTAL(9,Q65:Q69)</f>
        <v>0</v>
      </c>
      <c r="R70" s="46">
        <f t="shared" si="31"/>
        <v>0</v>
      </c>
      <c r="S70" s="49">
        <f t="shared" si="31"/>
        <v>0</v>
      </c>
      <c r="T70" s="49">
        <f t="shared" si="31"/>
        <v>0</v>
      </c>
      <c r="U70" s="49">
        <f t="shared" si="31"/>
        <v>0</v>
      </c>
      <c r="V70" s="49">
        <f t="shared" si="31"/>
        <v>0</v>
      </c>
      <c r="W70" s="49">
        <f t="shared" si="31"/>
        <v>0</v>
      </c>
      <c r="X70" s="49">
        <f t="shared" si="31"/>
        <v>0</v>
      </c>
      <c r="Y70" s="49">
        <f t="shared" si="31"/>
        <v>0</v>
      </c>
      <c r="Z70" s="49">
        <f t="shared" si="31"/>
        <v>0</v>
      </c>
      <c r="AA70" s="49">
        <f t="shared" si="31"/>
        <v>0</v>
      </c>
      <c r="AB70" s="49">
        <f t="shared" si="31"/>
        <v>0</v>
      </c>
      <c r="AC70" s="49">
        <f t="shared" si="31"/>
        <v>0</v>
      </c>
      <c r="AD70" s="44">
        <f t="shared" si="10"/>
        <v>0</v>
      </c>
      <c r="AE70" s="49">
        <f t="shared" si="31"/>
        <v>0</v>
      </c>
      <c r="AF70" s="49">
        <f t="shared" si="31"/>
        <v>0</v>
      </c>
      <c r="AG70" s="49">
        <f t="shared" si="31"/>
        <v>0</v>
      </c>
      <c r="AH70" s="49">
        <f t="shared" si="31"/>
        <v>0</v>
      </c>
      <c r="AI70" s="49">
        <f t="shared" si="31"/>
        <v>0</v>
      </c>
      <c r="AJ70" s="44">
        <f t="shared" si="31"/>
        <v>0</v>
      </c>
      <c r="AK70" s="51"/>
      <c r="AM70" s="52"/>
      <c r="AN70" s="122"/>
      <c r="AO70" s="52"/>
      <c r="AP70" s="52"/>
      <c r="AQ70" s="52"/>
    </row>
    <row r="71" spans="1:43" ht="20.100000000000001" hidden="1" customHeight="1" outlineLevel="2">
      <c r="A71" t="s">
        <v>365</v>
      </c>
      <c r="B71" t="s">
        <v>502</v>
      </c>
      <c r="C71" s="40" t="s">
        <v>366</v>
      </c>
      <c r="D71" s="41" t="s">
        <v>169</v>
      </c>
      <c r="E71" s="42" t="s">
        <v>431</v>
      </c>
      <c r="F71" s="43" t="s">
        <v>527</v>
      </c>
      <c r="G71" s="43" t="s">
        <v>528</v>
      </c>
      <c r="H71" s="43" t="s">
        <v>529</v>
      </c>
      <c r="I71" s="44">
        <v>168449990</v>
      </c>
      <c r="J71" s="45">
        <v>168449990</v>
      </c>
      <c r="K71" s="46">
        <v>0</v>
      </c>
      <c r="L71" s="47" t="s">
        <v>49</v>
      </c>
      <c r="M71" s="48" t="s">
        <v>170</v>
      </c>
      <c r="N71" s="48" t="s">
        <v>62</v>
      </c>
      <c r="O71" s="48" t="s">
        <v>171</v>
      </c>
      <c r="P71" s="77" t="s">
        <v>67</v>
      </c>
      <c r="Q71" s="45">
        <f t="shared" ref="Q71:Q78" si="32">I71</f>
        <v>168449990</v>
      </c>
      <c r="R71" s="46">
        <f t="shared" ref="R71:R78" si="33">K71</f>
        <v>0</v>
      </c>
      <c r="S71" s="49">
        <f t="shared" ref="S71:S78" si="34">Q71+R71</f>
        <v>168449990</v>
      </c>
      <c r="T71" s="49">
        <f t="shared" ref="T71:T78" si="35">SUM(AE71:AJ71)</f>
        <v>0</v>
      </c>
      <c r="U71" s="49">
        <f t="shared" ref="U71:U78" si="36">SUM(W71:AB71)</f>
        <v>124988789</v>
      </c>
      <c r="V71" s="49">
        <f t="shared" ref="V71:V78" si="37">U71-T71</f>
        <v>124988789</v>
      </c>
      <c r="W71" s="50">
        <v>124988789</v>
      </c>
      <c r="X71" s="50">
        <v>0</v>
      </c>
      <c r="Y71" s="50">
        <v>0</v>
      </c>
      <c r="Z71" s="50">
        <v>0</v>
      </c>
      <c r="AA71" s="50"/>
      <c r="AB71" s="50"/>
      <c r="AC71" s="50"/>
      <c r="AD71" s="44">
        <f t="shared" si="10"/>
        <v>124988789</v>
      </c>
      <c r="AE71" s="49">
        <v>0</v>
      </c>
      <c r="AF71" s="49">
        <v>0</v>
      </c>
      <c r="AG71" s="49">
        <v>0</v>
      </c>
      <c r="AH71" s="49">
        <v>0</v>
      </c>
      <c r="AI71" s="49">
        <v>0</v>
      </c>
      <c r="AJ71" s="44">
        <v>0</v>
      </c>
      <c r="AK71" s="51">
        <v>0</v>
      </c>
      <c r="AL71" t="str">
        <f t="shared" ref="AL71:AL78" si="38">IF(J71&gt;V71,"error","")</f>
        <v>error</v>
      </c>
      <c r="AM71" s="52">
        <v>85649892</v>
      </c>
      <c r="AN71" s="122" t="s">
        <v>725</v>
      </c>
      <c r="AO71" s="52">
        <v>707641.35</v>
      </c>
      <c r="AP71" s="52">
        <f t="shared" ref="AP71:AP78" si="39">AQ71-+AM71</f>
        <v>82800098</v>
      </c>
      <c r="AQ71" s="52">
        <f t="shared" ref="AQ71:AQ78" si="40">J71</f>
        <v>168449990</v>
      </c>
    </row>
    <row r="72" spans="1:43" ht="20.100000000000001" hidden="1" customHeight="1" outlineLevel="2">
      <c r="A72" t="s">
        <v>365</v>
      </c>
      <c r="B72" t="s">
        <v>502</v>
      </c>
      <c r="C72" s="40" t="s">
        <v>366</v>
      </c>
      <c r="D72" s="41" t="s">
        <v>172</v>
      </c>
      <c r="E72" s="42" t="s">
        <v>432</v>
      </c>
      <c r="F72" s="43" t="s">
        <v>527</v>
      </c>
      <c r="G72" s="43" t="s">
        <v>548</v>
      </c>
      <c r="H72" s="43" t="s">
        <v>548</v>
      </c>
      <c r="I72" s="44">
        <v>76724405</v>
      </c>
      <c r="J72" s="45">
        <v>76724405</v>
      </c>
      <c r="K72" s="46">
        <v>0</v>
      </c>
      <c r="L72" s="47" t="s">
        <v>49</v>
      </c>
      <c r="M72" s="48" t="s">
        <v>173</v>
      </c>
      <c r="N72" s="48" t="s">
        <v>62</v>
      </c>
      <c r="O72" s="48" t="s">
        <v>171</v>
      </c>
      <c r="P72" s="77" t="s">
        <v>76</v>
      </c>
      <c r="Q72" s="45">
        <f t="shared" si="32"/>
        <v>76724405</v>
      </c>
      <c r="R72" s="46">
        <f t="shared" si="33"/>
        <v>0</v>
      </c>
      <c r="S72" s="49">
        <f t="shared" si="34"/>
        <v>76724405</v>
      </c>
      <c r="T72" s="49">
        <f t="shared" si="35"/>
        <v>0</v>
      </c>
      <c r="U72" s="49">
        <f t="shared" si="36"/>
        <v>0</v>
      </c>
      <c r="V72" s="49">
        <f t="shared" si="37"/>
        <v>0</v>
      </c>
      <c r="W72" s="50">
        <v>0</v>
      </c>
      <c r="X72" s="50">
        <v>0</v>
      </c>
      <c r="Y72" s="50">
        <v>0</v>
      </c>
      <c r="Z72" s="50">
        <v>0</v>
      </c>
      <c r="AA72" s="50"/>
      <c r="AB72" s="50"/>
      <c r="AC72" s="50"/>
      <c r="AD72" s="44">
        <f t="shared" si="10"/>
        <v>0</v>
      </c>
      <c r="AE72" s="49">
        <v>0</v>
      </c>
      <c r="AF72" s="49">
        <v>0</v>
      </c>
      <c r="AG72" s="49">
        <v>0</v>
      </c>
      <c r="AH72" s="49">
        <v>0</v>
      </c>
      <c r="AI72" s="49">
        <v>0</v>
      </c>
      <c r="AJ72" s="44">
        <v>0</v>
      </c>
      <c r="AK72" s="51">
        <v>0</v>
      </c>
      <c r="AL72" t="str">
        <f t="shared" si="38"/>
        <v>error</v>
      </c>
      <c r="AM72" s="52">
        <v>76724405</v>
      </c>
      <c r="AN72" s="122" t="s">
        <v>726</v>
      </c>
      <c r="AO72" s="52">
        <v>0</v>
      </c>
      <c r="AP72" s="52">
        <f t="shared" si="39"/>
        <v>0</v>
      </c>
      <c r="AQ72" s="52">
        <f t="shared" si="40"/>
        <v>76724405</v>
      </c>
    </row>
    <row r="73" spans="1:43" ht="20.100000000000001" hidden="1" customHeight="1" outlineLevel="2">
      <c r="A73" t="s">
        <v>365</v>
      </c>
      <c r="B73" t="s">
        <v>502</v>
      </c>
      <c r="C73" s="40" t="s">
        <v>366</v>
      </c>
      <c r="D73" s="41" t="s">
        <v>174</v>
      </c>
      <c r="E73" s="42" t="s">
        <v>433</v>
      </c>
      <c r="F73" s="43" t="s">
        <v>530</v>
      </c>
      <c r="G73" s="43" t="s">
        <v>548</v>
      </c>
      <c r="H73" s="43" t="s">
        <v>548</v>
      </c>
      <c r="I73" s="44">
        <v>40890960</v>
      </c>
      <c r="J73" s="45">
        <v>40890960</v>
      </c>
      <c r="K73" s="46">
        <v>0</v>
      </c>
      <c r="L73" s="47" t="s">
        <v>78</v>
      </c>
      <c r="M73" s="48"/>
      <c r="N73" s="48" t="s">
        <v>62</v>
      </c>
      <c r="O73" s="48" t="s">
        <v>171</v>
      </c>
      <c r="P73" s="77" t="s">
        <v>493</v>
      </c>
      <c r="Q73" s="45">
        <f t="shared" si="32"/>
        <v>40890960</v>
      </c>
      <c r="R73" s="46">
        <f t="shared" si="33"/>
        <v>0</v>
      </c>
      <c r="S73" s="49">
        <f t="shared" si="34"/>
        <v>40890960</v>
      </c>
      <c r="T73" s="49">
        <f t="shared" si="35"/>
        <v>0</v>
      </c>
      <c r="U73" s="49">
        <f t="shared" si="36"/>
        <v>0</v>
      </c>
      <c r="V73" s="49">
        <f t="shared" si="37"/>
        <v>0</v>
      </c>
      <c r="W73" s="50">
        <v>0</v>
      </c>
      <c r="X73" s="50">
        <v>0</v>
      </c>
      <c r="Y73" s="50">
        <v>0</v>
      </c>
      <c r="Z73" s="50">
        <v>0</v>
      </c>
      <c r="AA73" s="50"/>
      <c r="AB73" s="50"/>
      <c r="AC73" s="50"/>
      <c r="AD73" s="44">
        <f t="shared" si="10"/>
        <v>0</v>
      </c>
      <c r="AE73" s="49">
        <v>0</v>
      </c>
      <c r="AF73" s="49">
        <v>0</v>
      </c>
      <c r="AG73" s="49">
        <v>0</v>
      </c>
      <c r="AH73" s="49">
        <v>0</v>
      </c>
      <c r="AI73" s="49">
        <v>0</v>
      </c>
      <c r="AJ73" s="44">
        <v>0</v>
      </c>
      <c r="AK73" s="51">
        <v>0</v>
      </c>
      <c r="AL73" t="str">
        <f t="shared" si="38"/>
        <v>error</v>
      </c>
      <c r="AM73" s="52">
        <v>40890960</v>
      </c>
      <c r="AN73" s="122" t="s">
        <v>726</v>
      </c>
      <c r="AO73" s="52">
        <v>0</v>
      </c>
      <c r="AP73" s="52">
        <f t="shared" si="39"/>
        <v>0</v>
      </c>
      <c r="AQ73" s="52">
        <f t="shared" si="40"/>
        <v>40890960</v>
      </c>
    </row>
    <row r="74" spans="1:43" ht="20.100000000000001" hidden="1" customHeight="1" outlineLevel="2">
      <c r="A74" t="s">
        <v>365</v>
      </c>
      <c r="B74" t="s">
        <v>502</v>
      </c>
      <c r="C74" s="40" t="s">
        <v>366</v>
      </c>
      <c r="D74" s="41" t="s">
        <v>175</v>
      </c>
      <c r="E74" s="42" t="s">
        <v>434</v>
      </c>
      <c r="F74" s="43" t="s">
        <v>534</v>
      </c>
      <c r="G74" s="43" t="s">
        <v>528</v>
      </c>
      <c r="H74" s="43" t="s">
        <v>529</v>
      </c>
      <c r="I74" s="44">
        <v>24287378</v>
      </c>
      <c r="J74" s="45">
        <v>24287378</v>
      </c>
      <c r="K74" s="46">
        <v>0</v>
      </c>
      <c r="L74" s="47" t="s">
        <v>49</v>
      </c>
      <c r="M74" s="48" t="s">
        <v>176</v>
      </c>
      <c r="N74" s="48" t="s">
        <v>54</v>
      </c>
      <c r="O74" s="48" t="s">
        <v>171</v>
      </c>
      <c r="P74" s="77" t="s">
        <v>67</v>
      </c>
      <c r="Q74" s="45">
        <f t="shared" si="32"/>
        <v>24287378</v>
      </c>
      <c r="R74" s="46">
        <f t="shared" si="33"/>
        <v>0</v>
      </c>
      <c r="S74" s="49">
        <f t="shared" si="34"/>
        <v>24287378</v>
      </c>
      <c r="T74" s="49">
        <f t="shared" si="35"/>
        <v>0</v>
      </c>
      <c r="U74" s="49">
        <f t="shared" si="36"/>
        <v>0</v>
      </c>
      <c r="V74" s="49">
        <f t="shared" si="37"/>
        <v>0</v>
      </c>
      <c r="W74" s="50">
        <v>0</v>
      </c>
      <c r="X74" s="50">
        <v>0</v>
      </c>
      <c r="Y74" s="50">
        <v>0</v>
      </c>
      <c r="Z74" s="50">
        <v>0</v>
      </c>
      <c r="AA74" s="50"/>
      <c r="AB74" s="50"/>
      <c r="AC74" s="50"/>
      <c r="AD74" s="44">
        <f t="shared" si="10"/>
        <v>0</v>
      </c>
      <c r="AE74" s="49">
        <v>0</v>
      </c>
      <c r="AF74" s="49">
        <v>0</v>
      </c>
      <c r="AG74" s="49">
        <v>0</v>
      </c>
      <c r="AH74" s="49">
        <v>0</v>
      </c>
      <c r="AI74" s="49">
        <v>0</v>
      </c>
      <c r="AJ74" s="44">
        <v>0</v>
      </c>
      <c r="AK74" s="51">
        <v>0</v>
      </c>
      <c r="AL74" t="str">
        <f t="shared" si="38"/>
        <v>error</v>
      </c>
      <c r="AM74" s="52">
        <v>0</v>
      </c>
      <c r="AN74" s="122" t="s">
        <v>725</v>
      </c>
      <c r="AO74" s="52">
        <v>200356.66000000003</v>
      </c>
      <c r="AP74" s="52">
        <f t="shared" si="39"/>
        <v>24287378</v>
      </c>
      <c r="AQ74" s="52">
        <f t="shared" si="40"/>
        <v>24287378</v>
      </c>
    </row>
    <row r="75" spans="1:43" ht="42.75" customHeight="1" outlineLevel="2">
      <c r="A75" t="s">
        <v>365</v>
      </c>
      <c r="B75" t="s">
        <v>502</v>
      </c>
      <c r="C75" s="40" t="s">
        <v>366</v>
      </c>
      <c r="D75" s="41" t="s">
        <v>177</v>
      </c>
      <c r="E75" s="42" t="s">
        <v>435</v>
      </c>
      <c r="F75" s="43" t="s">
        <v>530</v>
      </c>
      <c r="G75" s="43" t="s">
        <v>528</v>
      </c>
      <c r="H75" s="43" t="s">
        <v>531</v>
      </c>
      <c r="I75" s="44">
        <v>7784640</v>
      </c>
      <c r="J75" s="45">
        <v>7784640</v>
      </c>
      <c r="K75" s="46">
        <v>-3354622</v>
      </c>
      <c r="L75" s="47" t="s">
        <v>91</v>
      </c>
      <c r="M75" s="139" t="s">
        <v>751</v>
      </c>
      <c r="N75" s="48" t="s">
        <v>62</v>
      </c>
      <c r="O75" s="48" t="s">
        <v>171</v>
      </c>
      <c r="P75" s="77" t="s">
        <v>178</v>
      </c>
      <c r="Q75" s="45">
        <f t="shared" si="32"/>
        <v>7784640</v>
      </c>
      <c r="R75" s="46">
        <f t="shared" si="33"/>
        <v>-3354622</v>
      </c>
      <c r="S75" s="49">
        <f t="shared" si="34"/>
        <v>4430018</v>
      </c>
      <c r="T75" s="49">
        <f t="shared" si="35"/>
        <v>0</v>
      </c>
      <c r="U75" s="49">
        <f t="shared" si="36"/>
        <v>0</v>
      </c>
      <c r="V75" s="49">
        <f t="shared" si="37"/>
        <v>0</v>
      </c>
      <c r="W75" s="50">
        <v>0</v>
      </c>
      <c r="X75" s="50">
        <v>0</v>
      </c>
      <c r="Y75" s="50">
        <v>0</v>
      </c>
      <c r="Z75" s="50">
        <v>0</v>
      </c>
      <c r="AA75" s="50"/>
      <c r="AB75" s="50"/>
      <c r="AC75" s="50"/>
      <c r="AD75" s="44">
        <f t="shared" si="10"/>
        <v>0</v>
      </c>
      <c r="AE75" s="49">
        <v>0</v>
      </c>
      <c r="AF75" s="49">
        <v>0</v>
      </c>
      <c r="AG75" s="49">
        <v>0</v>
      </c>
      <c r="AH75" s="49">
        <v>0</v>
      </c>
      <c r="AI75" s="49">
        <v>0</v>
      </c>
      <c r="AJ75" s="44">
        <v>0</v>
      </c>
      <c r="AK75" s="51" t="s">
        <v>179</v>
      </c>
      <c r="AL75" t="str">
        <f t="shared" si="38"/>
        <v>error</v>
      </c>
      <c r="AM75" s="52">
        <v>7784640</v>
      </c>
      <c r="AN75" s="122" t="s">
        <v>726</v>
      </c>
      <c r="AO75" s="52">
        <v>0</v>
      </c>
      <c r="AP75" s="52">
        <f t="shared" si="39"/>
        <v>0</v>
      </c>
      <c r="AQ75" s="52">
        <f t="shared" si="40"/>
        <v>7784640</v>
      </c>
    </row>
    <row r="76" spans="1:43" ht="20.100000000000001" hidden="1" customHeight="1" outlineLevel="2">
      <c r="A76" t="s">
        <v>365</v>
      </c>
      <c r="B76" t="s">
        <v>502</v>
      </c>
      <c r="C76" s="40" t="s">
        <v>366</v>
      </c>
      <c r="D76" s="41" t="s">
        <v>180</v>
      </c>
      <c r="E76" s="42" t="s">
        <v>436</v>
      </c>
      <c r="F76" s="43" t="s">
        <v>534</v>
      </c>
      <c r="G76" s="43" t="s">
        <v>539</v>
      </c>
      <c r="H76" s="43" t="s">
        <v>514</v>
      </c>
      <c r="I76" s="44">
        <v>7776000</v>
      </c>
      <c r="J76" s="45">
        <v>7776000</v>
      </c>
      <c r="K76" s="46">
        <v>0</v>
      </c>
      <c r="L76" s="47" t="s">
        <v>78</v>
      </c>
      <c r="M76" s="48"/>
      <c r="N76" s="48" t="s">
        <v>181</v>
      </c>
      <c r="O76" s="48" t="s">
        <v>171</v>
      </c>
      <c r="P76" s="77" t="s">
        <v>214</v>
      </c>
      <c r="Q76" s="45">
        <f t="shared" si="32"/>
        <v>7776000</v>
      </c>
      <c r="R76" s="46">
        <f t="shared" si="33"/>
        <v>0</v>
      </c>
      <c r="S76" s="49">
        <f t="shared" si="34"/>
        <v>7776000</v>
      </c>
      <c r="T76" s="49">
        <f t="shared" si="35"/>
        <v>0</v>
      </c>
      <c r="U76" s="49">
        <f t="shared" si="36"/>
        <v>0</v>
      </c>
      <c r="V76" s="49">
        <f t="shared" si="37"/>
        <v>0</v>
      </c>
      <c r="W76" s="50">
        <v>0</v>
      </c>
      <c r="X76" s="50">
        <v>0</v>
      </c>
      <c r="Y76" s="50">
        <v>0</v>
      </c>
      <c r="Z76" s="50">
        <v>0</v>
      </c>
      <c r="AA76" s="50"/>
      <c r="AB76" s="50"/>
      <c r="AC76" s="50"/>
      <c r="AD76" s="44">
        <f t="shared" ref="AD76:AD139" si="41">SUM(W76:AC76)</f>
        <v>0</v>
      </c>
      <c r="AE76" s="49">
        <v>0</v>
      </c>
      <c r="AF76" s="49">
        <v>0</v>
      </c>
      <c r="AG76" s="49">
        <v>0</v>
      </c>
      <c r="AH76" s="49">
        <v>0</v>
      </c>
      <c r="AI76" s="49">
        <v>0</v>
      </c>
      <c r="AJ76" s="44">
        <v>0</v>
      </c>
      <c r="AK76" s="51">
        <v>0</v>
      </c>
      <c r="AL76" t="str">
        <f t="shared" si="38"/>
        <v>error</v>
      </c>
      <c r="AM76" s="52">
        <v>7776000</v>
      </c>
      <c r="AN76" s="122" t="s">
        <v>726</v>
      </c>
      <c r="AO76" s="52">
        <v>0</v>
      </c>
      <c r="AP76" s="52">
        <f t="shared" si="39"/>
        <v>0</v>
      </c>
      <c r="AQ76" s="52">
        <f t="shared" si="40"/>
        <v>7776000</v>
      </c>
    </row>
    <row r="77" spans="1:43" ht="20.100000000000001" hidden="1" customHeight="1" outlineLevel="2">
      <c r="A77" t="s">
        <v>365</v>
      </c>
      <c r="B77" t="s">
        <v>502</v>
      </c>
      <c r="C77" s="40" t="s">
        <v>366</v>
      </c>
      <c r="D77" s="41" t="s">
        <v>182</v>
      </c>
      <c r="E77" s="42" t="s">
        <v>437</v>
      </c>
      <c r="F77" s="43" t="s">
        <v>534</v>
      </c>
      <c r="G77" s="43" t="s">
        <v>539</v>
      </c>
      <c r="H77" s="43" t="s">
        <v>514</v>
      </c>
      <c r="I77" s="44">
        <v>7296814</v>
      </c>
      <c r="J77" s="45">
        <v>7296814</v>
      </c>
      <c r="K77" s="46">
        <v>0</v>
      </c>
      <c r="L77" s="47" t="s">
        <v>78</v>
      </c>
      <c r="M77" s="48"/>
      <c r="N77" s="48"/>
      <c r="O77" s="48" t="s">
        <v>171</v>
      </c>
      <c r="P77" s="77" t="s">
        <v>214</v>
      </c>
      <c r="Q77" s="45">
        <f t="shared" si="32"/>
        <v>7296814</v>
      </c>
      <c r="R77" s="46">
        <f t="shared" si="33"/>
        <v>0</v>
      </c>
      <c r="S77" s="49">
        <f t="shared" si="34"/>
        <v>7296814</v>
      </c>
      <c r="T77" s="49">
        <f t="shared" si="35"/>
        <v>0</v>
      </c>
      <c r="U77" s="49">
        <f t="shared" si="36"/>
        <v>0</v>
      </c>
      <c r="V77" s="49">
        <f t="shared" si="37"/>
        <v>0</v>
      </c>
      <c r="W77" s="50">
        <v>0</v>
      </c>
      <c r="X77" s="50">
        <v>0</v>
      </c>
      <c r="Y77" s="50">
        <v>0</v>
      </c>
      <c r="Z77" s="50">
        <v>0</v>
      </c>
      <c r="AA77" s="50"/>
      <c r="AB77" s="50"/>
      <c r="AC77" s="50"/>
      <c r="AD77" s="44">
        <f t="shared" si="41"/>
        <v>0</v>
      </c>
      <c r="AE77" s="49">
        <v>0</v>
      </c>
      <c r="AF77" s="49">
        <v>0</v>
      </c>
      <c r="AG77" s="49">
        <v>0</v>
      </c>
      <c r="AH77" s="49">
        <v>0</v>
      </c>
      <c r="AI77" s="49">
        <v>0</v>
      </c>
      <c r="AJ77" s="44">
        <v>0</v>
      </c>
      <c r="AK77" s="51">
        <v>0</v>
      </c>
      <c r="AL77" t="str">
        <f t="shared" si="38"/>
        <v>error</v>
      </c>
      <c r="AM77" s="52">
        <v>0</v>
      </c>
      <c r="AN77" s="122" t="s">
        <v>725</v>
      </c>
      <c r="AO77" s="52">
        <v>59950</v>
      </c>
      <c r="AP77" s="52">
        <f t="shared" si="39"/>
        <v>7296814</v>
      </c>
      <c r="AQ77" s="52">
        <f t="shared" si="40"/>
        <v>7296814</v>
      </c>
    </row>
    <row r="78" spans="1:43" ht="14.25" hidden="1" customHeight="1" outlineLevel="2">
      <c r="A78" t="s">
        <v>365</v>
      </c>
      <c r="B78" t="s">
        <v>502</v>
      </c>
      <c r="C78" s="40" t="s">
        <v>366</v>
      </c>
      <c r="D78" s="41" t="s">
        <v>183</v>
      </c>
      <c r="E78" s="42" t="s">
        <v>438</v>
      </c>
      <c r="F78" s="43" t="s">
        <v>549</v>
      </c>
      <c r="G78" s="43" t="s">
        <v>543</v>
      </c>
      <c r="H78" s="43" t="s">
        <v>544</v>
      </c>
      <c r="I78" s="44">
        <v>0</v>
      </c>
      <c r="J78" s="45">
        <v>0</v>
      </c>
      <c r="K78" s="46">
        <v>0</v>
      </c>
      <c r="L78" s="47" t="s">
        <v>78</v>
      </c>
      <c r="M78" s="48"/>
      <c r="N78" s="48"/>
      <c r="O78" s="48" t="s">
        <v>171</v>
      </c>
      <c r="P78" s="77" t="s">
        <v>76</v>
      </c>
      <c r="Q78" s="45">
        <f t="shared" si="32"/>
        <v>0</v>
      </c>
      <c r="R78" s="46">
        <f t="shared" si="33"/>
        <v>0</v>
      </c>
      <c r="S78" s="49">
        <f t="shared" si="34"/>
        <v>0</v>
      </c>
      <c r="T78" s="49">
        <f t="shared" si="35"/>
        <v>0</v>
      </c>
      <c r="U78" s="49">
        <f t="shared" si="36"/>
        <v>0</v>
      </c>
      <c r="V78" s="49">
        <f t="shared" si="37"/>
        <v>0</v>
      </c>
      <c r="W78" s="50">
        <v>0</v>
      </c>
      <c r="X78" s="50">
        <v>0</v>
      </c>
      <c r="Y78" s="50">
        <v>0</v>
      </c>
      <c r="Z78" s="50">
        <v>0</v>
      </c>
      <c r="AA78" s="50"/>
      <c r="AB78" s="50"/>
      <c r="AC78" s="50"/>
      <c r="AD78" s="44">
        <f t="shared" si="41"/>
        <v>0</v>
      </c>
      <c r="AE78" s="49">
        <v>0</v>
      </c>
      <c r="AF78" s="49">
        <v>0</v>
      </c>
      <c r="AG78" s="49">
        <v>0</v>
      </c>
      <c r="AH78" s="49">
        <v>0</v>
      </c>
      <c r="AI78" s="49">
        <v>0</v>
      </c>
      <c r="AJ78" s="44">
        <v>0</v>
      </c>
      <c r="AK78" s="51">
        <v>0</v>
      </c>
      <c r="AL78" t="str">
        <f t="shared" si="38"/>
        <v/>
      </c>
      <c r="AM78" s="52">
        <v>0</v>
      </c>
      <c r="AN78" s="122" t="s">
        <v>726</v>
      </c>
      <c r="AO78" s="52">
        <v>0</v>
      </c>
      <c r="AP78" s="52">
        <f t="shared" si="39"/>
        <v>0</v>
      </c>
      <c r="AQ78" s="52">
        <f t="shared" si="40"/>
        <v>0</v>
      </c>
    </row>
    <row r="79" spans="1:43" ht="20.100000000000001" hidden="1" customHeight="1" outlineLevel="1" collapsed="1">
      <c r="C79" s="55" t="s">
        <v>184</v>
      </c>
      <c r="D79" s="41"/>
      <c r="E79" s="42"/>
      <c r="F79" s="43"/>
      <c r="G79" s="43"/>
      <c r="H79" s="43"/>
      <c r="I79" s="44">
        <f>SUBTOTAL(9,I71:I78)</f>
        <v>7784640</v>
      </c>
      <c r="J79" s="45">
        <f>SUBTOTAL(9,J71:J78)</f>
        <v>7784640</v>
      </c>
      <c r="K79" s="46">
        <f>SUBTOTAL(9,K71:K78)</f>
        <v>-3354622</v>
      </c>
      <c r="L79" s="47"/>
      <c r="M79" s="48"/>
      <c r="N79" s="48"/>
      <c r="O79" s="48"/>
      <c r="P79" s="77"/>
      <c r="Q79" s="45">
        <f t="shared" ref="Q79:AJ79" si="42">SUBTOTAL(9,Q71:Q78)</f>
        <v>7784640</v>
      </c>
      <c r="R79" s="46">
        <f t="shared" si="42"/>
        <v>-3354622</v>
      </c>
      <c r="S79" s="49">
        <f t="shared" si="42"/>
        <v>4430018</v>
      </c>
      <c r="T79" s="49">
        <f t="shared" si="42"/>
        <v>0</v>
      </c>
      <c r="U79" s="49">
        <f t="shared" si="42"/>
        <v>0</v>
      </c>
      <c r="V79" s="49">
        <f t="shared" si="42"/>
        <v>0</v>
      </c>
      <c r="W79" s="49">
        <f t="shared" si="42"/>
        <v>0</v>
      </c>
      <c r="X79" s="49">
        <f t="shared" si="42"/>
        <v>0</v>
      </c>
      <c r="Y79" s="49">
        <f t="shared" si="42"/>
        <v>0</v>
      </c>
      <c r="Z79" s="49">
        <f t="shared" si="42"/>
        <v>0</v>
      </c>
      <c r="AA79" s="49">
        <f t="shared" si="42"/>
        <v>0</v>
      </c>
      <c r="AB79" s="49">
        <f t="shared" si="42"/>
        <v>0</v>
      </c>
      <c r="AC79" s="49">
        <f t="shared" si="42"/>
        <v>0</v>
      </c>
      <c r="AD79" s="44">
        <f t="shared" si="41"/>
        <v>0</v>
      </c>
      <c r="AE79" s="49">
        <f t="shared" si="42"/>
        <v>0</v>
      </c>
      <c r="AF79" s="49">
        <f t="shared" si="42"/>
        <v>0</v>
      </c>
      <c r="AG79" s="49">
        <f t="shared" si="42"/>
        <v>0</v>
      </c>
      <c r="AH79" s="49">
        <f t="shared" si="42"/>
        <v>0</v>
      </c>
      <c r="AI79" s="49">
        <f t="shared" si="42"/>
        <v>0</v>
      </c>
      <c r="AJ79" s="44">
        <f t="shared" si="42"/>
        <v>0</v>
      </c>
      <c r="AK79" s="51"/>
      <c r="AM79" s="52"/>
      <c r="AN79" s="122"/>
      <c r="AO79" s="52"/>
      <c r="AP79" s="52"/>
      <c r="AQ79" s="52"/>
    </row>
    <row r="80" spans="1:43" ht="20.100000000000001" hidden="1" customHeight="1" outlineLevel="2">
      <c r="A80" t="s">
        <v>317</v>
      </c>
      <c r="B80" t="s">
        <v>503</v>
      </c>
      <c r="C80" s="40" t="s">
        <v>318</v>
      </c>
      <c r="D80" s="41" t="s">
        <v>185</v>
      </c>
      <c r="E80" s="42" t="s">
        <v>439</v>
      </c>
      <c r="F80" s="43" t="s">
        <v>550</v>
      </c>
      <c r="G80" s="43" t="s">
        <v>536</v>
      </c>
      <c r="H80" s="43" t="s">
        <v>540</v>
      </c>
      <c r="I80" s="44">
        <v>26891267</v>
      </c>
      <c r="J80" s="45">
        <v>26891267</v>
      </c>
      <c r="K80" s="46">
        <v>0</v>
      </c>
      <c r="L80" s="47" t="s">
        <v>49</v>
      </c>
      <c r="M80" s="48" t="s">
        <v>186</v>
      </c>
      <c r="N80" s="48" t="s">
        <v>62</v>
      </c>
      <c r="O80" s="48" t="s">
        <v>47</v>
      </c>
      <c r="P80" s="77" t="s">
        <v>67</v>
      </c>
      <c r="Q80" s="45">
        <f>I80</f>
        <v>26891267</v>
      </c>
      <c r="R80" s="46">
        <f>K80</f>
        <v>0</v>
      </c>
      <c r="S80" s="49">
        <f>Q80+R80</f>
        <v>26891267</v>
      </c>
      <c r="T80" s="49">
        <f>SUM(AE80:AJ80)</f>
        <v>0</v>
      </c>
      <c r="U80" s="49">
        <f t="shared" ref="U80" si="43">SUM(W80:AB80)</f>
        <v>0</v>
      </c>
      <c r="V80" s="49">
        <f>U80-T80</f>
        <v>0</v>
      </c>
      <c r="W80" s="50">
        <v>0</v>
      </c>
      <c r="X80" s="50">
        <v>0</v>
      </c>
      <c r="Y80" s="50">
        <v>0</v>
      </c>
      <c r="Z80" s="50">
        <v>0</v>
      </c>
      <c r="AA80" s="50"/>
      <c r="AB80" s="50"/>
      <c r="AC80" s="50"/>
      <c r="AD80" s="44">
        <f t="shared" si="41"/>
        <v>0</v>
      </c>
      <c r="AE80" s="49">
        <v>0</v>
      </c>
      <c r="AF80" s="49">
        <v>0</v>
      </c>
      <c r="AG80" s="49">
        <v>0</v>
      </c>
      <c r="AH80" s="49">
        <v>0</v>
      </c>
      <c r="AI80" s="49">
        <v>0</v>
      </c>
      <c r="AJ80" s="44">
        <v>0</v>
      </c>
      <c r="AK80" s="51" t="s">
        <v>187</v>
      </c>
      <c r="AL80" t="str">
        <f>IF(J80&gt;V80,"error","")</f>
        <v>error</v>
      </c>
      <c r="AM80" s="52">
        <v>26891267</v>
      </c>
      <c r="AN80" s="122" t="s">
        <v>726</v>
      </c>
      <c r="AO80" s="52">
        <v>0</v>
      </c>
      <c r="AP80" s="52">
        <f>AQ80-+AM80</f>
        <v>0</v>
      </c>
      <c r="AQ80" s="52">
        <f>J80</f>
        <v>26891267</v>
      </c>
    </row>
    <row r="81" spans="1:44" ht="20.100000000000001" hidden="1" customHeight="1" outlineLevel="1" collapsed="1">
      <c r="C81" s="55" t="s">
        <v>188</v>
      </c>
      <c r="D81" s="41"/>
      <c r="E81" s="42"/>
      <c r="F81" s="43"/>
      <c r="G81" s="43"/>
      <c r="H81" s="43"/>
      <c r="I81" s="44">
        <f>SUBTOTAL(9,I80:I80)</f>
        <v>0</v>
      </c>
      <c r="J81" s="45">
        <f>SUBTOTAL(9,J80:J80)</f>
        <v>0</v>
      </c>
      <c r="K81" s="46">
        <f>SUBTOTAL(9,K80:K80)</f>
        <v>0</v>
      </c>
      <c r="L81" s="47"/>
      <c r="M81" s="48"/>
      <c r="N81" s="48"/>
      <c r="O81" s="48"/>
      <c r="P81" s="77"/>
      <c r="Q81" s="45">
        <f t="shared" ref="Q81:AJ81" si="44">SUBTOTAL(9,Q80:Q80)</f>
        <v>0</v>
      </c>
      <c r="R81" s="46">
        <f t="shared" si="44"/>
        <v>0</v>
      </c>
      <c r="S81" s="49">
        <f t="shared" si="44"/>
        <v>0</v>
      </c>
      <c r="T81" s="49">
        <f t="shared" si="44"/>
        <v>0</v>
      </c>
      <c r="U81" s="49">
        <f t="shared" si="44"/>
        <v>0</v>
      </c>
      <c r="V81" s="49">
        <f t="shared" si="44"/>
        <v>0</v>
      </c>
      <c r="W81" s="49">
        <f t="shared" si="44"/>
        <v>0</v>
      </c>
      <c r="X81" s="49">
        <f t="shared" si="44"/>
        <v>0</v>
      </c>
      <c r="Y81" s="49">
        <f t="shared" si="44"/>
        <v>0</v>
      </c>
      <c r="Z81" s="49">
        <f t="shared" si="44"/>
        <v>0</v>
      </c>
      <c r="AA81" s="49">
        <f t="shared" si="44"/>
        <v>0</v>
      </c>
      <c r="AB81" s="49">
        <f t="shared" si="44"/>
        <v>0</v>
      </c>
      <c r="AC81" s="49">
        <f t="shared" si="44"/>
        <v>0</v>
      </c>
      <c r="AD81" s="44">
        <f t="shared" si="41"/>
        <v>0</v>
      </c>
      <c r="AE81" s="49">
        <f t="shared" si="44"/>
        <v>0</v>
      </c>
      <c r="AF81" s="49">
        <f t="shared" si="44"/>
        <v>0</v>
      </c>
      <c r="AG81" s="49">
        <f t="shared" si="44"/>
        <v>0</v>
      </c>
      <c r="AH81" s="49">
        <f t="shared" si="44"/>
        <v>0</v>
      </c>
      <c r="AI81" s="49">
        <f t="shared" si="44"/>
        <v>0</v>
      </c>
      <c r="AJ81" s="44">
        <f t="shared" si="44"/>
        <v>0</v>
      </c>
      <c r="AK81" s="51"/>
      <c r="AM81" s="52"/>
      <c r="AN81" s="122"/>
      <c r="AO81" s="52"/>
      <c r="AP81" s="52"/>
      <c r="AQ81" s="52"/>
    </row>
    <row r="82" spans="1:44" ht="20.100000000000001" hidden="1" customHeight="1" outlineLevel="2">
      <c r="A82" t="s">
        <v>319</v>
      </c>
      <c r="B82" t="s">
        <v>504</v>
      </c>
      <c r="C82" s="40" t="s">
        <v>320</v>
      </c>
      <c r="D82" s="41" t="s">
        <v>189</v>
      </c>
      <c r="E82" s="42" t="s">
        <v>440</v>
      </c>
      <c r="F82" s="43" t="s">
        <v>530</v>
      </c>
      <c r="G82" s="43" t="s">
        <v>528</v>
      </c>
      <c r="H82" s="43" t="s">
        <v>538</v>
      </c>
      <c r="I82" s="44">
        <v>10691352</v>
      </c>
      <c r="J82" s="45">
        <v>10691352</v>
      </c>
      <c r="K82" s="46">
        <v>-22110400</v>
      </c>
      <c r="L82" s="47" t="s">
        <v>49</v>
      </c>
      <c r="M82" s="48"/>
      <c r="N82" s="48" t="s">
        <v>62</v>
      </c>
      <c r="O82" s="48" t="s">
        <v>47</v>
      </c>
      <c r="P82" s="77" t="s">
        <v>67</v>
      </c>
      <c r="Q82" s="45">
        <f>I82</f>
        <v>10691352</v>
      </c>
      <c r="R82" s="46">
        <f>K82</f>
        <v>-22110400</v>
      </c>
      <c r="S82" s="49">
        <f>Q82+R82</f>
        <v>-11419048</v>
      </c>
      <c r="T82" s="49">
        <f>SUM(AE82:AJ82)</f>
        <v>0</v>
      </c>
      <c r="U82" s="49">
        <f t="shared" ref="U82" si="45">SUM(W82:AB82)</f>
        <v>0</v>
      </c>
      <c r="V82" s="49">
        <f>U82-T82</f>
        <v>0</v>
      </c>
      <c r="W82" s="50">
        <v>0</v>
      </c>
      <c r="X82" s="50">
        <v>0</v>
      </c>
      <c r="Y82" s="50">
        <v>0</v>
      </c>
      <c r="Z82" s="50">
        <v>0</v>
      </c>
      <c r="AA82" s="50"/>
      <c r="AB82" s="50"/>
      <c r="AC82" s="50"/>
      <c r="AD82" s="44">
        <f t="shared" si="41"/>
        <v>0</v>
      </c>
      <c r="AE82" s="49">
        <v>0</v>
      </c>
      <c r="AF82" s="49">
        <v>0</v>
      </c>
      <c r="AG82" s="49">
        <v>0</v>
      </c>
      <c r="AH82" s="49">
        <v>0</v>
      </c>
      <c r="AI82" s="49">
        <v>0</v>
      </c>
      <c r="AJ82" s="44">
        <v>0</v>
      </c>
      <c r="AK82" s="51" t="s">
        <v>190</v>
      </c>
      <c r="AL82" t="str">
        <f>IF(J82&gt;V82,"error","")</f>
        <v>error</v>
      </c>
      <c r="AM82" s="52">
        <v>10691352</v>
      </c>
      <c r="AN82" s="122" t="s">
        <v>726</v>
      </c>
      <c r="AO82" s="52">
        <v>0</v>
      </c>
      <c r="AP82" s="52">
        <f>AQ82-+AM82</f>
        <v>0</v>
      </c>
      <c r="AQ82" s="52">
        <f>J82</f>
        <v>10691352</v>
      </c>
    </row>
    <row r="83" spans="1:44" ht="20.100000000000001" hidden="1" customHeight="1" outlineLevel="1" collapsed="1">
      <c r="C83" s="55" t="s">
        <v>191</v>
      </c>
      <c r="D83" s="41"/>
      <c r="E83" s="42"/>
      <c r="F83" s="43"/>
      <c r="G83" s="43"/>
      <c r="H83" s="43"/>
      <c r="I83" s="44">
        <f>SUBTOTAL(9,I82:I82)</f>
        <v>0</v>
      </c>
      <c r="J83" s="45">
        <f>SUBTOTAL(9,J82:J82)</f>
        <v>0</v>
      </c>
      <c r="K83" s="46">
        <f>SUBTOTAL(9,K82:K82)</f>
        <v>0</v>
      </c>
      <c r="L83" s="47"/>
      <c r="M83" s="48"/>
      <c r="N83" s="48"/>
      <c r="O83" s="48"/>
      <c r="P83" s="77"/>
      <c r="Q83" s="45">
        <f t="shared" ref="Q83:AJ83" si="46">SUBTOTAL(9,Q82:Q82)</f>
        <v>0</v>
      </c>
      <c r="R83" s="46">
        <f t="shared" si="46"/>
        <v>0</v>
      </c>
      <c r="S83" s="49">
        <f t="shared" si="46"/>
        <v>0</v>
      </c>
      <c r="T83" s="49">
        <f t="shared" si="46"/>
        <v>0</v>
      </c>
      <c r="U83" s="49">
        <f t="shared" si="46"/>
        <v>0</v>
      </c>
      <c r="V83" s="49">
        <f t="shared" si="46"/>
        <v>0</v>
      </c>
      <c r="W83" s="49">
        <f t="shared" si="46"/>
        <v>0</v>
      </c>
      <c r="X83" s="49">
        <f t="shared" si="46"/>
        <v>0</v>
      </c>
      <c r="Y83" s="49">
        <f t="shared" si="46"/>
        <v>0</v>
      </c>
      <c r="Z83" s="49">
        <f t="shared" si="46"/>
        <v>0</v>
      </c>
      <c r="AA83" s="49">
        <f t="shared" si="46"/>
        <v>0</v>
      </c>
      <c r="AB83" s="49">
        <f t="shared" si="46"/>
        <v>0</v>
      </c>
      <c r="AC83" s="49">
        <f t="shared" si="46"/>
        <v>0</v>
      </c>
      <c r="AD83" s="44">
        <f t="shared" si="41"/>
        <v>0</v>
      </c>
      <c r="AE83" s="49">
        <f t="shared" si="46"/>
        <v>0</v>
      </c>
      <c r="AF83" s="49">
        <f t="shared" si="46"/>
        <v>0</v>
      </c>
      <c r="AG83" s="49">
        <f t="shared" si="46"/>
        <v>0</v>
      </c>
      <c r="AH83" s="49">
        <f t="shared" si="46"/>
        <v>0</v>
      </c>
      <c r="AI83" s="49">
        <f t="shared" si="46"/>
        <v>0</v>
      </c>
      <c r="AJ83" s="44">
        <f t="shared" si="46"/>
        <v>0</v>
      </c>
      <c r="AK83" s="51"/>
      <c r="AM83" s="52"/>
      <c r="AN83" s="122"/>
      <c r="AO83" s="52"/>
      <c r="AP83" s="52"/>
      <c r="AQ83" s="52"/>
    </row>
    <row r="84" spans="1:44" ht="20.100000000000001" hidden="1" customHeight="1" outlineLevel="2">
      <c r="A84" t="s">
        <v>321</v>
      </c>
      <c r="B84" t="s">
        <v>505</v>
      </c>
      <c r="C84" s="40" t="s">
        <v>322</v>
      </c>
      <c r="D84" s="41" t="s">
        <v>192</v>
      </c>
      <c r="E84" s="42" t="s">
        <v>441</v>
      </c>
      <c r="F84" s="43" t="s">
        <v>530</v>
      </c>
      <c r="G84" s="43" t="s">
        <v>528</v>
      </c>
      <c r="H84" s="43" t="s">
        <v>529</v>
      </c>
      <c r="I84" s="44">
        <v>5543640</v>
      </c>
      <c r="J84" s="45">
        <v>5543640</v>
      </c>
      <c r="K84" s="46">
        <v>-20970000</v>
      </c>
      <c r="L84" s="47" t="s">
        <v>49</v>
      </c>
      <c r="M84" s="48"/>
      <c r="N84" s="48" t="s">
        <v>62</v>
      </c>
      <c r="O84" s="48" t="s">
        <v>47</v>
      </c>
      <c r="P84" s="77" t="s">
        <v>67</v>
      </c>
      <c r="Q84" s="45">
        <f>I84</f>
        <v>5543640</v>
      </c>
      <c r="R84" s="46">
        <f>K84</f>
        <v>-20970000</v>
      </c>
      <c r="S84" s="49">
        <f>Q84+R84</f>
        <v>-15426360</v>
      </c>
      <c r="T84" s="49">
        <f>SUM(AE84:AJ84)</f>
        <v>0</v>
      </c>
      <c r="U84" s="49">
        <f t="shared" ref="U84" si="47">SUM(W84:AB84)</f>
        <v>50978000</v>
      </c>
      <c r="V84" s="49">
        <f>U84-T84</f>
        <v>50978000</v>
      </c>
      <c r="W84" s="50">
        <v>0</v>
      </c>
      <c r="X84" s="50">
        <v>0</v>
      </c>
      <c r="Y84" s="50">
        <v>0</v>
      </c>
      <c r="Z84" s="50">
        <v>50978000</v>
      </c>
      <c r="AA84" s="50"/>
      <c r="AB84" s="50"/>
      <c r="AC84" s="50"/>
      <c r="AD84" s="44">
        <f t="shared" si="41"/>
        <v>50978000</v>
      </c>
      <c r="AE84" s="49">
        <v>0</v>
      </c>
      <c r="AF84" s="49">
        <v>0</v>
      </c>
      <c r="AG84" s="49">
        <v>0</v>
      </c>
      <c r="AH84" s="49">
        <v>0</v>
      </c>
      <c r="AI84" s="49">
        <v>0</v>
      </c>
      <c r="AJ84" s="44">
        <v>0</v>
      </c>
      <c r="AK84" s="51" t="s">
        <v>193</v>
      </c>
      <c r="AL84" t="str">
        <f>IF(J84&gt;V84,"error","")</f>
        <v/>
      </c>
      <c r="AM84" s="52">
        <v>5543640</v>
      </c>
      <c r="AN84" s="122" t="s">
        <v>726</v>
      </c>
      <c r="AO84" s="52">
        <v>0</v>
      </c>
      <c r="AP84" s="52">
        <f>AQ84-+AM84</f>
        <v>0</v>
      </c>
      <c r="AQ84" s="52">
        <f>J84</f>
        <v>5543640</v>
      </c>
    </row>
    <row r="85" spans="1:44" ht="20.100000000000001" hidden="1" customHeight="1" outlineLevel="1" collapsed="1">
      <c r="C85" s="55" t="s">
        <v>194</v>
      </c>
      <c r="D85" s="41"/>
      <c r="E85" s="42"/>
      <c r="F85" s="43"/>
      <c r="G85" s="43"/>
      <c r="H85" s="43"/>
      <c r="I85" s="44">
        <f>SUBTOTAL(9,I84:I84)</f>
        <v>0</v>
      </c>
      <c r="J85" s="45">
        <f>SUBTOTAL(9,J84:J84)</f>
        <v>0</v>
      </c>
      <c r="K85" s="46">
        <f>SUBTOTAL(9,K84:K84)</f>
        <v>0</v>
      </c>
      <c r="L85" s="47"/>
      <c r="M85" s="48"/>
      <c r="N85" s="48"/>
      <c r="O85" s="48"/>
      <c r="P85" s="77"/>
      <c r="Q85" s="45">
        <f t="shared" ref="Q85:AJ85" si="48">SUBTOTAL(9,Q84:Q84)</f>
        <v>0</v>
      </c>
      <c r="R85" s="46">
        <f t="shared" si="48"/>
        <v>0</v>
      </c>
      <c r="S85" s="49">
        <f t="shared" si="48"/>
        <v>0</v>
      </c>
      <c r="T85" s="49">
        <f t="shared" si="48"/>
        <v>0</v>
      </c>
      <c r="U85" s="49">
        <f t="shared" si="48"/>
        <v>0</v>
      </c>
      <c r="V85" s="49">
        <f t="shared" si="48"/>
        <v>0</v>
      </c>
      <c r="W85" s="49">
        <f t="shared" si="48"/>
        <v>0</v>
      </c>
      <c r="X85" s="49">
        <f t="shared" si="48"/>
        <v>0</v>
      </c>
      <c r="Y85" s="49">
        <f t="shared" si="48"/>
        <v>0</v>
      </c>
      <c r="Z85" s="49">
        <f t="shared" si="48"/>
        <v>0</v>
      </c>
      <c r="AA85" s="49">
        <f t="shared" si="48"/>
        <v>0</v>
      </c>
      <c r="AB85" s="49">
        <f t="shared" si="48"/>
        <v>0</v>
      </c>
      <c r="AC85" s="49">
        <f t="shared" si="48"/>
        <v>0</v>
      </c>
      <c r="AD85" s="44">
        <f t="shared" si="41"/>
        <v>0</v>
      </c>
      <c r="AE85" s="49">
        <f t="shared" si="48"/>
        <v>0</v>
      </c>
      <c r="AF85" s="49">
        <f t="shared" si="48"/>
        <v>0</v>
      </c>
      <c r="AG85" s="49">
        <f t="shared" si="48"/>
        <v>0</v>
      </c>
      <c r="AH85" s="49">
        <f t="shared" si="48"/>
        <v>0</v>
      </c>
      <c r="AI85" s="49">
        <f t="shared" si="48"/>
        <v>0</v>
      </c>
      <c r="AJ85" s="44">
        <f t="shared" si="48"/>
        <v>0</v>
      </c>
      <c r="AK85" s="51"/>
      <c r="AM85" s="52"/>
      <c r="AN85" s="122"/>
      <c r="AO85" s="52"/>
      <c r="AP85" s="52"/>
      <c r="AQ85" s="52"/>
    </row>
    <row r="86" spans="1:44" ht="20.100000000000001" hidden="1" customHeight="1" outlineLevel="2">
      <c r="A86" t="s">
        <v>323</v>
      </c>
      <c r="B86" t="s">
        <v>506</v>
      </c>
      <c r="C86" s="40" t="s">
        <v>324</v>
      </c>
      <c r="D86" s="41" t="s">
        <v>195</v>
      </c>
      <c r="E86" s="42" t="s">
        <v>442</v>
      </c>
      <c r="F86" s="43" t="s">
        <v>551</v>
      </c>
      <c r="G86" s="43" t="s">
        <v>532</v>
      </c>
      <c r="H86" s="43" t="s">
        <v>533</v>
      </c>
      <c r="I86" s="44">
        <v>416966423</v>
      </c>
      <c r="J86" s="45">
        <v>416966423</v>
      </c>
      <c r="K86" s="46">
        <v>0</v>
      </c>
      <c r="L86" s="47" t="s">
        <v>49</v>
      </c>
      <c r="M86" s="48" t="s">
        <v>196</v>
      </c>
      <c r="N86" s="48" t="s">
        <v>54</v>
      </c>
      <c r="O86" s="48" t="s">
        <v>47</v>
      </c>
      <c r="P86" s="77" t="s">
        <v>76</v>
      </c>
      <c r="Q86" s="45">
        <f>I86</f>
        <v>416966423</v>
      </c>
      <c r="R86" s="46">
        <f>K86</f>
        <v>0</v>
      </c>
      <c r="S86" s="49">
        <f>Q86+R86</f>
        <v>416966423</v>
      </c>
      <c r="T86" s="49">
        <f>SUM(AE86:AJ86)</f>
        <v>0</v>
      </c>
      <c r="U86" s="49">
        <f t="shared" ref="U86:U87" si="49">SUM(W86:AB86)</f>
        <v>0</v>
      </c>
      <c r="V86" s="49">
        <f>U86-T86</f>
        <v>0</v>
      </c>
      <c r="W86" s="50">
        <v>0</v>
      </c>
      <c r="X86" s="50">
        <v>0</v>
      </c>
      <c r="Y86" s="50">
        <v>0</v>
      </c>
      <c r="Z86" s="50">
        <v>0</v>
      </c>
      <c r="AA86" s="50"/>
      <c r="AB86" s="50"/>
      <c r="AC86" s="50"/>
      <c r="AD86" s="44">
        <f t="shared" si="41"/>
        <v>0</v>
      </c>
      <c r="AE86" s="49">
        <v>0</v>
      </c>
      <c r="AF86" s="49">
        <v>0</v>
      </c>
      <c r="AG86" s="49">
        <v>0</v>
      </c>
      <c r="AH86" s="49">
        <v>0</v>
      </c>
      <c r="AI86" s="49">
        <v>0</v>
      </c>
      <c r="AJ86" s="44">
        <v>0</v>
      </c>
      <c r="AK86" s="51" t="s">
        <v>197</v>
      </c>
      <c r="AL86" t="str">
        <f>IF(J86&gt;V86,"error","")</f>
        <v>error</v>
      </c>
      <c r="AM86" s="52">
        <v>0</v>
      </c>
      <c r="AN86" s="122" t="s">
        <v>727</v>
      </c>
      <c r="AO86" s="52" t="s">
        <v>727</v>
      </c>
      <c r="AP86" s="52">
        <f>AQ86-+AM86</f>
        <v>416966423</v>
      </c>
      <c r="AQ86" s="52">
        <f>J86</f>
        <v>416966423</v>
      </c>
      <c r="AR86" t="s">
        <v>738</v>
      </c>
    </row>
    <row r="87" spans="1:44" ht="20.100000000000001" hidden="1" customHeight="1" outlineLevel="2">
      <c r="A87" t="s">
        <v>323</v>
      </c>
      <c r="B87" t="s">
        <v>506</v>
      </c>
      <c r="C87" s="40" t="s">
        <v>324</v>
      </c>
      <c r="D87" s="41" t="s">
        <v>198</v>
      </c>
      <c r="E87" s="42" t="s">
        <v>443</v>
      </c>
      <c r="F87" s="43" t="s">
        <v>551</v>
      </c>
      <c r="G87" s="43" t="s">
        <v>532</v>
      </c>
      <c r="H87" s="43" t="s">
        <v>533</v>
      </c>
      <c r="I87" s="44">
        <v>187276886</v>
      </c>
      <c r="J87" s="45">
        <v>187276886</v>
      </c>
      <c r="K87" s="46">
        <v>0</v>
      </c>
      <c r="L87" s="47" t="s">
        <v>91</v>
      </c>
      <c r="M87" s="48" t="s">
        <v>199</v>
      </c>
      <c r="N87" s="48" t="s">
        <v>54</v>
      </c>
      <c r="O87" s="48" t="s">
        <v>47</v>
      </c>
      <c r="P87" s="77" t="s">
        <v>200</v>
      </c>
      <c r="Q87" s="45">
        <f>I87</f>
        <v>187276886</v>
      </c>
      <c r="R87" s="46">
        <f>K87</f>
        <v>0</v>
      </c>
      <c r="S87" s="49">
        <f>Q87+R87</f>
        <v>187276886</v>
      </c>
      <c r="T87" s="49">
        <f>SUM(AE87:AJ87)</f>
        <v>0</v>
      </c>
      <c r="U87" s="49">
        <f t="shared" si="49"/>
        <v>0</v>
      </c>
      <c r="V87" s="49">
        <f>U87-T87</f>
        <v>0</v>
      </c>
      <c r="W87" s="50">
        <v>0</v>
      </c>
      <c r="X87" s="50">
        <v>0</v>
      </c>
      <c r="Y87" s="50">
        <v>0</v>
      </c>
      <c r="Z87" s="50">
        <v>0</v>
      </c>
      <c r="AA87" s="50"/>
      <c r="AB87" s="50"/>
      <c r="AC87" s="50"/>
      <c r="AD87" s="44">
        <f t="shared" si="41"/>
        <v>0</v>
      </c>
      <c r="AE87" s="49">
        <v>0</v>
      </c>
      <c r="AF87" s="49">
        <v>0</v>
      </c>
      <c r="AG87" s="49">
        <v>0</v>
      </c>
      <c r="AH87" s="49">
        <v>0</v>
      </c>
      <c r="AI87" s="49">
        <v>0</v>
      </c>
      <c r="AJ87" s="44">
        <v>0</v>
      </c>
      <c r="AK87" s="51">
        <v>0</v>
      </c>
      <c r="AL87" t="str">
        <f>IF(J87&gt;V87,"error","")</f>
        <v>error</v>
      </c>
      <c r="AM87" s="52">
        <v>0</v>
      </c>
      <c r="AN87" s="122" t="s">
        <v>727</v>
      </c>
      <c r="AO87" s="52" t="s">
        <v>727</v>
      </c>
      <c r="AP87" s="52">
        <f>AQ87-+AM87</f>
        <v>187276886</v>
      </c>
      <c r="AQ87" s="52">
        <f>J87</f>
        <v>187276886</v>
      </c>
      <c r="AR87" t="s">
        <v>739</v>
      </c>
    </row>
    <row r="88" spans="1:44" ht="20.100000000000001" hidden="1" customHeight="1" outlineLevel="1" collapsed="1">
      <c r="C88" s="55" t="s">
        <v>201</v>
      </c>
      <c r="D88" s="41"/>
      <c r="E88" s="42"/>
      <c r="F88" s="43"/>
      <c r="G88" s="43"/>
      <c r="H88" s="43"/>
      <c r="I88" s="44">
        <f>SUBTOTAL(9,I86:I87)</f>
        <v>0</v>
      </c>
      <c r="J88" s="45">
        <f>SUBTOTAL(9,J86:J87)</f>
        <v>0</v>
      </c>
      <c r="K88" s="46">
        <f>SUBTOTAL(9,K86:K87)</f>
        <v>0</v>
      </c>
      <c r="L88" s="47"/>
      <c r="M88" s="48"/>
      <c r="N88" s="48"/>
      <c r="O88" s="48"/>
      <c r="P88" s="77"/>
      <c r="Q88" s="45">
        <f t="shared" ref="Q88:AJ88" si="50">SUBTOTAL(9,Q86:Q87)</f>
        <v>0</v>
      </c>
      <c r="R88" s="46">
        <f t="shared" si="50"/>
        <v>0</v>
      </c>
      <c r="S88" s="49">
        <f t="shared" si="50"/>
        <v>0</v>
      </c>
      <c r="T88" s="49">
        <f t="shared" si="50"/>
        <v>0</v>
      </c>
      <c r="U88" s="49">
        <f t="shared" si="50"/>
        <v>0</v>
      </c>
      <c r="V88" s="49">
        <f t="shared" si="50"/>
        <v>0</v>
      </c>
      <c r="W88" s="49">
        <f t="shared" si="50"/>
        <v>0</v>
      </c>
      <c r="X88" s="49">
        <f t="shared" si="50"/>
        <v>0</v>
      </c>
      <c r="Y88" s="49">
        <f t="shared" si="50"/>
        <v>0</v>
      </c>
      <c r="Z88" s="49">
        <f t="shared" si="50"/>
        <v>0</v>
      </c>
      <c r="AA88" s="49">
        <f t="shared" si="50"/>
        <v>0</v>
      </c>
      <c r="AB88" s="49">
        <f t="shared" si="50"/>
        <v>0</v>
      </c>
      <c r="AC88" s="49">
        <f t="shared" si="50"/>
        <v>0</v>
      </c>
      <c r="AD88" s="44">
        <f t="shared" si="41"/>
        <v>0</v>
      </c>
      <c r="AE88" s="49">
        <f t="shared" si="50"/>
        <v>0</v>
      </c>
      <c r="AF88" s="49">
        <f t="shared" si="50"/>
        <v>0</v>
      </c>
      <c r="AG88" s="49">
        <f t="shared" si="50"/>
        <v>0</v>
      </c>
      <c r="AH88" s="49">
        <f t="shared" si="50"/>
        <v>0</v>
      </c>
      <c r="AI88" s="49">
        <f t="shared" si="50"/>
        <v>0</v>
      </c>
      <c r="AJ88" s="44">
        <f t="shared" si="50"/>
        <v>0</v>
      </c>
      <c r="AK88" s="51"/>
      <c r="AM88" s="52"/>
      <c r="AN88" s="122"/>
      <c r="AO88" s="52"/>
      <c r="AP88" s="52"/>
      <c r="AQ88" s="52"/>
    </row>
    <row r="89" spans="1:44" ht="20.100000000000001" hidden="1" customHeight="1" outlineLevel="2">
      <c r="A89" t="s">
        <v>368</v>
      </c>
      <c r="B89" t="s">
        <v>507</v>
      </c>
      <c r="C89" s="40" t="s">
        <v>369</v>
      </c>
      <c r="D89" s="41" t="s">
        <v>202</v>
      </c>
      <c r="E89" s="42" t="s">
        <v>444</v>
      </c>
      <c r="F89" s="43" t="s">
        <v>527</v>
      </c>
      <c r="G89" s="43" t="s">
        <v>532</v>
      </c>
      <c r="H89" s="43" t="s">
        <v>533</v>
      </c>
      <c r="I89" s="44">
        <v>333169220</v>
      </c>
      <c r="J89" s="45">
        <v>333169220</v>
      </c>
      <c r="K89" s="46">
        <v>-62590669</v>
      </c>
      <c r="L89" s="47" t="s">
        <v>49</v>
      </c>
      <c r="M89" s="48" t="s">
        <v>203</v>
      </c>
      <c r="N89" s="48" t="s">
        <v>54</v>
      </c>
      <c r="O89" s="48" t="s">
        <v>204</v>
      </c>
      <c r="P89" s="77" t="s">
        <v>76</v>
      </c>
      <c r="Q89" s="45">
        <f t="shared" ref="Q89:Q98" si="51">I89</f>
        <v>333169220</v>
      </c>
      <c r="R89" s="46">
        <f t="shared" ref="R89:R98" si="52">K89</f>
        <v>-62590669</v>
      </c>
      <c r="S89" s="49">
        <f t="shared" ref="S89:S98" si="53">Q89+R89</f>
        <v>270578551</v>
      </c>
      <c r="T89" s="49">
        <f t="shared" ref="T89:T98" si="54">SUM(AE89:AJ89)</f>
        <v>0</v>
      </c>
      <c r="U89" s="49">
        <f t="shared" ref="U89:U98" si="55">SUM(W89:AB89)</f>
        <v>86800000</v>
      </c>
      <c r="V89" s="49">
        <f t="shared" ref="V89:V98" si="56">U89-T89</f>
        <v>86800000</v>
      </c>
      <c r="W89" s="50">
        <v>86800000</v>
      </c>
      <c r="X89" s="50">
        <v>0</v>
      </c>
      <c r="Y89" s="50">
        <v>0</v>
      </c>
      <c r="Z89" s="50">
        <v>0</v>
      </c>
      <c r="AA89" s="50"/>
      <c r="AB89" s="50"/>
      <c r="AC89" s="50"/>
      <c r="AD89" s="44">
        <f t="shared" si="41"/>
        <v>86800000</v>
      </c>
      <c r="AE89" s="49">
        <v>0</v>
      </c>
      <c r="AF89" s="49">
        <v>0</v>
      </c>
      <c r="AG89" s="49">
        <v>0</v>
      </c>
      <c r="AH89" s="49">
        <v>0</v>
      </c>
      <c r="AI89" s="49">
        <v>0</v>
      </c>
      <c r="AJ89" s="44">
        <v>0</v>
      </c>
      <c r="AK89" s="51">
        <v>0</v>
      </c>
      <c r="AL89" t="str">
        <f>IF(J89&gt;V89,"error","")</f>
        <v>error</v>
      </c>
      <c r="AM89" s="52">
        <v>309823135</v>
      </c>
      <c r="AN89" s="122" t="s">
        <v>734</v>
      </c>
      <c r="AO89" s="52">
        <v>13251008</v>
      </c>
      <c r="AP89" s="52">
        <f t="shared" ref="AP89:AP98" si="57">AQ89-+AM89</f>
        <v>23346085</v>
      </c>
      <c r="AQ89" s="52">
        <f t="shared" ref="AQ89:AQ98" si="58">J89</f>
        <v>333169220</v>
      </c>
    </row>
    <row r="90" spans="1:44" ht="20.100000000000001" hidden="1" customHeight="1" outlineLevel="2">
      <c r="A90" t="s">
        <v>368</v>
      </c>
      <c r="B90" t="s">
        <v>507</v>
      </c>
      <c r="C90" s="40" t="s">
        <v>369</v>
      </c>
      <c r="D90" s="41" t="s">
        <v>205</v>
      </c>
      <c r="E90" s="42" t="s">
        <v>445</v>
      </c>
      <c r="F90" s="43" t="s">
        <v>530</v>
      </c>
      <c r="G90" s="43" t="s">
        <v>539</v>
      </c>
      <c r="H90" s="43" t="s">
        <v>500</v>
      </c>
      <c r="I90" s="44">
        <v>178905240</v>
      </c>
      <c r="J90" s="45">
        <v>178905240</v>
      </c>
      <c r="K90" s="46">
        <v>-71582000</v>
      </c>
      <c r="L90" s="47" t="s">
        <v>78</v>
      </c>
      <c r="M90" s="48"/>
      <c r="N90" s="48"/>
      <c r="O90" s="48" t="s">
        <v>204</v>
      </c>
      <c r="P90" s="77" t="s">
        <v>493</v>
      </c>
      <c r="Q90" s="45">
        <f t="shared" si="51"/>
        <v>178905240</v>
      </c>
      <c r="R90" s="46">
        <f t="shared" si="52"/>
        <v>-71582000</v>
      </c>
      <c r="S90" s="49">
        <f t="shared" si="53"/>
        <v>107323240</v>
      </c>
      <c r="T90" s="49">
        <f t="shared" si="54"/>
        <v>0</v>
      </c>
      <c r="U90" s="49">
        <f t="shared" si="55"/>
        <v>0</v>
      </c>
      <c r="V90" s="49">
        <f t="shared" si="56"/>
        <v>0</v>
      </c>
      <c r="W90" s="50">
        <v>0</v>
      </c>
      <c r="X90" s="50">
        <v>0</v>
      </c>
      <c r="Y90" s="50">
        <v>0</v>
      </c>
      <c r="Z90" s="50">
        <v>0</v>
      </c>
      <c r="AA90" s="50"/>
      <c r="AB90" s="50"/>
      <c r="AC90" s="50"/>
      <c r="AD90" s="44">
        <f t="shared" si="41"/>
        <v>0</v>
      </c>
      <c r="AE90" s="49">
        <v>0</v>
      </c>
      <c r="AF90" s="49">
        <v>0</v>
      </c>
      <c r="AG90" s="49">
        <v>0</v>
      </c>
      <c r="AH90" s="49">
        <v>0</v>
      </c>
      <c r="AI90" s="49">
        <v>0</v>
      </c>
      <c r="AJ90" s="44">
        <v>0</v>
      </c>
      <c r="AK90" s="51">
        <v>0</v>
      </c>
      <c r="AL90" t="str">
        <f>IF(J90&gt;V90,"error","")</f>
        <v>error</v>
      </c>
      <c r="AM90" s="52">
        <v>178905240</v>
      </c>
      <c r="AN90" s="122" t="s">
        <v>726</v>
      </c>
      <c r="AO90" s="52">
        <v>0</v>
      </c>
      <c r="AP90" s="52">
        <f t="shared" si="57"/>
        <v>0</v>
      </c>
      <c r="AQ90" s="52">
        <f t="shared" si="58"/>
        <v>178905240</v>
      </c>
    </row>
    <row r="91" spans="1:44" ht="20.100000000000001" hidden="1" customHeight="1" outlineLevel="2">
      <c r="A91" t="s">
        <v>368</v>
      </c>
      <c r="B91" t="s">
        <v>507</v>
      </c>
      <c r="C91" s="40" t="s">
        <v>369</v>
      </c>
      <c r="D91" s="41" t="s">
        <v>206</v>
      </c>
      <c r="E91" s="42" t="s">
        <v>446</v>
      </c>
      <c r="F91" s="43" t="s">
        <v>527</v>
      </c>
      <c r="G91" s="43" t="s">
        <v>532</v>
      </c>
      <c r="H91" s="43" t="s">
        <v>533</v>
      </c>
      <c r="I91" s="44">
        <v>71199483</v>
      </c>
      <c r="J91" s="45">
        <v>71199483</v>
      </c>
      <c r="K91" s="46">
        <v>0</v>
      </c>
      <c r="L91" s="47" t="s">
        <v>49</v>
      </c>
      <c r="M91" s="48" t="s">
        <v>207</v>
      </c>
      <c r="N91" s="48" t="s">
        <v>54</v>
      </c>
      <c r="O91" s="48" t="s">
        <v>204</v>
      </c>
      <c r="P91" s="77" t="s">
        <v>76</v>
      </c>
      <c r="Q91" s="45">
        <f t="shared" si="51"/>
        <v>71199483</v>
      </c>
      <c r="R91" s="46">
        <f t="shared" si="52"/>
        <v>0</v>
      </c>
      <c r="S91" s="49">
        <f t="shared" si="53"/>
        <v>71199483</v>
      </c>
      <c r="T91" s="49">
        <f t="shared" si="54"/>
        <v>0</v>
      </c>
      <c r="U91" s="49">
        <f t="shared" si="55"/>
        <v>32200000</v>
      </c>
      <c r="V91" s="49">
        <f t="shared" si="56"/>
        <v>32200000</v>
      </c>
      <c r="W91" s="50">
        <v>20000000</v>
      </c>
      <c r="X91" s="50">
        <v>12200000</v>
      </c>
      <c r="Y91" s="50">
        <v>0</v>
      </c>
      <c r="Z91" s="50">
        <v>0</v>
      </c>
      <c r="AA91" s="50"/>
      <c r="AB91" s="50"/>
      <c r="AC91" s="50"/>
      <c r="AD91" s="44">
        <f t="shared" si="41"/>
        <v>32200000</v>
      </c>
      <c r="AE91" s="49">
        <v>0</v>
      </c>
      <c r="AF91" s="49">
        <v>0</v>
      </c>
      <c r="AG91" s="49">
        <v>0</v>
      </c>
      <c r="AH91" s="49">
        <v>0</v>
      </c>
      <c r="AI91" s="49">
        <v>0</v>
      </c>
      <c r="AJ91" s="44">
        <v>0</v>
      </c>
      <c r="AK91" s="51">
        <v>0</v>
      </c>
      <c r="AL91" t="str">
        <f>IF(J91&gt;V91,"error","")</f>
        <v>error</v>
      </c>
      <c r="AM91" s="52">
        <v>70596949</v>
      </c>
      <c r="AN91" s="122" t="s">
        <v>734</v>
      </c>
      <c r="AO91" s="52">
        <v>318500</v>
      </c>
      <c r="AP91" s="52">
        <f t="shared" si="57"/>
        <v>602534</v>
      </c>
      <c r="AQ91" s="52">
        <f t="shared" si="58"/>
        <v>71199483</v>
      </c>
    </row>
    <row r="92" spans="1:44" ht="20.100000000000001" hidden="1" customHeight="1" outlineLevel="2">
      <c r="A92" t="s">
        <v>368</v>
      </c>
      <c r="B92" t="s">
        <v>507</v>
      </c>
      <c r="C92" s="40" t="s">
        <v>369</v>
      </c>
      <c r="D92" s="41" t="s">
        <v>208</v>
      </c>
      <c r="E92" s="42" t="s">
        <v>447</v>
      </c>
      <c r="F92" s="43" t="s">
        <v>530</v>
      </c>
      <c r="G92" s="43" t="s">
        <v>528</v>
      </c>
      <c r="H92" s="43" t="s">
        <v>538</v>
      </c>
      <c r="I92" s="44">
        <f>63546776-57013200</f>
        <v>6533576</v>
      </c>
      <c r="J92" s="45">
        <f>63546776-57013200</f>
        <v>6533576</v>
      </c>
      <c r="K92" s="46">
        <v>0</v>
      </c>
      <c r="L92" s="47" t="s">
        <v>78</v>
      </c>
      <c r="M92" s="48"/>
      <c r="N92" s="48"/>
      <c r="O92" s="48" t="s">
        <v>204</v>
      </c>
      <c r="P92" s="77" t="s">
        <v>67</v>
      </c>
      <c r="Q92" s="45">
        <f t="shared" si="51"/>
        <v>6533576</v>
      </c>
      <c r="R92" s="46">
        <f t="shared" si="52"/>
        <v>0</v>
      </c>
      <c r="S92" s="49">
        <f t="shared" si="53"/>
        <v>6533576</v>
      </c>
      <c r="T92" s="49">
        <f t="shared" si="54"/>
        <v>0</v>
      </c>
      <c r="U92" s="49">
        <f t="shared" si="55"/>
        <v>0</v>
      </c>
      <c r="V92" s="49">
        <f t="shared" si="56"/>
        <v>0</v>
      </c>
      <c r="W92" s="50">
        <v>0</v>
      </c>
      <c r="X92" s="50">
        <v>0</v>
      </c>
      <c r="Y92" s="50">
        <v>0</v>
      </c>
      <c r="Z92" s="50">
        <v>0</v>
      </c>
      <c r="AA92" s="50"/>
      <c r="AB92" s="50"/>
      <c r="AC92" s="50"/>
      <c r="AD92" s="44">
        <f t="shared" si="41"/>
        <v>0</v>
      </c>
      <c r="AE92" s="49">
        <v>0</v>
      </c>
      <c r="AF92" s="49">
        <v>0</v>
      </c>
      <c r="AG92" s="49">
        <v>0</v>
      </c>
      <c r="AH92" s="49">
        <v>0</v>
      </c>
      <c r="AI92" s="49">
        <v>0</v>
      </c>
      <c r="AJ92" s="44">
        <v>0</v>
      </c>
      <c r="AK92" s="51">
        <v>0</v>
      </c>
      <c r="AM92" s="52">
        <v>63546776</v>
      </c>
      <c r="AN92" s="122" t="s">
        <v>726</v>
      </c>
      <c r="AO92" s="52">
        <v>0</v>
      </c>
      <c r="AP92" s="52">
        <f t="shared" si="57"/>
        <v>-57013200</v>
      </c>
      <c r="AQ92" s="52">
        <f t="shared" si="58"/>
        <v>6533576</v>
      </c>
    </row>
    <row r="93" spans="1:44" ht="20.100000000000001" customHeight="1" outlineLevel="2">
      <c r="A93" t="s">
        <v>368</v>
      </c>
      <c r="B93" t="s">
        <v>507</v>
      </c>
      <c r="C93" s="40" t="s">
        <v>369</v>
      </c>
      <c r="D93" s="41" t="s">
        <v>209</v>
      </c>
      <c r="E93" s="42" t="s">
        <v>448</v>
      </c>
      <c r="F93" s="43" t="s">
        <v>527</v>
      </c>
      <c r="G93" s="43" t="s">
        <v>528</v>
      </c>
      <c r="H93" s="43" t="s">
        <v>531</v>
      </c>
      <c r="I93" s="44">
        <v>51022561</v>
      </c>
      <c r="J93" s="45">
        <v>51022561</v>
      </c>
      <c r="K93" s="46">
        <v>0</v>
      </c>
      <c r="L93" s="47" t="s">
        <v>49</v>
      </c>
      <c r="M93" s="139" t="s">
        <v>755</v>
      </c>
      <c r="N93" s="48" t="s">
        <v>54</v>
      </c>
      <c r="O93" s="48" t="s">
        <v>204</v>
      </c>
      <c r="P93" s="77" t="s">
        <v>76</v>
      </c>
      <c r="Q93" s="45">
        <f t="shared" si="51"/>
        <v>51022561</v>
      </c>
      <c r="R93" s="46">
        <f t="shared" si="52"/>
        <v>0</v>
      </c>
      <c r="S93" s="49">
        <f t="shared" si="53"/>
        <v>51022561</v>
      </c>
      <c r="T93" s="49">
        <f t="shared" si="54"/>
        <v>0</v>
      </c>
      <c r="U93" s="49">
        <f t="shared" si="55"/>
        <v>0</v>
      </c>
      <c r="V93" s="49">
        <f t="shared" si="56"/>
        <v>0</v>
      </c>
      <c r="W93" s="50">
        <v>0</v>
      </c>
      <c r="X93" s="50">
        <v>0</v>
      </c>
      <c r="Y93" s="50">
        <v>0</v>
      </c>
      <c r="Z93" s="50">
        <v>0</v>
      </c>
      <c r="AA93" s="50"/>
      <c r="AB93" s="50"/>
      <c r="AC93" s="50"/>
      <c r="AD93" s="44">
        <f t="shared" si="41"/>
        <v>0</v>
      </c>
      <c r="AE93" s="49">
        <v>0</v>
      </c>
      <c r="AF93" s="49">
        <v>0</v>
      </c>
      <c r="AG93" s="49">
        <v>0</v>
      </c>
      <c r="AH93" s="49">
        <v>0</v>
      </c>
      <c r="AI93" s="49">
        <v>0</v>
      </c>
      <c r="AJ93" s="44">
        <v>0</v>
      </c>
      <c r="AK93" s="51" t="s">
        <v>210</v>
      </c>
      <c r="AL93" t="str">
        <f t="shared" ref="AL93:AL98" si="59">IF(J93&gt;V93,"error","")</f>
        <v>error</v>
      </c>
      <c r="AM93" s="52">
        <v>4258134</v>
      </c>
      <c r="AN93" s="122" t="s">
        <v>727</v>
      </c>
      <c r="AO93" s="52" t="s">
        <v>727</v>
      </c>
      <c r="AP93" s="52">
        <f t="shared" si="57"/>
        <v>46764427</v>
      </c>
      <c r="AQ93" s="52">
        <f t="shared" si="58"/>
        <v>51022561</v>
      </c>
      <c r="AR93" t="s">
        <v>733</v>
      </c>
    </row>
    <row r="94" spans="1:44" ht="20.100000000000001" hidden="1" customHeight="1" outlineLevel="2">
      <c r="A94" t="s">
        <v>368</v>
      </c>
      <c r="B94" t="s">
        <v>507</v>
      </c>
      <c r="C94" s="40" t="s">
        <v>369</v>
      </c>
      <c r="D94" s="41" t="s">
        <v>211</v>
      </c>
      <c r="E94" s="42" t="s">
        <v>449</v>
      </c>
      <c r="F94" s="43" t="s">
        <v>527</v>
      </c>
      <c r="G94" s="43" t="s">
        <v>532</v>
      </c>
      <c r="H94" s="43" t="s">
        <v>533</v>
      </c>
      <c r="I94" s="44">
        <v>31652406</v>
      </c>
      <c r="J94" s="45">
        <v>31652406</v>
      </c>
      <c r="K94" s="46">
        <v>0</v>
      </c>
      <c r="L94" s="47" t="s">
        <v>49</v>
      </c>
      <c r="M94" s="48" t="s">
        <v>207</v>
      </c>
      <c r="N94" s="48" t="s">
        <v>54</v>
      </c>
      <c r="O94" s="48" t="s">
        <v>204</v>
      </c>
      <c r="P94" s="77" t="s">
        <v>76</v>
      </c>
      <c r="Q94" s="45">
        <f t="shared" si="51"/>
        <v>31652406</v>
      </c>
      <c r="R94" s="46">
        <f t="shared" si="52"/>
        <v>0</v>
      </c>
      <c r="S94" s="49">
        <f t="shared" si="53"/>
        <v>31652406</v>
      </c>
      <c r="T94" s="49">
        <f t="shared" si="54"/>
        <v>0</v>
      </c>
      <c r="U94" s="49">
        <f t="shared" si="55"/>
        <v>7800000</v>
      </c>
      <c r="V94" s="49">
        <f t="shared" si="56"/>
        <v>7800000</v>
      </c>
      <c r="W94" s="50">
        <v>0</v>
      </c>
      <c r="X94" s="50">
        <v>0</v>
      </c>
      <c r="Y94" s="50">
        <v>0</v>
      </c>
      <c r="Z94" s="50">
        <v>7800000</v>
      </c>
      <c r="AA94" s="50"/>
      <c r="AB94" s="50"/>
      <c r="AC94" s="50"/>
      <c r="AD94" s="44">
        <f t="shared" si="41"/>
        <v>7800000</v>
      </c>
      <c r="AE94" s="49">
        <v>0</v>
      </c>
      <c r="AF94" s="49">
        <v>0</v>
      </c>
      <c r="AG94" s="49">
        <v>0</v>
      </c>
      <c r="AH94" s="49">
        <v>0</v>
      </c>
      <c r="AI94" s="49">
        <v>0</v>
      </c>
      <c r="AJ94" s="44">
        <v>0</v>
      </c>
      <c r="AK94" s="51">
        <v>0</v>
      </c>
      <c r="AL94" t="str">
        <f t="shared" si="59"/>
        <v>error</v>
      </c>
      <c r="AM94" s="52">
        <v>29313440</v>
      </c>
      <c r="AN94" s="122" t="s">
        <v>734</v>
      </c>
      <c r="AO94" s="52">
        <v>1275000</v>
      </c>
      <c r="AP94" s="52">
        <f t="shared" si="57"/>
        <v>2338966</v>
      </c>
      <c r="AQ94" s="52">
        <f t="shared" si="58"/>
        <v>31652406</v>
      </c>
    </row>
    <row r="95" spans="1:44" ht="20.100000000000001" hidden="1" customHeight="1" outlineLevel="2">
      <c r="A95" t="s">
        <v>368</v>
      </c>
      <c r="B95" t="s">
        <v>507</v>
      </c>
      <c r="C95" s="40" t="s">
        <v>369</v>
      </c>
      <c r="D95" s="41" t="s">
        <v>212</v>
      </c>
      <c r="E95" s="42" t="s">
        <v>450</v>
      </c>
      <c r="F95" s="43" t="s">
        <v>530</v>
      </c>
      <c r="G95" s="43" t="s">
        <v>532</v>
      </c>
      <c r="H95" s="43" t="s">
        <v>533</v>
      </c>
      <c r="I95" s="44">
        <v>18161280</v>
      </c>
      <c r="J95" s="45">
        <v>18161280</v>
      </c>
      <c r="K95" s="46">
        <v>-8444276</v>
      </c>
      <c r="L95" s="47" t="s">
        <v>49</v>
      </c>
      <c r="M95" s="48"/>
      <c r="N95" s="48"/>
      <c r="O95" s="48" t="s">
        <v>204</v>
      </c>
      <c r="P95" s="77" t="s">
        <v>76</v>
      </c>
      <c r="Q95" s="45">
        <f t="shared" si="51"/>
        <v>18161280</v>
      </c>
      <c r="R95" s="46">
        <f t="shared" si="52"/>
        <v>-8444276</v>
      </c>
      <c r="S95" s="49">
        <f t="shared" si="53"/>
        <v>9717004</v>
      </c>
      <c r="T95" s="49">
        <f t="shared" si="54"/>
        <v>0</v>
      </c>
      <c r="U95" s="49">
        <f t="shared" si="55"/>
        <v>0</v>
      </c>
      <c r="V95" s="49">
        <f t="shared" si="56"/>
        <v>0</v>
      </c>
      <c r="W95" s="50">
        <v>0</v>
      </c>
      <c r="X95" s="50">
        <v>0</v>
      </c>
      <c r="Y95" s="50">
        <v>0</v>
      </c>
      <c r="Z95" s="50">
        <v>0</v>
      </c>
      <c r="AA95" s="50"/>
      <c r="AB95" s="50"/>
      <c r="AC95" s="50"/>
      <c r="AD95" s="44">
        <f t="shared" si="41"/>
        <v>0</v>
      </c>
      <c r="AE95" s="49">
        <v>0</v>
      </c>
      <c r="AF95" s="49">
        <v>0</v>
      </c>
      <c r="AG95" s="49">
        <v>0</v>
      </c>
      <c r="AH95" s="49">
        <v>0</v>
      </c>
      <c r="AI95" s="49">
        <v>0</v>
      </c>
      <c r="AJ95" s="44">
        <v>0</v>
      </c>
      <c r="AK95" s="51">
        <v>0</v>
      </c>
      <c r="AL95" t="str">
        <f t="shared" si="59"/>
        <v>error</v>
      </c>
      <c r="AM95" s="52">
        <v>18161280</v>
      </c>
      <c r="AN95" s="122" t="s">
        <v>726</v>
      </c>
      <c r="AO95" s="52">
        <v>0</v>
      </c>
      <c r="AP95" s="52">
        <f t="shared" si="57"/>
        <v>0</v>
      </c>
      <c r="AQ95" s="52">
        <f t="shared" si="58"/>
        <v>18161280</v>
      </c>
    </row>
    <row r="96" spans="1:44" ht="20.100000000000001" hidden="1" customHeight="1" outlineLevel="2">
      <c r="A96" t="s">
        <v>368</v>
      </c>
      <c r="B96" t="s">
        <v>507</v>
      </c>
      <c r="C96" s="40" t="s">
        <v>369</v>
      </c>
      <c r="D96" s="41" t="s">
        <v>213</v>
      </c>
      <c r="E96" s="42" t="s">
        <v>375</v>
      </c>
      <c r="F96" s="43" t="s">
        <v>527</v>
      </c>
      <c r="G96" s="43" t="s">
        <v>536</v>
      </c>
      <c r="H96" s="43" t="s">
        <v>537</v>
      </c>
      <c r="I96" s="44">
        <v>6636739</v>
      </c>
      <c r="J96" s="45">
        <v>6636739</v>
      </c>
      <c r="K96" s="46">
        <v>0</v>
      </c>
      <c r="L96" s="47" t="s">
        <v>107</v>
      </c>
      <c r="M96" s="48" t="s">
        <v>70</v>
      </c>
      <c r="N96" s="48" t="s">
        <v>54</v>
      </c>
      <c r="O96" s="48" t="s">
        <v>204</v>
      </c>
      <c r="P96" s="77" t="s">
        <v>214</v>
      </c>
      <c r="Q96" s="45">
        <f t="shared" si="51"/>
        <v>6636739</v>
      </c>
      <c r="R96" s="46">
        <f t="shared" si="52"/>
        <v>0</v>
      </c>
      <c r="S96" s="49">
        <f t="shared" si="53"/>
        <v>6636739</v>
      </c>
      <c r="T96" s="49">
        <f t="shared" si="54"/>
        <v>0</v>
      </c>
      <c r="U96" s="49">
        <f t="shared" si="55"/>
        <v>6636739</v>
      </c>
      <c r="V96" s="49">
        <f t="shared" si="56"/>
        <v>6636739</v>
      </c>
      <c r="W96" s="50">
        <v>0</v>
      </c>
      <c r="X96" s="50">
        <v>0</v>
      </c>
      <c r="Y96" s="50">
        <v>0</v>
      </c>
      <c r="Z96" s="50">
        <v>6636739</v>
      </c>
      <c r="AA96" s="50"/>
      <c r="AB96" s="50"/>
      <c r="AC96" s="50"/>
      <c r="AD96" s="44">
        <f t="shared" si="41"/>
        <v>6636739</v>
      </c>
      <c r="AE96" s="49">
        <v>0</v>
      </c>
      <c r="AF96" s="49">
        <v>0</v>
      </c>
      <c r="AG96" s="49">
        <v>0</v>
      </c>
      <c r="AH96" s="49">
        <v>0</v>
      </c>
      <c r="AI96" s="49">
        <v>0</v>
      </c>
      <c r="AJ96" s="44">
        <v>0</v>
      </c>
      <c r="AK96" s="51">
        <v>0</v>
      </c>
      <c r="AL96" t="str">
        <f t="shared" si="59"/>
        <v/>
      </c>
      <c r="AM96" s="52">
        <v>0</v>
      </c>
      <c r="AN96" s="122" t="s">
        <v>734</v>
      </c>
      <c r="AO96" s="52">
        <v>3500000</v>
      </c>
      <c r="AP96" s="52">
        <f t="shared" si="57"/>
        <v>6636739</v>
      </c>
      <c r="AQ96" s="52">
        <f t="shared" si="58"/>
        <v>6636739</v>
      </c>
    </row>
    <row r="97" spans="1:44" ht="20.100000000000001" hidden="1" customHeight="1" outlineLevel="2">
      <c r="A97" t="s">
        <v>368</v>
      </c>
      <c r="B97" t="s">
        <v>507</v>
      </c>
      <c r="C97" s="40" t="s">
        <v>369</v>
      </c>
      <c r="D97" s="41" t="s">
        <v>215</v>
      </c>
      <c r="E97" s="42" t="s">
        <v>451</v>
      </c>
      <c r="F97" s="43" t="s">
        <v>534</v>
      </c>
      <c r="G97" s="43" t="s">
        <v>528</v>
      </c>
      <c r="H97" s="43" t="s">
        <v>538</v>
      </c>
      <c r="I97" s="44">
        <v>5808647</v>
      </c>
      <c r="J97" s="45">
        <v>5808647</v>
      </c>
      <c r="K97" s="46">
        <v>0</v>
      </c>
      <c r="L97" s="47" t="s">
        <v>49</v>
      </c>
      <c r="M97" s="48"/>
      <c r="N97" s="48" t="s">
        <v>54</v>
      </c>
      <c r="O97" s="48" t="s">
        <v>204</v>
      </c>
      <c r="P97" s="77" t="s">
        <v>76</v>
      </c>
      <c r="Q97" s="45">
        <f t="shared" si="51"/>
        <v>5808647</v>
      </c>
      <c r="R97" s="46">
        <f t="shared" si="52"/>
        <v>0</v>
      </c>
      <c r="S97" s="49">
        <f t="shared" si="53"/>
        <v>5808647</v>
      </c>
      <c r="T97" s="49">
        <f t="shared" si="54"/>
        <v>0</v>
      </c>
      <c r="U97" s="49">
        <f t="shared" si="55"/>
        <v>5808647</v>
      </c>
      <c r="V97" s="49">
        <f t="shared" si="56"/>
        <v>5808647</v>
      </c>
      <c r="W97" s="50">
        <v>0</v>
      </c>
      <c r="X97" s="50">
        <v>0</v>
      </c>
      <c r="Y97" s="50">
        <v>5808647</v>
      </c>
      <c r="Z97" s="50">
        <v>0</v>
      </c>
      <c r="AA97" s="50"/>
      <c r="AB97" s="50"/>
      <c r="AC97" s="50"/>
      <c r="AD97" s="44">
        <f t="shared" si="41"/>
        <v>5808647</v>
      </c>
      <c r="AE97" s="49">
        <v>0</v>
      </c>
      <c r="AF97" s="49">
        <v>0</v>
      </c>
      <c r="AG97" s="49">
        <v>0</v>
      </c>
      <c r="AH97" s="49">
        <v>0</v>
      </c>
      <c r="AI97" s="49">
        <v>0</v>
      </c>
      <c r="AJ97" s="44">
        <v>0</v>
      </c>
      <c r="AK97" s="51">
        <v>0</v>
      </c>
      <c r="AL97" t="str">
        <f t="shared" si="59"/>
        <v/>
      </c>
      <c r="AM97" s="52">
        <v>0</v>
      </c>
      <c r="AN97" s="122" t="s">
        <v>725</v>
      </c>
      <c r="AO97" s="52">
        <v>47850</v>
      </c>
      <c r="AP97" s="52">
        <f t="shared" si="57"/>
        <v>5808647</v>
      </c>
      <c r="AQ97" s="52">
        <f t="shared" si="58"/>
        <v>5808647</v>
      </c>
    </row>
    <row r="98" spans="1:44" ht="20.100000000000001" hidden="1" customHeight="1" outlineLevel="2">
      <c r="A98" t="s">
        <v>368</v>
      </c>
      <c r="B98" t="s">
        <v>507</v>
      </c>
      <c r="C98" s="40" t="s">
        <v>369</v>
      </c>
      <c r="D98" s="41" t="s">
        <v>216</v>
      </c>
      <c r="E98" s="42" t="s">
        <v>376</v>
      </c>
      <c r="F98" s="43" t="s">
        <v>527</v>
      </c>
      <c r="G98" s="43" t="s">
        <v>536</v>
      </c>
      <c r="H98" s="43" t="s">
        <v>537</v>
      </c>
      <c r="I98" s="44">
        <v>5494010</v>
      </c>
      <c r="J98" s="45">
        <v>5494010</v>
      </c>
      <c r="K98" s="46">
        <v>0</v>
      </c>
      <c r="L98" s="47" t="s">
        <v>217</v>
      </c>
      <c r="M98" s="48" t="s">
        <v>70</v>
      </c>
      <c r="N98" s="48" t="s">
        <v>54</v>
      </c>
      <c r="O98" s="48" t="s">
        <v>204</v>
      </c>
      <c r="P98" s="77" t="s">
        <v>214</v>
      </c>
      <c r="Q98" s="45">
        <f t="shared" si="51"/>
        <v>5494010</v>
      </c>
      <c r="R98" s="46">
        <f t="shared" si="52"/>
        <v>0</v>
      </c>
      <c r="S98" s="49">
        <f t="shared" si="53"/>
        <v>5494010</v>
      </c>
      <c r="T98" s="49">
        <f t="shared" si="54"/>
        <v>0</v>
      </c>
      <c r="U98" s="49">
        <f t="shared" si="55"/>
        <v>5494010</v>
      </c>
      <c r="V98" s="49">
        <f t="shared" si="56"/>
        <v>5494010</v>
      </c>
      <c r="W98" s="50">
        <v>0</v>
      </c>
      <c r="X98" s="50">
        <v>0</v>
      </c>
      <c r="Y98" s="50">
        <v>0</v>
      </c>
      <c r="Z98" s="50">
        <v>5494010</v>
      </c>
      <c r="AA98" s="50"/>
      <c r="AB98" s="50"/>
      <c r="AC98" s="50"/>
      <c r="AD98" s="44">
        <f t="shared" si="41"/>
        <v>5494010</v>
      </c>
      <c r="AE98" s="49">
        <v>0</v>
      </c>
      <c r="AF98" s="49">
        <v>0</v>
      </c>
      <c r="AG98" s="49">
        <v>0</v>
      </c>
      <c r="AH98" s="49">
        <v>0</v>
      </c>
      <c r="AI98" s="49">
        <v>0</v>
      </c>
      <c r="AJ98" s="44">
        <v>0</v>
      </c>
      <c r="AK98" s="51">
        <v>0</v>
      </c>
      <c r="AL98" t="str">
        <f t="shared" si="59"/>
        <v/>
      </c>
      <c r="AM98" s="52">
        <v>4925306</v>
      </c>
      <c r="AN98" s="122" t="s">
        <v>734</v>
      </c>
      <c r="AO98" s="52">
        <v>385000</v>
      </c>
      <c r="AP98" s="52">
        <f t="shared" si="57"/>
        <v>568704</v>
      </c>
      <c r="AQ98" s="52">
        <f t="shared" si="58"/>
        <v>5494010</v>
      </c>
    </row>
    <row r="99" spans="1:44" ht="20.100000000000001" hidden="1" customHeight="1" outlineLevel="1" collapsed="1">
      <c r="C99" s="55" t="s">
        <v>218</v>
      </c>
      <c r="D99" s="41"/>
      <c r="E99" s="42"/>
      <c r="F99" s="43"/>
      <c r="G99" s="43"/>
      <c r="H99" s="43"/>
      <c r="I99" s="44">
        <f>SUBTOTAL(9,I89:I98)</f>
        <v>51022561</v>
      </c>
      <c r="J99" s="45">
        <f>SUBTOTAL(9,J89:J98)</f>
        <v>51022561</v>
      </c>
      <c r="K99" s="46">
        <f>SUBTOTAL(9,K89:K98)</f>
        <v>0</v>
      </c>
      <c r="L99" s="47"/>
      <c r="M99" s="48"/>
      <c r="N99" s="48"/>
      <c r="O99" s="48"/>
      <c r="P99" s="77"/>
      <c r="Q99" s="45">
        <f t="shared" ref="Q99:AJ99" si="60">SUBTOTAL(9,Q89:Q98)</f>
        <v>51022561</v>
      </c>
      <c r="R99" s="46">
        <f t="shared" si="60"/>
        <v>0</v>
      </c>
      <c r="S99" s="49">
        <f t="shared" si="60"/>
        <v>51022561</v>
      </c>
      <c r="T99" s="49">
        <f t="shared" si="60"/>
        <v>0</v>
      </c>
      <c r="U99" s="49">
        <f t="shared" si="60"/>
        <v>0</v>
      </c>
      <c r="V99" s="49">
        <f t="shared" si="60"/>
        <v>0</v>
      </c>
      <c r="W99" s="49">
        <f t="shared" si="60"/>
        <v>0</v>
      </c>
      <c r="X99" s="49">
        <f t="shared" si="60"/>
        <v>0</v>
      </c>
      <c r="Y99" s="49">
        <f t="shared" si="60"/>
        <v>0</v>
      </c>
      <c r="Z99" s="49">
        <f t="shared" si="60"/>
        <v>0</v>
      </c>
      <c r="AA99" s="49">
        <f t="shared" si="60"/>
        <v>0</v>
      </c>
      <c r="AB99" s="49">
        <f t="shared" si="60"/>
        <v>0</v>
      </c>
      <c r="AC99" s="49">
        <f t="shared" si="60"/>
        <v>0</v>
      </c>
      <c r="AD99" s="44">
        <f t="shared" si="41"/>
        <v>0</v>
      </c>
      <c r="AE99" s="49">
        <f t="shared" si="60"/>
        <v>0</v>
      </c>
      <c r="AF99" s="49">
        <f t="shared" si="60"/>
        <v>0</v>
      </c>
      <c r="AG99" s="49">
        <f t="shared" si="60"/>
        <v>0</v>
      </c>
      <c r="AH99" s="49">
        <f t="shared" si="60"/>
        <v>0</v>
      </c>
      <c r="AI99" s="49">
        <f t="shared" si="60"/>
        <v>0</v>
      </c>
      <c r="AJ99" s="44">
        <f t="shared" si="60"/>
        <v>0</v>
      </c>
      <c r="AK99" s="51"/>
      <c r="AM99" s="52"/>
      <c r="AN99" s="122"/>
      <c r="AO99" s="52"/>
      <c r="AP99" s="52"/>
      <c r="AQ99" s="52"/>
    </row>
    <row r="100" spans="1:44" ht="20.100000000000001" hidden="1" customHeight="1" outlineLevel="2">
      <c r="A100" t="s">
        <v>364</v>
      </c>
      <c r="B100" t="s">
        <v>495</v>
      </c>
      <c r="C100" s="40" t="s">
        <v>367</v>
      </c>
      <c r="D100" s="41" t="s">
        <v>219</v>
      </c>
      <c r="E100" s="42" t="s">
        <v>452</v>
      </c>
      <c r="F100" s="43" t="s">
        <v>527</v>
      </c>
      <c r="G100" s="43" t="s">
        <v>532</v>
      </c>
      <c r="H100" s="43" t="s">
        <v>533</v>
      </c>
      <c r="I100" s="44">
        <v>287362373</v>
      </c>
      <c r="J100" s="45">
        <v>287362373</v>
      </c>
      <c r="K100" s="46">
        <v>-103934149</v>
      </c>
      <c r="L100" s="47" t="s">
        <v>49</v>
      </c>
      <c r="M100" s="48" t="s">
        <v>220</v>
      </c>
      <c r="N100" s="48" t="s">
        <v>54</v>
      </c>
      <c r="O100" s="48" t="s">
        <v>55</v>
      </c>
      <c r="P100" s="77" t="s">
        <v>76</v>
      </c>
      <c r="Q100" s="45">
        <f t="shared" ref="Q100:Q105" si="61">I100</f>
        <v>287362373</v>
      </c>
      <c r="R100" s="46">
        <f t="shared" ref="R100:R105" si="62">K100</f>
        <v>-103934149</v>
      </c>
      <c r="S100" s="49">
        <f t="shared" ref="S100:S105" si="63">Q100+R100</f>
        <v>183428224</v>
      </c>
      <c r="T100" s="49">
        <f t="shared" ref="T100:T105" si="64">SUM(AE100:AJ100)</f>
        <v>0</v>
      </c>
      <c r="U100" s="49">
        <f t="shared" ref="U100:U105" si="65">SUM(W100:AB100)</f>
        <v>300000</v>
      </c>
      <c r="V100" s="49">
        <f t="shared" ref="V100:V105" si="66">U100-T100</f>
        <v>300000</v>
      </c>
      <c r="W100" s="50">
        <v>0</v>
      </c>
      <c r="X100" s="50">
        <v>0</v>
      </c>
      <c r="Y100" s="50">
        <v>0</v>
      </c>
      <c r="Z100" s="50">
        <v>300000</v>
      </c>
      <c r="AA100" s="50"/>
      <c r="AB100" s="50"/>
      <c r="AC100" s="50"/>
      <c r="AD100" s="44">
        <f t="shared" si="41"/>
        <v>300000</v>
      </c>
      <c r="AE100" s="49">
        <v>0</v>
      </c>
      <c r="AF100" s="49">
        <v>0</v>
      </c>
      <c r="AG100" s="49">
        <v>0</v>
      </c>
      <c r="AH100" s="49">
        <v>0</v>
      </c>
      <c r="AI100" s="49">
        <v>0</v>
      </c>
      <c r="AJ100" s="44">
        <v>0</v>
      </c>
      <c r="AK100" s="51">
        <v>0</v>
      </c>
      <c r="AL100" t="str">
        <f t="shared" ref="AL100:AL105" si="67">IF(J100&gt;V100,"error","")</f>
        <v>error</v>
      </c>
      <c r="AM100" s="52">
        <v>203366969</v>
      </c>
      <c r="AN100" s="122" t="s">
        <v>727</v>
      </c>
      <c r="AO100" s="52" t="s">
        <v>727</v>
      </c>
      <c r="AP100" s="52">
        <f t="shared" ref="AP100:AP105" si="68">AQ100-+AM100</f>
        <v>83995404</v>
      </c>
      <c r="AQ100" s="52">
        <f t="shared" ref="AQ100:AQ105" si="69">J100</f>
        <v>287362373</v>
      </c>
      <c r="AR100" t="s">
        <v>736</v>
      </c>
    </row>
    <row r="101" spans="1:44" ht="20.100000000000001" hidden="1" customHeight="1" outlineLevel="2">
      <c r="A101" t="s">
        <v>364</v>
      </c>
      <c r="B101" t="s">
        <v>495</v>
      </c>
      <c r="C101" s="40" t="s">
        <v>367</v>
      </c>
      <c r="D101" s="41" t="s">
        <v>221</v>
      </c>
      <c r="E101" s="42" t="s">
        <v>453</v>
      </c>
      <c r="F101" s="43" t="s">
        <v>527</v>
      </c>
      <c r="G101" s="43" t="s">
        <v>528</v>
      </c>
      <c r="H101" s="43" t="s">
        <v>529</v>
      </c>
      <c r="I101" s="44">
        <v>242215088</v>
      </c>
      <c r="J101" s="45">
        <v>242215088</v>
      </c>
      <c r="K101" s="46">
        <v>0</v>
      </c>
      <c r="L101" s="47" t="s">
        <v>49</v>
      </c>
      <c r="M101" s="48" t="s">
        <v>222</v>
      </c>
      <c r="N101" s="48" t="s">
        <v>54</v>
      </c>
      <c r="O101" s="48" t="s">
        <v>55</v>
      </c>
      <c r="P101" s="77" t="s">
        <v>67</v>
      </c>
      <c r="Q101" s="45">
        <f t="shared" si="61"/>
        <v>242215088</v>
      </c>
      <c r="R101" s="46">
        <f t="shared" si="62"/>
        <v>0</v>
      </c>
      <c r="S101" s="49">
        <f t="shared" si="63"/>
        <v>242215088</v>
      </c>
      <c r="T101" s="49">
        <f t="shared" si="64"/>
        <v>0</v>
      </c>
      <c r="U101" s="49">
        <f t="shared" si="65"/>
        <v>0</v>
      </c>
      <c r="V101" s="49">
        <f t="shared" si="66"/>
        <v>0</v>
      </c>
      <c r="W101" s="50">
        <v>0</v>
      </c>
      <c r="X101" s="50">
        <v>0</v>
      </c>
      <c r="Y101" s="50">
        <v>0</v>
      </c>
      <c r="Z101" s="50">
        <v>0</v>
      </c>
      <c r="AA101" s="50"/>
      <c r="AB101" s="50"/>
      <c r="AC101" s="50"/>
      <c r="AD101" s="44">
        <f t="shared" si="41"/>
        <v>0</v>
      </c>
      <c r="AE101" s="49">
        <v>0</v>
      </c>
      <c r="AF101" s="49">
        <v>0</v>
      </c>
      <c r="AG101" s="49">
        <v>0</v>
      </c>
      <c r="AH101" s="49">
        <v>0</v>
      </c>
      <c r="AI101" s="49">
        <v>0</v>
      </c>
      <c r="AJ101" s="44">
        <v>0</v>
      </c>
      <c r="AK101" s="51">
        <v>0</v>
      </c>
      <c r="AL101" t="str">
        <f t="shared" si="67"/>
        <v>error</v>
      </c>
      <c r="AM101" s="52">
        <v>127718992</v>
      </c>
      <c r="AN101" s="122" t="s">
        <v>737</v>
      </c>
      <c r="AO101" s="52">
        <v>73594320.699999988</v>
      </c>
      <c r="AP101" s="52">
        <f t="shared" si="68"/>
        <v>114496096</v>
      </c>
      <c r="AQ101" s="52">
        <f t="shared" si="69"/>
        <v>242215088</v>
      </c>
    </row>
    <row r="102" spans="1:44" ht="20.100000000000001" hidden="1" customHeight="1" outlineLevel="2">
      <c r="A102" t="s">
        <v>364</v>
      </c>
      <c r="B102" t="s">
        <v>495</v>
      </c>
      <c r="C102" s="40" t="s">
        <v>367</v>
      </c>
      <c r="D102" s="41" t="s">
        <v>223</v>
      </c>
      <c r="E102" s="42" t="s">
        <v>454</v>
      </c>
      <c r="F102" s="43" t="s">
        <v>527</v>
      </c>
      <c r="G102" s="43" t="s">
        <v>536</v>
      </c>
      <c r="H102" s="43" t="s">
        <v>540</v>
      </c>
      <c r="I102" s="44">
        <v>35526197</v>
      </c>
      <c r="J102" s="45">
        <v>35526197</v>
      </c>
      <c r="K102" s="46">
        <v>-72778752</v>
      </c>
      <c r="L102" s="47" t="s">
        <v>49</v>
      </c>
      <c r="M102" s="48" t="s">
        <v>675</v>
      </c>
      <c r="N102" s="48" t="s">
        <v>54</v>
      </c>
      <c r="O102" s="48" t="s">
        <v>55</v>
      </c>
      <c r="P102" s="77" t="s">
        <v>214</v>
      </c>
      <c r="Q102" s="45">
        <f t="shared" si="61"/>
        <v>35526197</v>
      </c>
      <c r="R102" s="46">
        <f t="shared" si="62"/>
        <v>-72778752</v>
      </c>
      <c r="S102" s="49">
        <f t="shared" si="63"/>
        <v>-37252555</v>
      </c>
      <c r="T102" s="49">
        <f t="shared" si="64"/>
        <v>0</v>
      </c>
      <c r="U102" s="49">
        <f t="shared" si="65"/>
        <v>31713652</v>
      </c>
      <c r="V102" s="49">
        <f t="shared" si="66"/>
        <v>31713652</v>
      </c>
      <c r="W102" s="50">
        <v>0</v>
      </c>
      <c r="X102" s="50">
        <v>24000000</v>
      </c>
      <c r="Y102" s="50">
        <v>7713652</v>
      </c>
      <c r="Z102" s="50">
        <v>0</v>
      </c>
      <c r="AA102" s="50"/>
      <c r="AB102" s="50"/>
      <c r="AC102" s="50"/>
      <c r="AD102" s="44">
        <f t="shared" si="41"/>
        <v>31713652</v>
      </c>
      <c r="AE102" s="49">
        <v>0</v>
      </c>
      <c r="AF102" s="49">
        <v>0</v>
      </c>
      <c r="AG102" s="49">
        <v>0</v>
      </c>
      <c r="AH102" s="49">
        <v>0</v>
      </c>
      <c r="AI102" s="49">
        <v>0</v>
      </c>
      <c r="AJ102" s="44">
        <v>0</v>
      </c>
      <c r="AK102" s="51">
        <v>0</v>
      </c>
      <c r="AL102" t="str">
        <f t="shared" si="67"/>
        <v>error</v>
      </c>
      <c r="AM102" s="52">
        <v>13990000</v>
      </c>
      <c r="AN102" s="122" t="s">
        <v>737</v>
      </c>
      <c r="AO102" s="52">
        <v>13843819</v>
      </c>
      <c r="AP102" s="52">
        <f t="shared" si="68"/>
        <v>21536197</v>
      </c>
      <c r="AQ102" s="52">
        <f t="shared" si="69"/>
        <v>35526197</v>
      </c>
    </row>
    <row r="103" spans="1:44" ht="20.100000000000001" hidden="1" customHeight="1" outlineLevel="2">
      <c r="A103" t="s">
        <v>364</v>
      </c>
      <c r="B103" t="s">
        <v>495</v>
      </c>
      <c r="C103" s="40" t="s">
        <v>367</v>
      </c>
      <c r="D103" s="41" t="s">
        <v>224</v>
      </c>
      <c r="E103" s="42" t="s">
        <v>455</v>
      </c>
      <c r="F103" s="43" t="s">
        <v>552</v>
      </c>
      <c r="G103" s="43" t="s">
        <v>532</v>
      </c>
      <c r="H103" s="43" t="s">
        <v>533</v>
      </c>
      <c r="I103" s="44">
        <v>31997716</v>
      </c>
      <c r="J103" s="45">
        <v>31997716</v>
      </c>
      <c r="K103" s="46">
        <v>0</v>
      </c>
      <c r="L103" s="47" t="s">
        <v>78</v>
      </c>
      <c r="M103" s="48"/>
      <c r="N103" s="48" t="s">
        <v>54</v>
      </c>
      <c r="O103" s="48" t="s">
        <v>55</v>
      </c>
      <c r="P103" s="77" t="s">
        <v>76</v>
      </c>
      <c r="Q103" s="45">
        <f t="shared" si="61"/>
        <v>31997716</v>
      </c>
      <c r="R103" s="46">
        <f t="shared" si="62"/>
        <v>0</v>
      </c>
      <c r="S103" s="49">
        <f t="shared" si="63"/>
        <v>31997716</v>
      </c>
      <c r="T103" s="49">
        <f t="shared" si="64"/>
        <v>0</v>
      </c>
      <c r="U103" s="49">
        <f t="shared" si="65"/>
        <v>0</v>
      </c>
      <c r="V103" s="49">
        <f t="shared" si="66"/>
        <v>0</v>
      </c>
      <c r="W103" s="50">
        <v>0</v>
      </c>
      <c r="X103" s="50">
        <v>0</v>
      </c>
      <c r="Y103" s="50">
        <v>0</v>
      </c>
      <c r="Z103" s="50">
        <v>0</v>
      </c>
      <c r="AA103" s="50"/>
      <c r="AB103" s="50"/>
      <c r="AC103" s="50"/>
      <c r="AD103" s="44">
        <f t="shared" si="41"/>
        <v>0</v>
      </c>
      <c r="AE103" s="49">
        <v>0</v>
      </c>
      <c r="AF103" s="49">
        <v>0</v>
      </c>
      <c r="AG103" s="49">
        <v>0</v>
      </c>
      <c r="AH103" s="49">
        <v>0</v>
      </c>
      <c r="AI103" s="49">
        <v>0</v>
      </c>
      <c r="AJ103" s="44">
        <v>0</v>
      </c>
      <c r="AK103" s="51">
        <v>0</v>
      </c>
      <c r="AL103" t="str">
        <f t="shared" si="67"/>
        <v>error</v>
      </c>
      <c r="AM103" s="52">
        <v>31997716</v>
      </c>
      <c r="AN103" s="122" t="s">
        <v>726</v>
      </c>
      <c r="AO103" s="52">
        <v>0</v>
      </c>
      <c r="AP103" s="52">
        <f t="shared" si="68"/>
        <v>0</v>
      </c>
      <c r="AQ103" s="52">
        <f t="shared" si="69"/>
        <v>31997716</v>
      </c>
    </row>
    <row r="104" spans="1:44" ht="20.100000000000001" hidden="1" customHeight="1" outlineLevel="2">
      <c r="A104" t="s">
        <v>364</v>
      </c>
      <c r="B104" t="s">
        <v>495</v>
      </c>
      <c r="C104" s="40" t="s">
        <v>367</v>
      </c>
      <c r="D104" s="41" t="s">
        <v>225</v>
      </c>
      <c r="E104" s="42" t="s">
        <v>456</v>
      </c>
      <c r="F104" s="43" t="s">
        <v>527</v>
      </c>
      <c r="G104" s="43" t="s">
        <v>548</v>
      </c>
      <c r="H104" s="43" t="s">
        <v>548</v>
      </c>
      <c r="I104" s="44">
        <v>24988483</v>
      </c>
      <c r="J104" s="45">
        <v>24988483</v>
      </c>
      <c r="K104" s="46">
        <v>-23380602</v>
      </c>
      <c r="L104" s="47" t="s">
        <v>49</v>
      </c>
      <c r="M104" s="48" t="s">
        <v>226</v>
      </c>
      <c r="N104" s="48" t="s">
        <v>54</v>
      </c>
      <c r="O104" s="48" t="s">
        <v>55</v>
      </c>
      <c r="P104" s="77" t="s">
        <v>76</v>
      </c>
      <c r="Q104" s="45">
        <f t="shared" si="61"/>
        <v>24988483</v>
      </c>
      <c r="R104" s="46">
        <f t="shared" si="62"/>
        <v>-23380602</v>
      </c>
      <c r="S104" s="49">
        <f t="shared" si="63"/>
        <v>1607881</v>
      </c>
      <c r="T104" s="49">
        <f t="shared" si="64"/>
        <v>0</v>
      </c>
      <c r="U104" s="49">
        <f t="shared" si="65"/>
        <v>14809947</v>
      </c>
      <c r="V104" s="49">
        <f t="shared" si="66"/>
        <v>14809947</v>
      </c>
      <c r="W104" s="50">
        <v>14809947</v>
      </c>
      <c r="X104" s="50">
        <v>0</v>
      </c>
      <c r="Y104" s="50">
        <v>0</v>
      </c>
      <c r="Z104" s="50">
        <v>0</v>
      </c>
      <c r="AA104" s="50"/>
      <c r="AB104" s="50"/>
      <c r="AC104" s="50"/>
      <c r="AD104" s="44">
        <f t="shared" si="41"/>
        <v>14809947</v>
      </c>
      <c r="AE104" s="49">
        <v>0</v>
      </c>
      <c r="AF104" s="49">
        <v>0</v>
      </c>
      <c r="AG104" s="49">
        <v>0</v>
      </c>
      <c r="AH104" s="49">
        <v>0</v>
      </c>
      <c r="AI104" s="49">
        <v>0</v>
      </c>
      <c r="AJ104" s="44">
        <v>0</v>
      </c>
      <c r="AK104" s="51">
        <v>0</v>
      </c>
      <c r="AL104" t="str">
        <f t="shared" si="67"/>
        <v>error</v>
      </c>
      <c r="AM104" s="52">
        <v>12639450</v>
      </c>
      <c r="AN104" s="122" t="s">
        <v>737</v>
      </c>
      <c r="AO104" s="52">
        <v>8194959</v>
      </c>
      <c r="AP104" s="52">
        <f t="shared" si="68"/>
        <v>12349033</v>
      </c>
      <c r="AQ104" s="52">
        <f t="shared" si="69"/>
        <v>24988483</v>
      </c>
    </row>
    <row r="105" spans="1:44" ht="20.100000000000001" customHeight="1" outlineLevel="2">
      <c r="A105" t="s">
        <v>364</v>
      </c>
      <c r="B105" t="s">
        <v>495</v>
      </c>
      <c r="C105" s="40" t="s">
        <v>367</v>
      </c>
      <c r="D105" s="41" t="s">
        <v>53</v>
      </c>
      <c r="E105" s="42" t="s">
        <v>379</v>
      </c>
      <c r="F105" s="43" t="s">
        <v>530</v>
      </c>
      <c r="G105" s="43" t="s">
        <v>528</v>
      </c>
      <c r="H105" s="43" t="s">
        <v>531</v>
      </c>
      <c r="I105" s="44">
        <v>5952204</v>
      </c>
      <c r="J105" s="45">
        <v>5952204</v>
      </c>
      <c r="K105" s="46">
        <v>-40801300</v>
      </c>
      <c r="L105" s="47" t="s">
        <v>49</v>
      </c>
      <c r="M105" s="139" t="s">
        <v>752</v>
      </c>
      <c r="N105" s="48" t="s">
        <v>54</v>
      </c>
      <c r="O105" s="48" t="s">
        <v>55</v>
      </c>
      <c r="P105" s="77" t="s">
        <v>67</v>
      </c>
      <c r="Q105" s="45">
        <f t="shared" si="61"/>
        <v>5952204</v>
      </c>
      <c r="R105" s="46">
        <f t="shared" si="62"/>
        <v>-40801300</v>
      </c>
      <c r="S105" s="49">
        <f t="shared" si="63"/>
        <v>-34849096</v>
      </c>
      <c r="T105" s="49">
        <f t="shared" si="64"/>
        <v>0</v>
      </c>
      <c r="U105" s="49">
        <f t="shared" si="65"/>
        <v>0</v>
      </c>
      <c r="V105" s="49">
        <f t="shared" si="66"/>
        <v>0</v>
      </c>
      <c r="W105" s="50">
        <v>0</v>
      </c>
      <c r="X105" s="50">
        <v>0</v>
      </c>
      <c r="Y105" s="50">
        <v>0</v>
      </c>
      <c r="Z105" s="50">
        <v>0</v>
      </c>
      <c r="AA105" s="50"/>
      <c r="AB105" s="50"/>
      <c r="AC105" s="50"/>
      <c r="AD105" s="44">
        <f t="shared" si="41"/>
        <v>0</v>
      </c>
      <c r="AE105" s="49">
        <v>0</v>
      </c>
      <c r="AF105" s="49">
        <v>0</v>
      </c>
      <c r="AG105" s="49">
        <v>0</v>
      </c>
      <c r="AH105" s="49">
        <v>0</v>
      </c>
      <c r="AI105" s="49">
        <v>0</v>
      </c>
      <c r="AJ105" s="44">
        <v>0</v>
      </c>
      <c r="AK105" s="51" t="s">
        <v>56</v>
      </c>
      <c r="AL105" t="str">
        <f t="shared" si="67"/>
        <v>error</v>
      </c>
      <c r="AM105" s="52">
        <v>5952204</v>
      </c>
      <c r="AN105" s="122" t="s">
        <v>726</v>
      </c>
      <c r="AO105" s="52">
        <v>0</v>
      </c>
      <c r="AP105" s="52">
        <f t="shared" si="68"/>
        <v>0</v>
      </c>
      <c r="AQ105" s="52">
        <f t="shared" si="69"/>
        <v>5952204</v>
      </c>
    </row>
    <row r="106" spans="1:44" ht="20.100000000000001" hidden="1" customHeight="1" outlineLevel="1">
      <c r="C106" s="55" t="s">
        <v>227</v>
      </c>
      <c r="D106" s="41"/>
      <c r="E106" s="42"/>
      <c r="F106" s="43"/>
      <c r="G106" s="43"/>
      <c r="H106" s="43"/>
      <c r="I106" s="44">
        <f>SUBTOTAL(9,I100:I105)</f>
        <v>5952204</v>
      </c>
      <c r="J106" s="45">
        <f>SUBTOTAL(9,J100:J105)</f>
        <v>5952204</v>
      </c>
      <c r="K106" s="46">
        <f>SUBTOTAL(9,K100:K105)</f>
        <v>-40801300</v>
      </c>
      <c r="L106" s="47"/>
      <c r="M106" s="48"/>
      <c r="N106" s="48"/>
      <c r="O106" s="48"/>
      <c r="P106" s="77"/>
      <c r="Q106" s="45">
        <f t="shared" ref="Q106:AJ106" si="70">SUBTOTAL(9,Q100:Q105)</f>
        <v>5952204</v>
      </c>
      <c r="R106" s="46">
        <f t="shared" si="70"/>
        <v>-40801300</v>
      </c>
      <c r="S106" s="49">
        <f t="shared" si="70"/>
        <v>-34849096</v>
      </c>
      <c r="T106" s="49">
        <f t="shared" si="70"/>
        <v>0</v>
      </c>
      <c r="U106" s="49">
        <f t="shared" si="70"/>
        <v>0</v>
      </c>
      <c r="V106" s="49">
        <f t="shared" si="70"/>
        <v>0</v>
      </c>
      <c r="W106" s="49">
        <f t="shared" si="70"/>
        <v>0</v>
      </c>
      <c r="X106" s="49">
        <f t="shared" si="70"/>
        <v>0</v>
      </c>
      <c r="Y106" s="49">
        <f t="shared" si="70"/>
        <v>0</v>
      </c>
      <c r="Z106" s="49">
        <f t="shared" si="70"/>
        <v>0</v>
      </c>
      <c r="AA106" s="49">
        <f t="shared" si="70"/>
        <v>0</v>
      </c>
      <c r="AB106" s="49">
        <f t="shared" si="70"/>
        <v>0</v>
      </c>
      <c r="AC106" s="49">
        <f t="shared" si="70"/>
        <v>0</v>
      </c>
      <c r="AD106" s="44">
        <f t="shared" si="41"/>
        <v>0</v>
      </c>
      <c r="AE106" s="49">
        <f t="shared" si="70"/>
        <v>0</v>
      </c>
      <c r="AF106" s="49">
        <f t="shared" si="70"/>
        <v>0</v>
      </c>
      <c r="AG106" s="49">
        <f t="shared" si="70"/>
        <v>0</v>
      </c>
      <c r="AH106" s="49">
        <f t="shared" si="70"/>
        <v>0</v>
      </c>
      <c r="AI106" s="49">
        <f t="shared" si="70"/>
        <v>0</v>
      </c>
      <c r="AJ106" s="44">
        <f t="shared" si="70"/>
        <v>0</v>
      </c>
      <c r="AK106" s="51"/>
      <c r="AM106" s="52"/>
      <c r="AN106" s="122"/>
      <c r="AO106" s="52"/>
      <c r="AP106" s="52"/>
      <c r="AQ106" s="52"/>
    </row>
    <row r="107" spans="1:44" ht="20.100000000000001" hidden="1" customHeight="1" outlineLevel="2">
      <c r="A107" t="s">
        <v>325</v>
      </c>
      <c r="B107" t="s">
        <v>508</v>
      </c>
      <c r="C107" s="40" t="s">
        <v>326</v>
      </c>
      <c r="D107" s="41" t="s">
        <v>228</v>
      </c>
      <c r="E107" s="42" t="s">
        <v>457</v>
      </c>
      <c r="F107" s="43" t="s">
        <v>530</v>
      </c>
      <c r="G107" s="43" t="s">
        <v>548</v>
      </c>
      <c r="H107" s="43" t="s">
        <v>548</v>
      </c>
      <c r="I107" s="44">
        <v>39040596</v>
      </c>
      <c r="J107" s="45">
        <v>39040596</v>
      </c>
      <c r="K107" s="46">
        <v>0</v>
      </c>
      <c r="L107" s="47" t="s">
        <v>78</v>
      </c>
      <c r="M107" s="48"/>
      <c r="N107" s="48"/>
      <c r="O107" s="48" t="s">
        <v>204</v>
      </c>
      <c r="P107" s="77" t="s">
        <v>493</v>
      </c>
      <c r="Q107" s="45">
        <f>I107</f>
        <v>39040596</v>
      </c>
      <c r="R107" s="46">
        <f>K107</f>
        <v>0</v>
      </c>
      <c r="S107" s="49">
        <f>Q107+R107</f>
        <v>39040596</v>
      </c>
      <c r="T107" s="49">
        <f>SUM(AE107:AJ107)</f>
        <v>0</v>
      </c>
      <c r="U107" s="49">
        <f t="shared" ref="U107:U109" si="71">SUM(W107:AB107)</f>
        <v>0</v>
      </c>
      <c r="V107" s="49">
        <f>U107-T107</f>
        <v>0</v>
      </c>
      <c r="W107" s="50">
        <v>0</v>
      </c>
      <c r="X107" s="50">
        <v>0</v>
      </c>
      <c r="Y107" s="50">
        <v>0</v>
      </c>
      <c r="Z107" s="50">
        <v>0</v>
      </c>
      <c r="AA107" s="50"/>
      <c r="AB107" s="50"/>
      <c r="AC107" s="50"/>
      <c r="AD107" s="44">
        <f t="shared" si="41"/>
        <v>0</v>
      </c>
      <c r="AE107" s="49">
        <v>0</v>
      </c>
      <c r="AF107" s="49">
        <v>0</v>
      </c>
      <c r="AG107" s="49">
        <v>0</v>
      </c>
      <c r="AH107" s="49">
        <v>0</v>
      </c>
      <c r="AI107" s="49">
        <v>0</v>
      </c>
      <c r="AJ107" s="44">
        <v>0</v>
      </c>
      <c r="AK107" s="51">
        <v>0</v>
      </c>
      <c r="AL107" t="str">
        <f>IF(J107&gt;V107,"error","")</f>
        <v>error</v>
      </c>
      <c r="AM107" s="52">
        <v>39040596</v>
      </c>
      <c r="AN107" s="122" t="s">
        <v>726</v>
      </c>
      <c r="AO107" s="52">
        <v>0</v>
      </c>
      <c r="AP107" s="52">
        <f>AQ107-+AM107</f>
        <v>0</v>
      </c>
      <c r="AQ107" s="52">
        <f>J107</f>
        <v>39040596</v>
      </c>
    </row>
    <row r="108" spans="1:44" ht="20.100000000000001" hidden="1" customHeight="1" outlineLevel="2">
      <c r="A108" t="s">
        <v>325</v>
      </c>
      <c r="B108" t="s">
        <v>508</v>
      </c>
      <c r="C108" s="40" t="s">
        <v>326</v>
      </c>
      <c r="D108" s="41" t="s">
        <v>229</v>
      </c>
      <c r="E108" s="42" t="s">
        <v>458</v>
      </c>
      <c r="F108" s="43" t="s">
        <v>527</v>
      </c>
      <c r="G108" s="43" t="s">
        <v>528</v>
      </c>
      <c r="H108" s="43" t="s">
        <v>529</v>
      </c>
      <c r="I108" s="44">
        <v>21329170</v>
      </c>
      <c r="J108" s="45">
        <v>21329170</v>
      </c>
      <c r="K108" s="46">
        <v>0</v>
      </c>
      <c r="L108" s="47" t="s">
        <v>49</v>
      </c>
      <c r="M108" s="48" t="s">
        <v>230</v>
      </c>
      <c r="N108" s="48" t="s">
        <v>54</v>
      </c>
      <c r="O108" s="48" t="s">
        <v>204</v>
      </c>
      <c r="P108" s="77" t="s">
        <v>67</v>
      </c>
      <c r="Q108" s="45">
        <f>I108</f>
        <v>21329170</v>
      </c>
      <c r="R108" s="46">
        <f>K108</f>
        <v>0</v>
      </c>
      <c r="S108" s="49">
        <f>Q108+R108</f>
        <v>21329170</v>
      </c>
      <c r="T108" s="49">
        <f>SUM(AE108:AJ108)</f>
        <v>0</v>
      </c>
      <c r="U108" s="49">
        <f t="shared" si="71"/>
        <v>22407280</v>
      </c>
      <c r="V108" s="49">
        <f>U108-T108</f>
        <v>22407280</v>
      </c>
      <c r="W108" s="50">
        <v>22407280</v>
      </c>
      <c r="X108" s="50">
        <v>0</v>
      </c>
      <c r="Y108" s="50">
        <v>0</v>
      </c>
      <c r="Z108" s="50">
        <v>0</v>
      </c>
      <c r="AA108" s="50"/>
      <c r="AB108" s="50"/>
      <c r="AC108" s="50"/>
      <c r="AD108" s="44">
        <f t="shared" si="41"/>
        <v>22407280</v>
      </c>
      <c r="AE108" s="49">
        <v>0</v>
      </c>
      <c r="AF108" s="49">
        <v>0</v>
      </c>
      <c r="AG108" s="49">
        <v>0</v>
      </c>
      <c r="AH108" s="49">
        <v>0</v>
      </c>
      <c r="AI108" s="49">
        <v>0</v>
      </c>
      <c r="AJ108" s="44">
        <v>0</v>
      </c>
      <c r="AK108" s="51">
        <v>0</v>
      </c>
      <c r="AL108" t="str">
        <f>IF(J108&gt;V108,"error","")</f>
        <v/>
      </c>
      <c r="AM108" s="52">
        <v>21329170</v>
      </c>
      <c r="AN108" s="122" t="s">
        <v>726</v>
      </c>
      <c r="AO108" s="52">
        <v>0</v>
      </c>
      <c r="AP108" s="52">
        <f>AQ108-+AM108</f>
        <v>0</v>
      </c>
      <c r="AQ108" s="52">
        <f>J108</f>
        <v>21329170</v>
      </c>
    </row>
    <row r="109" spans="1:44" ht="20.100000000000001" hidden="1" customHeight="1" outlineLevel="2">
      <c r="A109" t="s">
        <v>325</v>
      </c>
      <c r="B109" t="s">
        <v>508</v>
      </c>
      <c r="C109" s="40" t="s">
        <v>326</v>
      </c>
      <c r="D109" s="41" t="s">
        <v>231</v>
      </c>
      <c r="E109" s="42" t="s">
        <v>459</v>
      </c>
      <c r="F109" s="43" t="s">
        <v>527</v>
      </c>
      <c r="G109" s="43" t="s">
        <v>548</v>
      </c>
      <c r="H109" s="43" t="s">
        <v>548</v>
      </c>
      <c r="I109" s="44">
        <v>7978739</v>
      </c>
      <c r="J109" s="45">
        <v>7978739</v>
      </c>
      <c r="K109" s="46">
        <v>-5544254</v>
      </c>
      <c r="L109" s="47" t="s">
        <v>49</v>
      </c>
      <c r="M109" s="48"/>
      <c r="N109" s="48"/>
      <c r="O109" s="48" t="s">
        <v>204</v>
      </c>
      <c r="P109" s="77" t="s">
        <v>76</v>
      </c>
      <c r="Q109" s="45">
        <f>I109</f>
        <v>7978739</v>
      </c>
      <c r="R109" s="46">
        <f>K109</f>
        <v>-5544254</v>
      </c>
      <c r="S109" s="49">
        <f>Q109+R109</f>
        <v>2434485</v>
      </c>
      <c r="T109" s="49">
        <f>SUM(AE109:AJ109)</f>
        <v>0</v>
      </c>
      <c r="U109" s="49">
        <f t="shared" si="71"/>
        <v>0</v>
      </c>
      <c r="V109" s="49">
        <f>U109-T109</f>
        <v>0</v>
      </c>
      <c r="W109" s="50">
        <v>0</v>
      </c>
      <c r="X109" s="50">
        <v>0</v>
      </c>
      <c r="Y109" s="50">
        <v>0</v>
      </c>
      <c r="Z109" s="50">
        <v>0</v>
      </c>
      <c r="AA109" s="50"/>
      <c r="AB109" s="50"/>
      <c r="AC109" s="50"/>
      <c r="AD109" s="44">
        <f t="shared" si="41"/>
        <v>0</v>
      </c>
      <c r="AE109" s="49">
        <v>0</v>
      </c>
      <c r="AF109" s="49">
        <v>0</v>
      </c>
      <c r="AG109" s="49">
        <v>0</v>
      </c>
      <c r="AH109" s="49">
        <v>0</v>
      </c>
      <c r="AI109" s="49">
        <v>0</v>
      </c>
      <c r="AJ109" s="44">
        <v>0</v>
      </c>
      <c r="AK109" s="51">
        <v>0</v>
      </c>
      <c r="AL109" t="str">
        <f>IF(J109&gt;V109,"error","")</f>
        <v>error</v>
      </c>
      <c r="AM109" s="52">
        <v>4554415</v>
      </c>
      <c r="AN109" s="122" t="s">
        <v>744</v>
      </c>
      <c r="AO109" s="52">
        <v>3992450</v>
      </c>
      <c r="AP109" s="52">
        <f>AQ109-+AM109</f>
        <v>3424324</v>
      </c>
      <c r="AQ109" s="52">
        <f>J109</f>
        <v>7978739</v>
      </c>
    </row>
    <row r="110" spans="1:44" ht="20.100000000000001" hidden="1" customHeight="1" outlineLevel="1" collapsed="1">
      <c r="C110" s="55" t="s">
        <v>232</v>
      </c>
      <c r="D110" s="41"/>
      <c r="E110" s="42"/>
      <c r="F110" s="43"/>
      <c r="G110" s="43"/>
      <c r="H110" s="43"/>
      <c r="I110" s="44">
        <f>SUBTOTAL(9,I107:I109)</f>
        <v>0</v>
      </c>
      <c r="J110" s="45">
        <f>SUBTOTAL(9,J107:J109)</f>
        <v>0</v>
      </c>
      <c r="K110" s="46">
        <f>SUBTOTAL(9,K107:K109)</f>
        <v>0</v>
      </c>
      <c r="L110" s="47"/>
      <c r="M110" s="48"/>
      <c r="N110" s="48"/>
      <c r="O110" s="48"/>
      <c r="P110" s="77"/>
      <c r="Q110" s="45">
        <f t="shared" ref="Q110:AJ110" si="72">SUBTOTAL(9,Q107:Q109)</f>
        <v>0</v>
      </c>
      <c r="R110" s="46">
        <f t="shared" si="72"/>
        <v>0</v>
      </c>
      <c r="S110" s="49">
        <f t="shared" si="72"/>
        <v>0</v>
      </c>
      <c r="T110" s="49">
        <f t="shared" si="72"/>
        <v>0</v>
      </c>
      <c r="U110" s="49">
        <f t="shared" si="72"/>
        <v>0</v>
      </c>
      <c r="V110" s="49">
        <f t="shared" si="72"/>
        <v>0</v>
      </c>
      <c r="W110" s="49">
        <f t="shared" si="72"/>
        <v>0</v>
      </c>
      <c r="X110" s="49">
        <f t="shared" si="72"/>
        <v>0</v>
      </c>
      <c r="Y110" s="49">
        <f t="shared" si="72"/>
        <v>0</v>
      </c>
      <c r="Z110" s="49">
        <f t="shared" si="72"/>
        <v>0</v>
      </c>
      <c r="AA110" s="49">
        <f t="shared" si="72"/>
        <v>0</v>
      </c>
      <c r="AB110" s="49">
        <f t="shared" si="72"/>
        <v>0</v>
      </c>
      <c r="AC110" s="49">
        <f t="shared" si="72"/>
        <v>0</v>
      </c>
      <c r="AD110" s="44">
        <f t="shared" si="41"/>
        <v>0</v>
      </c>
      <c r="AE110" s="49">
        <f t="shared" si="72"/>
        <v>0</v>
      </c>
      <c r="AF110" s="49">
        <f t="shared" si="72"/>
        <v>0</v>
      </c>
      <c r="AG110" s="49">
        <f t="shared" si="72"/>
        <v>0</v>
      </c>
      <c r="AH110" s="49">
        <f t="shared" si="72"/>
        <v>0</v>
      </c>
      <c r="AI110" s="49">
        <f t="shared" si="72"/>
        <v>0</v>
      </c>
      <c r="AJ110" s="44">
        <f t="shared" si="72"/>
        <v>0</v>
      </c>
      <c r="AK110" s="51"/>
      <c r="AM110" s="52"/>
      <c r="AN110" s="122"/>
      <c r="AO110" s="52"/>
      <c r="AP110" s="52"/>
      <c r="AQ110" s="52"/>
    </row>
    <row r="111" spans="1:44" ht="20.100000000000001" hidden="1" customHeight="1" outlineLevel="2">
      <c r="A111" t="s">
        <v>327</v>
      </c>
      <c r="B111" t="s">
        <v>509</v>
      </c>
      <c r="C111" s="40" t="s">
        <v>328</v>
      </c>
      <c r="D111" s="41" t="s">
        <v>233</v>
      </c>
      <c r="E111" s="42" t="s">
        <v>460</v>
      </c>
      <c r="F111" s="43" t="s">
        <v>535</v>
      </c>
      <c r="G111" s="43" t="s">
        <v>536</v>
      </c>
      <c r="H111" s="43" t="s">
        <v>540</v>
      </c>
      <c r="I111" s="44">
        <v>281776440</v>
      </c>
      <c r="J111" s="45">
        <v>281776440</v>
      </c>
      <c r="K111" s="46">
        <v>-284715484</v>
      </c>
      <c r="L111" s="47" t="s">
        <v>49</v>
      </c>
      <c r="M111" s="48" t="s">
        <v>234</v>
      </c>
      <c r="N111" s="48" t="s">
        <v>54</v>
      </c>
      <c r="O111" s="48" t="s">
        <v>55</v>
      </c>
      <c r="P111" s="77" t="s">
        <v>67</v>
      </c>
      <c r="Q111" s="45">
        <f>I111</f>
        <v>281776440</v>
      </c>
      <c r="R111" s="46">
        <f>K111</f>
        <v>-284715484</v>
      </c>
      <c r="S111" s="49">
        <f>Q111+R111</f>
        <v>-2939044</v>
      </c>
      <c r="T111" s="49">
        <f>SUM(AE111:AJ111)</f>
        <v>0</v>
      </c>
      <c r="U111" s="49">
        <f t="shared" ref="U111:U113" si="73">SUM(W111:AB111)</f>
        <v>65000000</v>
      </c>
      <c r="V111" s="49">
        <f>U111-T111</f>
        <v>65000000</v>
      </c>
      <c r="W111" s="50">
        <v>15000000</v>
      </c>
      <c r="X111" s="50">
        <v>10000000</v>
      </c>
      <c r="Y111" s="50">
        <v>31000000</v>
      </c>
      <c r="Z111" s="50">
        <v>9000000</v>
      </c>
      <c r="AA111" s="50"/>
      <c r="AB111" s="50"/>
      <c r="AC111" s="50"/>
      <c r="AD111" s="44">
        <f t="shared" si="41"/>
        <v>65000000</v>
      </c>
      <c r="AE111" s="49">
        <v>0</v>
      </c>
      <c r="AF111" s="49">
        <v>0</v>
      </c>
      <c r="AG111" s="49">
        <v>0</v>
      </c>
      <c r="AH111" s="49">
        <v>0</v>
      </c>
      <c r="AI111" s="49">
        <v>0</v>
      </c>
      <c r="AJ111" s="44">
        <v>0</v>
      </c>
      <c r="AK111" s="51">
        <v>0</v>
      </c>
      <c r="AL111" t="str">
        <f>IF(J111&gt;V111,"error","")</f>
        <v>error</v>
      </c>
      <c r="AM111" s="52">
        <v>281776440</v>
      </c>
      <c r="AN111" s="122" t="s">
        <v>726</v>
      </c>
      <c r="AO111" s="52">
        <v>0</v>
      </c>
      <c r="AP111" s="52">
        <f>AQ111-+AM111</f>
        <v>0</v>
      </c>
      <c r="AQ111" s="52">
        <f>J111</f>
        <v>281776440</v>
      </c>
    </row>
    <row r="112" spans="1:44" ht="20.100000000000001" hidden="1" customHeight="1" outlineLevel="2">
      <c r="A112" t="s">
        <v>327</v>
      </c>
      <c r="B112" t="s">
        <v>509</v>
      </c>
      <c r="C112" s="40" t="s">
        <v>328</v>
      </c>
      <c r="D112" s="41" t="s">
        <v>235</v>
      </c>
      <c r="E112" s="42" t="s">
        <v>461</v>
      </c>
      <c r="F112" s="43" t="s">
        <v>553</v>
      </c>
      <c r="G112" s="43" t="s">
        <v>536</v>
      </c>
      <c r="H112" s="43" t="s">
        <v>545</v>
      </c>
      <c r="I112" s="44">
        <v>16452053</v>
      </c>
      <c r="J112" s="45">
        <v>16452053</v>
      </c>
      <c r="K112" s="46">
        <v>-1809260</v>
      </c>
      <c r="L112" s="47" t="s">
        <v>49</v>
      </c>
      <c r="M112" s="48" t="s">
        <v>236</v>
      </c>
      <c r="N112" s="48" t="s">
        <v>54</v>
      </c>
      <c r="O112" s="48" t="s">
        <v>55</v>
      </c>
      <c r="P112" s="77" t="s">
        <v>214</v>
      </c>
      <c r="Q112" s="45">
        <f>I112</f>
        <v>16452053</v>
      </c>
      <c r="R112" s="46">
        <f>K112</f>
        <v>-1809260</v>
      </c>
      <c r="S112" s="49">
        <f>Q112+R112</f>
        <v>14642793</v>
      </c>
      <c r="T112" s="49">
        <f>SUM(AE112:AJ112)</f>
        <v>0</v>
      </c>
      <c r="U112" s="49">
        <f t="shared" si="73"/>
        <v>16452053</v>
      </c>
      <c r="V112" s="49">
        <f>U112-T112</f>
        <v>16452053</v>
      </c>
      <c r="W112" s="50">
        <v>0</v>
      </c>
      <c r="X112" s="50">
        <v>0</v>
      </c>
      <c r="Y112" s="50">
        <v>0</v>
      </c>
      <c r="Z112" s="50">
        <v>16452053</v>
      </c>
      <c r="AA112" s="50"/>
      <c r="AB112" s="50"/>
      <c r="AC112" s="50"/>
      <c r="AD112" s="44">
        <f t="shared" si="41"/>
        <v>16452053</v>
      </c>
      <c r="AE112" s="49">
        <v>0</v>
      </c>
      <c r="AF112" s="49">
        <v>0</v>
      </c>
      <c r="AG112" s="49">
        <v>0</v>
      </c>
      <c r="AH112" s="49">
        <v>0</v>
      </c>
      <c r="AI112" s="49">
        <v>0</v>
      </c>
      <c r="AJ112" s="44">
        <v>0</v>
      </c>
      <c r="AK112" s="51">
        <v>0</v>
      </c>
      <c r="AL112" t="str">
        <f>IF(J112&gt;V112,"error","")</f>
        <v/>
      </c>
      <c r="AM112" s="52">
        <v>16452053</v>
      </c>
      <c r="AN112" s="122" t="s">
        <v>726</v>
      </c>
      <c r="AO112" s="52">
        <v>0</v>
      </c>
      <c r="AP112" s="52">
        <f>AQ112-+AM112</f>
        <v>0</v>
      </c>
      <c r="AQ112" s="52">
        <f>J112</f>
        <v>16452053</v>
      </c>
    </row>
    <row r="113" spans="1:44" ht="20.100000000000001" hidden="1" customHeight="1" outlineLevel="2">
      <c r="A113" t="s">
        <v>327</v>
      </c>
      <c r="B113" t="s">
        <v>509</v>
      </c>
      <c r="C113" s="40" t="s">
        <v>328</v>
      </c>
      <c r="D113" s="41" t="s">
        <v>237</v>
      </c>
      <c r="E113" s="42" t="s">
        <v>462</v>
      </c>
      <c r="F113" s="43" t="s">
        <v>534</v>
      </c>
      <c r="G113" s="43" t="s">
        <v>536</v>
      </c>
      <c r="H113" s="43" t="s">
        <v>540</v>
      </c>
      <c r="I113" s="44">
        <v>15523595</v>
      </c>
      <c r="J113" s="45">
        <v>15523595</v>
      </c>
      <c r="K113" s="46">
        <v>-1617523</v>
      </c>
      <c r="L113" s="47" t="s">
        <v>49</v>
      </c>
      <c r="M113" s="48" t="s">
        <v>676</v>
      </c>
      <c r="N113" s="48" t="s">
        <v>54</v>
      </c>
      <c r="O113" s="48" t="s">
        <v>55</v>
      </c>
      <c r="P113" s="77" t="s">
        <v>67</v>
      </c>
      <c r="Q113" s="45">
        <f>I113</f>
        <v>15523595</v>
      </c>
      <c r="R113" s="46">
        <f>K113</f>
        <v>-1617523</v>
      </c>
      <c r="S113" s="49">
        <f>Q113+R113</f>
        <v>13906072</v>
      </c>
      <c r="T113" s="49">
        <f>SUM(AE113:AJ113)</f>
        <v>0</v>
      </c>
      <c r="U113" s="49">
        <f t="shared" si="73"/>
        <v>13328995</v>
      </c>
      <c r="V113" s="49">
        <f>U113-T113</f>
        <v>13328995</v>
      </c>
      <c r="W113" s="50">
        <v>0</v>
      </c>
      <c r="X113" s="50">
        <v>4834797</v>
      </c>
      <c r="Y113" s="50">
        <v>0</v>
      </c>
      <c r="Z113" s="50">
        <v>8494198</v>
      </c>
      <c r="AA113" s="50"/>
      <c r="AB113" s="50"/>
      <c r="AC113" s="50"/>
      <c r="AD113" s="44">
        <f t="shared" si="41"/>
        <v>13328995</v>
      </c>
      <c r="AE113" s="49">
        <v>0</v>
      </c>
      <c r="AF113" s="49">
        <v>0</v>
      </c>
      <c r="AG113" s="49">
        <v>0</v>
      </c>
      <c r="AH113" s="49">
        <v>0</v>
      </c>
      <c r="AI113" s="49">
        <v>0</v>
      </c>
      <c r="AJ113" s="44">
        <v>0</v>
      </c>
      <c r="AK113" s="51">
        <v>0</v>
      </c>
      <c r="AL113" t="str">
        <f>IF(J113&gt;V113,"error","")</f>
        <v>error</v>
      </c>
      <c r="AM113" s="52">
        <v>0</v>
      </c>
      <c r="AN113" s="122" t="s">
        <v>725</v>
      </c>
      <c r="AO113" s="52">
        <v>126095</v>
      </c>
      <c r="AP113" s="52">
        <f>AQ113-+AM113</f>
        <v>15523595</v>
      </c>
      <c r="AQ113" s="52">
        <f>J113</f>
        <v>15523595</v>
      </c>
    </row>
    <row r="114" spans="1:44" ht="20.100000000000001" hidden="1" customHeight="1" outlineLevel="1" collapsed="1">
      <c r="C114" s="55" t="s">
        <v>238</v>
      </c>
      <c r="D114" s="41"/>
      <c r="E114" s="42"/>
      <c r="F114" s="43"/>
      <c r="G114" s="43"/>
      <c r="H114" s="43"/>
      <c r="I114" s="44">
        <f>SUBTOTAL(9,I111:I113)</f>
        <v>0</v>
      </c>
      <c r="J114" s="45">
        <f>SUBTOTAL(9,J111:J113)</f>
        <v>0</v>
      </c>
      <c r="K114" s="46">
        <f>SUBTOTAL(9,K111:K113)</f>
        <v>0</v>
      </c>
      <c r="L114" s="47"/>
      <c r="M114" s="48"/>
      <c r="N114" s="48"/>
      <c r="O114" s="48"/>
      <c r="P114" s="77"/>
      <c r="Q114" s="45">
        <f t="shared" ref="Q114:AJ114" si="74">SUBTOTAL(9,Q111:Q113)</f>
        <v>0</v>
      </c>
      <c r="R114" s="46">
        <f t="shared" si="74"/>
        <v>0</v>
      </c>
      <c r="S114" s="49">
        <f t="shared" si="74"/>
        <v>0</v>
      </c>
      <c r="T114" s="49">
        <f t="shared" si="74"/>
        <v>0</v>
      </c>
      <c r="U114" s="49">
        <f t="shared" si="74"/>
        <v>0</v>
      </c>
      <c r="V114" s="49">
        <f t="shared" si="74"/>
        <v>0</v>
      </c>
      <c r="W114" s="49">
        <f t="shared" si="74"/>
        <v>0</v>
      </c>
      <c r="X114" s="49">
        <f t="shared" si="74"/>
        <v>0</v>
      </c>
      <c r="Y114" s="49">
        <f t="shared" si="74"/>
        <v>0</v>
      </c>
      <c r="Z114" s="49">
        <f t="shared" si="74"/>
        <v>0</v>
      </c>
      <c r="AA114" s="49">
        <f t="shared" si="74"/>
        <v>0</v>
      </c>
      <c r="AB114" s="49">
        <f t="shared" si="74"/>
        <v>0</v>
      </c>
      <c r="AC114" s="49">
        <f t="shared" si="74"/>
        <v>0</v>
      </c>
      <c r="AD114" s="44">
        <f t="shared" si="41"/>
        <v>0</v>
      </c>
      <c r="AE114" s="49">
        <f t="shared" si="74"/>
        <v>0</v>
      </c>
      <c r="AF114" s="49">
        <f t="shared" si="74"/>
        <v>0</v>
      </c>
      <c r="AG114" s="49">
        <f t="shared" si="74"/>
        <v>0</v>
      </c>
      <c r="AH114" s="49">
        <f t="shared" si="74"/>
        <v>0</v>
      </c>
      <c r="AI114" s="49">
        <f t="shared" si="74"/>
        <v>0</v>
      </c>
      <c r="AJ114" s="44">
        <f t="shared" si="74"/>
        <v>0</v>
      </c>
      <c r="AK114" s="51"/>
      <c r="AM114" s="52"/>
      <c r="AN114" s="122"/>
      <c r="AO114" s="52"/>
      <c r="AP114" s="52"/>
      <c r="AQ114" s="52"/>
    </row>
    <row r="115" spans="1:44" ht="20.100000000000001" hidden="1" customHeight="1" outlineLevel="2">
      <c r="A115" t="s">
        <v>307</v>
      </c>
      <c r="B115" t="s">
        <v>494</v>
      </c>
      <c r="C115" s="40" t="s">
        <v>308</v>
      </c>
      <c r="D115" s="41" t="s">
        <v>239</v>
      </c>
      <c r="E115" s="42" t="s">
        <v>463</v>
      </c>
      <c r="F115" s="43" t="s">
        <v>527</v>
      </c>
      <c r="G115" s="43" t="s">
        <v>548</v>
      </c>
      <c r="H115" s="43" t="s">
        <v>548</v>
      </c>
      <c r="I115" s="44">
        <v>217258047</v>
      </c>
      <c r="J115" s="45">
        <v>217258047</v>
      </c>
      <c r="K115" s="46">
        <v>0</v>
      </c>
      <c r="L115" s="47" t="s">
        <v>49</v>
      </c>
      <c r="M115" s="48" t="s">
        <v>240</v>
      </c>
      <c r="N115" s="48" t="s">
        <v>51</v>
      </c>
      <c r="O115" s="48" t="s">
        <v>52</v>
      </c>
      <c r="P115" s="77" t="s">
        <v>76</v>
      </c>
      <c r="Q115" s="45">
        <f>I115</f>
        <v>217258047</v>
      </c>
      <c r="R115" s="46">
        <f>K115</f>
        <v>0</v>
      </c>
      <c r="S115" s="49">
        <f>Q115+R115</f>
        <v>217258047</v>
      </c>
      <c r="T115" s="49">
        <f>SUM(AE115:AJ115)</f>
        <v>0</v>
      </c>
      <c r="U115" s="49">
        <f t="shared" ref="U115:U117" si="75">SUM(W115:AB115)</f>
        <v>0</v>
      </c>
      <c r="V115" s="49">
        <f>U115-T115</f>
        <v>0</v>
      </c>
      <c r="W115" s="50">
        <v>0</v>
      </c>
      <c r="X115" s="50">
        <v>0</v>
      </c>
      <c r="Y115" s="50">
        <v>0</v>
      </c>
      <c r="Z115" s="50">
        <v>0</v>
      </c>
      <c r="AA115" s="50"/>
      <c r="AB115" s="50"/>
      <c r="AC115" s="50"/>
      <c r="AD115" s="44">
        <f t="shared" si="41"/>
        <v>0</v>
      </c>
      <c r="AE115" s="49">
        <v>0</v>
      </c>
      <c r="AF115" s="49">
        <v>0</v>
      </c>
      <c r="AG115" s="49">
        <v>0</v>
      </c>
      <c r="AH115" s="49">
        <v>0</v>
      </c>
      <c r="AI115" s="49">
        <v>0</v>
      </c>
      <c r="AJ115" s="44">
        <v>0</v>
      </c>
      <c r="AK115" s="51">
        <v>0</v>
      </c>
      <c r="AL115" t="str">
        <f>IF(J115&gt;V115,"error","")</f>
        <v>error</v>
      </c>
      <c r="AM115" s="52">
        <v>56363155</v>
      </c>
      <c r="AN115" s="122" t="s">
        <v>725</v>
      </c>
      <c r="AO115" s="52">
        <v>1319750.6599999999</v>
      </c>
      <c r="AP115" s="52">
        <f>AQ115-+AM115</f>
        <v>160894892</v>
      </c>
      <c r="AQ115" s="52">
        <f>J115</f>
        <v>217258047</v>
      </c>
    </row>
    <row r="116" spans="1:44" ht="20.100000000000001" hidden="1" customHeight="1" outlineLevel="2">
      <c r="A116" t="s">
        <v>307</v>
      </c>
      <c r="B116" t="s">
        <v>494</v>
      </c>
      <c r="C116" s="40" t="s">
        <v>308</v>
      </c>
      <c r="D116" s="41" t="s">
        <v>48</v>
      </c>
      <c r="E116" s="42" t="s">
        <v>378</v>
      </c>
      <c r="F116" s="43" t="s">
        <v>527</v>
      </c>
      <c r="G116" s="43" t="s">
        <v>528</v>
      </c>
      <c r="H116" s="43" t="s">
        <v>529</v>
      </c>
      <c r="I116" s="44">
        <v>212441660</v>
      </c>
      <c r="J116" s="45">
        <v>212441660</v>
      </c>
      <c r="K116" s="46">
        <v>-272959372</v>
      </c>
      <c r="L116" s="47" t="s">
        <v>49</v>
      </c>
      <c r="M116" s="48" t="s">
        <v>50</v>
      </c>
      <c r="N116" s="48" t="s">
        <v>51</v>
      </c>
      <c r="O116" s="48" t="s">
        <v>52</v>
      </c>
      <c r="P116" s="77" t="s">
        <v>67</v>
      </c>
      <c r="Q116" s="45">
        <f>I116</f>
        <v>212441660</v>
      </c>
      <c r="R116" s="46">
        <f>K116</f>
        <v>-272959372</v>
      </c>
      <c r="S116" s="49">
        <f>Q116+R116</f>
        <v>-60517712</v>
      </c>
      <c r="T116" s="49">
        <f>SUM(AE116:AJ116)</f>
        <v>0</v>
      </c>
      <c r="U116" s="49">
        <f t="shared" si="75"/>
        <v>0</v>
      </c>
      <c r="V116" s="49">
        <f>U116-T116</f>
        <v>0</v>
      </c>
      <c r="W116" s="50">
        <v>0</v>
      </c>
      <c r="X116" s="50">
        <v>0</v>
      </c>
      <c r="Y116" s="50">
        <v>0</v>
      </c>
      <c r="Z116" s="50">
        <v>0</v>
      </c>
      <c r="AA116" s="50"/>
      <c r="AB116" s="50"/>
      <c r="AC116" s="50"/>
      <c r="AD116" s="44">
        <f t="shared" si="41"/>
        <v>0</v>
      </c>
      <c r="AE116" s="49">
        <v>0</v>
      </c>
      <c r="AF116" s="49">
        <v>0</v>
      </c>
      <c r="AG116" s="49">
        <v>0</v>
      </c>
      <c r="AH116" s="49">
        <v>0</v>
      </c>
      <c r="AI116" s="49">
        <v>0</v>
      </c>
      <c r="AJ116" s="44">
        <v>0</v>
      </c>
      <c r="AK116" s="51">
        <v>0</v>
      </c>
      <c r="AL116" t="str">
        <f>IF(J116&gt;V116,"error","")</f>
        <v>error</v>
      </c>
      <c r="AM116" s="52">
        <v>64929197</v>
      </c>
      <c r="AN116" s="122" t="s">
        <v>725</v>
      </c>
      <c r="AO116" s="52">
        <v>1205469.6000000001</v>
      </c>
      <c r="AP116" s="52">
        <f>AQ116-+AM116</f>
        <v>147512463</v>
      </c>
      <c r="AQ116" s="52">
        <f>J116</f>
        <v>212441660</v>
      </c>
    </row>
    <row r="117" spans="1:44" ht="20.100000000000001" hidden="1" customHeight="1" outlineLevel="2">
      <c r="A117" t="s">
        <v>307</v>
      </c>
      <c r="B117" t="s">
        <v>494</v>
      </c>
      <c r="C117" s="40" t="s">
        <v>308</v>
      </c>
      <c r="D117" s="41" t="s">
        <v>241</v>
      </c>
      <c r="E117" s="42" t="s">
        <v>464</v>
      </c>
      <c r="F117" s="43" t="s">
        <v>527</v>
      </c>
      <c r="G117" s="43" t="s">
        <v>548</v>
      </c>
      <c r="H117" s="43" t="s">
        <v>548</v>
      </c>
      <c r="I117" s="44">
        <v>95087799</v>
      </c>
      <c r="J117" s="45">
        <v>95087799</v>
      </c>
      <c r="K117" s="46">
        <v>0</v>
      </c>
      <c r="L117" s="47" t="s">
        <v>49</v>
      </c>
      <c r="M117" s="48"/>
      <c r="N117" s="48" t="s">
        <v>51</v>
      </c>
      <c r="O117" s="48" t="s">
        <v>52</v>
      </c>
      <c r="P117" s="77" t="s">
        <v>76</v>
      </c>
      <c r="Q117" s="45">
        <f>I117</f>
        <v>95087799</v>
      </c>
      <c r="R117" s="46">
        <f>K117</f>
        <v>0</v>
      </c>
      <c r="S117" s="49">
        <f>Q117+R117</f>
        <v>95087799</v>
      </c>
      <c r="T117" s="49">
        <f>SUM(AE117:AJ117)</f>
        <v>0</v>
      </c>
      <c r="U117" s="49">
        <f t="shared" si="75"/>
        <v>30329355</v>
      </c>
      <c r="V117" s="49">
        <f>U117-T117</f>
        <v>30329355</v>
      </c>
      <c r="W117" s="50">
        <v>0</v>
      </c>
      <c r="X117" s="50">
        <v>0</v>
      </c>
      <c r="Y117" s="50">
        <v>30329355</v>
      </c>
      <c r="Z117" s="50">
        <v>0</v>
      </c>
      <c r="AA117" s="50"/>
      <c r="AB117" s="50"/>
      <c r="AC117" s="50"/>
      <c r="AD117" s="44">
        <f t="shared" si="41"/>
        <v>30329355</v>
      </c>
      <c r="AE117" s="49">
        <v>0</v>
      </c>
      <c r="AF117" s="49">
        <v>0</v>
      </c>
      <c r="AG117" s="49">
        <v>0</v>
      </c>
      <c r="AH117" s="49">
        <v>0</v>
      </c>
      <c r="AI117" s="49">
        <v>0</v>
      </c>
      <c r="AJ117" s="44">
        <v>0</v>
      </c>
      <c r="AK117" s="51">
        <v>0</v>
      </c>
      <c r="AL117" t="str">
        <f>IF(J117&gt;V117,"error","")</f>
        <v>error</v>
      </c>
      <c r="AM117" s="52">
        <v>21607920</v>
      </c>
      <c r="AN117" s="122" t="s">
        <v>725</v>
      </c>
      <c r="AO117" s="52">
        <v>604740</v>
      </c>
      <c r="AP117" s="52">
        <f>AQ117-+AM117</f>
        <v>73479879</v>
      </c>
      <c r="AQ117" s="52">
        <f>J117</f>
        <v>95087799</v>
      </c>
    </row>
    <row r="118" spans="1:44" ht="20.100000000000001" hidden="1" customHeight="1" outlineLevel="1" collapsed="1">
      <c r="C118" s="55" t="s">
        <v>242</v>
      </c>
      <c r="D118" s="41"/>
      <c r="E118" s="42"/>
      <c r="F118" s="43"/>
      <c r="G118" s="43"/>
      <c r="H118" s="43"/>
      <c r="I118" s="44">
        <f>SUBTOTAL(9,I115:I117)</f>
        <v>0</v>
      </c>
      <c r="J118" s="45">
        <f>SUBTOTAL(9,J115:J117)</f>
        <v>0</v>
      </c>
      <c r="K118" s="46">
        <f>SUBTOTAL(9,K115:K117)</f>
        <v>0</v>
      </c>
      <c r="L118" s="47"/>
      <c r="M118" s="48"/>
      <c r="N118" s="48"/>
      <c r="O118" s="48"/>
      <c r="P118" s="77"/>
      <c r="Q118" s="45">
        <f t="shared" ref="Q118:AJ118" si="76">SUBTOTAL(9,Q115:Q117)</f>
        <v>0</v>
      </c>
      <c r="R118" s="46">
        <f t="shared" si="76"/>
        <v>0</v>
      </c>
      <c r="S118" s="49">
        <f t="shared" si="76"/>
        <v>0</v>
      </c>
      <c r="T118" s="49">
        <f t="shared" si="76"/>
        <v>0</v>
      </c>
      <c r="U118" s="49">
        <f t="shared" si="76"/>
        <v>0</v>
      </c>
      <c r="V118" s="49">
        <f t="shared" si="76"/>
        <v>0</v>
      </c>
      <c r="W118" s="49">
        <f t="shared" si="76"/>
        <v>0</v>
      </c>
      <c r="X118" s="49">
        <f t="shared" si="76"/>
        <v>0</v>
      </c>
      <c r="Y118" s="49">
        <f t="shared" si="76"/>
        <v>0</v>
      </c>
      <c r="Z118" s="49">
        <f t="shared" si="76"/>
        <v>0</v>
      </c>
      <c r="AA118" s="49">
        <f t="shared" si="76"/>
        <v>0</v>
      </c>
      <c r="AB118" s="49">
        <f t="shared" si="76"/>
        <v>0</v>
      </c>
      <c r="AC118" s="49">
        <f t="shared" si="76"/>
        <v>0</v>
      </c>
      <c r="AD118" s="44">
        <f t="shared" si="41"/>
        <v>0</v>
      </c>
      <c r="AE118" s="49">
        <f t="shared" si="76"/>
        <v>0</v>
      </c>
      <c r="AF118" s="49">
        <f t="shared" si="76"/>
        <v>0</v>
      </c>
      <c r="AG118" s="49">
        <f t="shared" si="76"/>
        <v>0</v>
      </c>
      <c r="AH118" s="49">
        <f t="shared" si="76"/>
        <v>0</v>
      </c>
      <c r="AI118" s="49">
        <f t="shared" si="76"/>
        <v>0</v>
      </c>
      <c r="AJ118" s="44">
        <f t="shared" si="76"/>
        <v>0</v>
      </c>
      <c r="AK118" s="51"/>
      <c r="AM118" s="52"/>
      <c r="AN118" s="122"/>
      <c r="AO118" s="52"/>
      <c r="AP118" s="52"/>
      <c r="AQ118" s="52"/>
    </row>
    <row r="119" spans="1:44" ht="20.100000000000001" hidden="1" customHeight="1" outlineLevel="2">
      <c r="A119" t="s">
        <v>329</v>
      </c>
      <c r="B119" t="s">
        <v>510</v>
      </c>
      <c r="C119" s="40" t="s">
        <v>330</v>
      </c>
      <c r="D119" s="41" t="s">
        <v>243</v>
      </c>
      <c r="E119" s="42" t="s">
        <v>465</v>
      </c>
      <c r="F119" s="43" t="s">
        <v>530</v>
      </c>
      <c r="G119" s="43" t="s">
        <v>539</v>
      </c>
      <c r="H119" s="43" t="s">
        <v>500</v>
      </c>
      <c r="I119" s="44">
        <v>128177136</v>
      </c>
      <c r="J119" s="45">
        <v>128177136</v>
      </c>
      <c r="K119" s="46">
        <v>-52021784</v>
      </c>
      <c r="L119" s="47" t="s">
        <v>78</v>
      </c>
      <c r="M119" s="48"/>
      <c r="N119" s="48" t="s">
        <v>51</v>
      </c>
      <c r="O119" s="48"/>
      <c r="P119" s="77" t="s">
        <v>76</v>
      </c>
      <c r="Q119" s="45">
        <f>I119</f>
        <v>128177136</v>
      </c>
      <c r="R119" s="46">
        <f>K119</f>
        <v>-52021784</v>
      </c>
      <c r="S119" s="49">
        <f>Q119+R119</f>
        <v>76155352</v>
      </c>
      <c r="T119" s="49">
        <f>SUM(AE119:AJ119)</f>
        <v>0</v>
      </c>
      <c r="U119" s="49">
        <f t="shared" ref="U119" si="77">SUM(W119:AB119)</f>
        <v>0</v>
      </c>
      <c r="V119" s="49">
        <f>U119-T119</f>
        <v>0</v>
      </c>
      <c r="W119" s="50">
        <v>0</v>
      </c>
      <c r="X119" s="50">
        <v>0</v>
      </c>
      <c r="Y119" s="50">
        <v>0</v>
      </c>
      <c r="Z119" s="50">
        <v>0</v>
      </c>
      <c r="AA119" s="50"/>
      <c r="AB119" s="50"/>
      <c r="AC119" s="50"/>
      <c r="AD119" s="44">
        <f t="shared" si="41"/>
        <v>0</v>
      </c>
      <c r="AE119" s="49">
        <v>0</v>
      </c>
      <c r="AF119" s="49">
        <v>0</v>
      </c>
      <c r="AG119" s="49">
        <v>0</v>
      </c>
      <c r="AH119" s="49">
        <v>0</v>
      </c>
      <c r="AI119" s="49">
        <v>0</v>
      </c>
      <c r="AJ119" s="44">
        <v>0</v>
      </c>
      <c r="AK119" s="51">
        <v>0</v>
      </c>
      <c r="AL119" t="str">
        <f>IF(J119&gt;V119,"error","")</f>
        <v>error</v>
      </c>
      <c r="AM119" s="52">
        <v>128177136</v>
      </c>
      <c r="AN119" s="122" t="s">
        <v>726</v>
      </c>
      <c r="AO119" s="52">
        <v>0</v>
      </c>
      <c r="AP119" s="52">
        <f>AQ119-+AM119</f>
        <v>0</v>
      </c>
      <c r="AQ119" s="52">
        <f>J119</f>
        <v>128177136</v>
      </c>
    </row>
    <row r="120" spans="1:44" ht="20.100000000000001" hidden="1" customHeight="1" outlineLevel="1" collapsed="1">
      <c r="C120" s="55" t="s">
        <v>244</v>
      </c>
      <c r="D120" s="41"/>
      <c r="E120" s="42"/>
      <c r="F120" s="43"/>
      <c r="G120" s="43"/>
      <c r="H120" s="43"/>
      <c r="I120" s="44">
        <f>SUBTOTAL(9,I119:I119)</f>
        <v>0</v>
      </c>
      <c r="J120" s="45">
        <f>SUBTOTAL(9,J119:J119)</f>
        <v>0</v>
      </c>
      <c r="K120" s="46">
        <f>SUBTOTAL(9,K119:K119)</f>
        <v>0</v>
      </c>
      <c r="L120" s="47"/>
      <c r="M120" s="48"/>
      <c r="N120" s="48"/>
      <c r="O120" s="48"/>
      <c r="P120" s="77"/>
      <c r="Q120" s="45">
        <f t="shared" ref="Q120:AJ120" si="78">SUBTOTAL(9,Q119:Q119)</f>
        <v>0</v>
      </c>
      <c r="R120" s="46">
        <f t="shared" si="78"/>
        <v>0</v>
      </c>
      <c r="S120" s="49">
        <f t="shared" si="78"/>
        <v>0</v>
      </c>
      <c r="T120" s="49">
        <f t="shared" si="78"/>
        <v>0</v>
      </c>
      <c r="U120" s="49">
        <f t="shared" si="78"/>
        <v>0</v>
      </c>
      <c r="V120" s="49">
        <f t="shared" si="78"/>
        <v>0</v>
      </c>
      <c r="W120" s="49">
        <f t="shared" si="78"/>
        <v>0</v>
      </c>
      <c r="X120" s="49">
        <f t="shared" si="78"/>
        <v>0</v>
      </c>
      <c r="Y120" s="49">
        <f t="shared" si="78"/>
        <v>0</v>
      </c>
      <c r="Z120" s="49">
        <f t="shared" si="78"/>
        <v>0</v>
      </c>
      <c r="AA120" s="49">
        <f t="shared" si="78"/>
        <v>0</v>
      </c>
      <c r="AB120" s="49">
        <f t="shared" si="78"/>
        <v>0</v>
      </c>
      <c r="AC120" s="49">
        <f t="shared" si="78"/>
        <v>0</v>
      </c>
      <c r="AD120" s="44">
        <f t="shared" si="41"/>
        <v>0</v>
      </c>
      <c r="AE120" s="49">
        <f t="shared" si="78"/>
        <v>0</v>
      </c>
      <c r="AF120" s="49">
        <f t="shared" si="78"/>
        <v>0</v>
      </c>
      <c r="AG120" s="49">
        <f t="shared" si="78"/>
        <v>0</v>
      </c>
      <c r="AH120" s="49">
        <f t="shared" si="78"/>
        <v>0</v>
      </c>
      <c r="AI120" s="49">
        <f t="shared" si="78"/>
        <v>0</v>
      </c>
      <c r="AJ120" s="44">
        <f t="shared" si="78"/>
        <v>0</v>
      </c>
      <c r="AK120" s="51"/>
      <c r="AM120" s="52"/>
      <c r="AN120" s="122"/>
      <c r="AO120" s="52"/>
      <c r="AP120" s="52"/>
      <c r="AQ120" s="52"/>
    </row>
    <row r="121" spans="1:44" ht="20.100000000000001" hidden="1" customHeight="1" outlineLevel="2">
      <c r="A121" t="s">
        <v>331</v>
      </c>
      <c r="B121" t="s">
        <v>511</v>
      </c>
      <c r="C121" s="40" t="s">
        <v>332</v>
      </c>
      <c r="D121" s="41" t="s">
        <v>245</v>
      </c>
      <c r="E121" s="42" t="s">
        <v>466</v>
      </c>
      <c r="F121" s="43" t="s">
        <v>535</v>
      </c>
      <c r="G121" s="43" t="s">
        <v>532</v>
      </c>
      <c r="H121" s="43" t="s">
        <v>533</v>
      </c>
      <c r="I121" s="44">
        <v>14300418</v>
      </c>
      <c r="J121" s="45">
        <v>14300418</v>
      </c>
      <c r="K121" s="46">
        <v>-4318834</v>
      </c>
      <c r="L121" s="47" t="s">
        <v>78</v>
      </c>
      <c r="M121" s="48"/>
      <c r="N121" s="48" t="s">
        <v>51</v>
      </c>
      <c r="O121" s="48"/>
      <c r="P121" s="77" t="s">
        <v>76</v>
      </c>
      <c r="Q121" s="45">
        <f>I121</f>
        <v>14300418</v>
      </c>
      <c r="R121" s="46">
        <f>K121</f>
        <v>-4318834</v>
      </c>
      <c r="S121" s="49">
        <f>Q121+R121</f>
        <v>9981584</v>
      </c>
      <c r="T121" s="49">
        <f>SUM(AE121:AJ121)</f>
        <v>0</v>
      </c>
      <c r="U121" s="49">
        <f t="shared" ref="U121" si="79">SUM(W121:AB121)</f>
        <v>0</v>
      </c>
      <c r="V121" s="49">
        <f>U121-T121</f>
        <v>0</v>
      </c>
      <c r="W121" s="50">
        <v>0</v>
      </c>
      <c r="X121" s="50">
        <v>0</v>
      </c>
      <c r="Y121" s="50">
        <v>0</v>
      </c>
      <c r="Z121" s="50">
        <v>0</v>
      </c>
      <c r="AA121" s="50"/>
      <c r="AB121" s="50"/>
      <c r="AC121" s="50"/>
      <c r="AD121" s="44">
        <f t="shared" si="41"/>
        <v>0</v>
      </c>
      <c r="AE121" s="49">
        <v>0</v>
      </c>
      <c r="AF121" s="49">
        <v>0</v>
      </c>
      <c r="AG121" s="49">
        <v>0</v>
      </c>
      <c r="AH121" s="49">
        <v>0</v>
      </c>
      <c r="AI121" s="49">
        <v>0</v>
      </c>
      <c r="AJ121" s="44">
        <v>0</v>
      </c>
      <c r="AK121" s="51">
        <v>0</v>
      </c>
      <c r="AL121" t="str">
        <f>IF(J121&gt;V121,"error","")</f>
        <v>error</v>
      </c>
      <c r="AM121" s="52">
        <v>0</v>
      </c>
      <c r="AN121" s="122" t="s">
        <v>725</v>
      </c>
      <c r="AO121" s="52">
        <v>116700</v>
      </c>
      <c r="AP121" s="52">
        <f>AQ121-+AM121</f>
        <v>14300418</v>
      </c>
      <c r="AQ121" s="52">
        <f>J121</f>
        <v>14300418</v>
      </c>
    </row>
    <row r="122" spans="1:44" ht="20.100000000000001" hidden="1" customHeight="1" outlineLevel="1" collapsed="1">
      <c r="C122" s="55" t="s">
        <v>246</v>
      </c>
      <c r="D122" s="41"/>
      <c r="E122" s="42"/>
      <c r="F122" s="43"/>
      <c r="G122" s="43"/>
      <c r="H122" s="43"/>
      <c r="I122" s="44">
        <f>SUBTOTAL(9,I121:I121)</f>
        <v>0</v>
      </c>
      <c r="J122" s="45">
        <f>SUBTOTAL(9,J121:J121)</f>
        <v>0</v>
      </c>
      <c r="K122" s="46">
        <f>SUBTOTAL(9,K121:K121)</f>
        <v>0</v>
      </c>
      <c r="L122" s="47"/>
      <c r="M122" s="48"/>
      <c r="N122" s="48"/>
      <c r="O122" s="48"/>
      <c r="P122" s="77"/>
      <c r="Q122" s="45">
        <f t="shared" ref="Q122:AJ122" si="80">SUBTOTAL(9,Q121:Q121)</f>
        <v>0</v>
      </c>
      <c r="R122" s="46">
        <f t="shared" si="80"/>
        <v>0</v>
      </c>
      <c r="S122" s="49">
        <f t="shared" si="80"/>
        <v>0</v>
      </c>
      <c r="T122" s="49">
        <f t="shared" si="80"/>
        <v>0</v>
      </c>
      <c r="U122" s="49">
        <f t="shared" si="80"/>
        <v>0</v>
      </c>
      <c r="V122" s="49">
        <f t="shared" si="80"/>
        <v>0</v>
      </c>
      <c r="W122" s="49">
        <f t="shared" si="80"/>
        <v>0</v>
      </c>
      <c r="X122" s="49">
        <f t="shared" si="80"/>
        <v>0</v>
      </c>
      <c r="Y122" s="49">
        <f t="shared" si="80"/>
        <v>0</v>
      </c>
      <c r="Z122" s="49">
        <f t="shared" si="80"/>
        <v>0</v>
      </c>
      <c r="AA122" s="49">
        <f t="shared" si="80"/>
        <v>0</v>
      </c>
      <c r="AB122" s="49">
        <f t="shared" si="80"/>
        <v>0</v>
      </c>
      <c r="AC122" s="49">
        <f t="shared" si="80"/>
        <v>0</v>
      </c>
      <c r="AD122" s="44">
        <f t="shared" si="41"/>
        <v>0</v>
      </c>
      <c r="AE122" s="49">
        <f t="shared" si="80"/>
        <v>0</v>
      </c>
      <c r="AF122" s="49">
        <f t="shared" si="80"/>
        <v>0</v>
      </c>
      <c r="AG122" s="49">
        <f t="shared" si="80"/>
        <v>0</v>
      </c>
      <c r="AH122" s="49">
        <f t="shared" si="80"/>
        <v>0</v>
      </c>
      <c r="AI122" s="49">
        <f t="shared" si="80"/>
        <v>0</v>
      </c>
      <c r="AJ122" s="44">
        <f t="shared" si="80"/>
        <v>0</v>
      </c>
      <c r="AK122" s="51"/>
      <c r="AM122" s="52"/>
      <c r="AN122" s="122"/>
      <c r="AO122" s="52"/>
      <c r="AP122" s="52"/>
      <c r="AQ122" s="52"/>
    </row>
    <row r="123" spans="1:44" ht="20.100000000000001" hidden="1" customHeight="1" outlineLevel="2">
      <c r="A123" t="s">
        <v>333</v>
      </c>
      <c r="B123" t="s">
        <v>512</v>
      </c>
      <c r="C123" s="40" t="s">
        <v>334</v>
      </c>
      <c r="D123" s="41" t="s">
        <v>247</v>
      </c>
      <c r="E123" s="42" t="s">
        <v>467</v>
      </c>
      <c r="F123" s="43" t="s">
        <v>527</v>
      </c>
      <c r="G123" s="43" t="s">
        <v>536</v>
      </c>
      <c r="H123" s="43" t="s">
        <v>537</v>
      </c>
      <c r="I123" s="44">
        <f>43171145-12793000</f>
        <v>30378145</v>
      </c>
      <c r="J123" s="45">
        <f>43171145-12793000</f>
        <v>30378145</v>
      </c>
      <c r="K123" s="46">
        <v>0</v>
      </c>
      <c r="L123" s="47" t="s">
        <v>49</v>
      </c>
      <c r="M123" s="48" t="s">
        <v>248</v>
      </c>
      <c r="N123" s="48" t="s">
        <v>51</v>
      </c>
      <c r="O123" s="48" t="s">
        <v>52</v>
      </c>
      <c r="P123" s="77" t="s">
        <v>214</v>
      </c>
      <c r="Q123" s="45">
        <f>I123</f>
        <v>30378145</v>
      </c>
      <c r="R123" s="46">
        <f>K123</f>
        <v>0</v>
      </c>
      <c r="S123" s="49">
        <f>Q123+R123</f>
        <v>30378145</v>
      </c>
      <c r="T123" s="49">
        <f>SUM(AE123:AJ123)</f>
        <v>0</v>
      </c>
      <c r="U123" s="49">
        <f t="shared" ref="U123:U127" si="81">SUM(W123:AB123)</f>
        <v>26339202</v>
      </c>
      <c r="V123" s="49">
        <f>U123-T123</f>
        <v>26339202</v>
      </c>
      <c r="W123" s="50">
        <v>0</v>
      </c>
      <c r="X123" s="50">
        <v>0</v>
      </c>
      <c r="Y123" s="50">
        <v>0</v>
      </c>
      <c r="Z123" s="50">
        <v>26339202</v>
      </c>
      <c r="AA123" s="50"/>
      <c r="AB123" s="50"/>
      <c r="AC123" s="50"/>
      <c r="AD123" s="44">
        <f t="shared" si="41"/>
        <v>26339202</v>
      </c>
      <c r="AE123" s="49">
        <v>0</v>
      </c>
      <c r="AF123" s="49">
        <v>0</v>
      </c>
      <c r="AG123" s="49">
        <v>0</v>
      </c>
      <c r="AH123" s="49">
        <v>0</v>
      </c>
      <c r="AI123" s="49">
        <v>0</v>
      </c>
      <c r="AJ123" s="44">
        <v>0</v>
      </c>
      <c r="AK123" s="51">
        <v>0</v>
      </c>
      <c r="AL123" t="str">
        <f>IF(J123&gt;V123,"error","")</f>
        <v>error</v>
      </c>
      <c r="AM123" s="52">
        <v>23128000</v>
      </c>
      <c r="AN123" s="122" t="s">
        <v>745</v>
      </c>
      <c r="AO123" s="52">
        <v>1605842.15</v>
      </c>
      <c r="AP123" s="52">
        <f>AQ123-+AM123</f>
        <v>7250145</v>
      </c>
      <c r="AQ123" s="52">
        <f>J123</f>
        <v>30378145</v>
      </c>
    </row>
    <row r="124" spans="1:44" ht="20.100000000000001" hidden="1" customHeight="1" outlineLevel="2">
      <c r="A124" t="s">
        <v>333</v>
      </c>
      <c r="B124" t="s">
        <v>512</v>
      </c>
      <c r="C124" s="40" t="s">
        <v>334</v>
      </c>
      <c r="D124" s="41" t="s">
        <v>249</v>
      </c>
      <c r="E124" s="42" t="s">
        <v>468</v>
      </c>
      <c r="F124" s="43" t="s">
        <v>527</v>
      </c>
      <c r="G124" s="43" t="s">
        <v>536</v>
      </c>
      <c r="H124" s="43" t="s">
        <v>537</v>
      </c>
      <c r="I124" s="44">
        <f>27685307-8900000</f>
        <v>18785307</v>
      </c>
      <c r="J124" s="45">
        <f>27685307-8900000</f>
        <v>18785307</v>
      </c>
      <c r="K124" s="46">
        <v>-262956</v>
      </c>
      <c r="L124" s="47" t="s">
        <v>49</v>
      </c>
      <c r="M124" s="48" t="s">
        <v>248</v>
      </c>
      <c r="N124" s="48" t="s">
        <v>51</v>
      </c>
      <c r="O124" s="48" t="s">
        <v>52</v>
      </c>
      <c r="P124" s="77" t="s">
        <v>214</v>
      </c>
      <c r="Q124" s="45">
        <f>I124</f>
        <v>18785307</v>
      </c>
      <c r="R124" s="46">
        <f>K124</f>
        <v>-262956</v>
      </c>
      <c r="S124" s="49">
        <f>Q124+R124</f>
        <v>18522351</v>
      </c>
      <c r="T124" s="49">
        <f>SUM(AE124:AJ124)</f>
        <v>0</v>
      </c>
      <c r="U124" s="49">
        <f t="shared" si="81"/>
        <v>16625797</v>
      </c>
      <c r="V124" s="49">
        <f>U124-T124</f>
        <v>16625797</v>
      </c>
      <c r="W124" s="50">
        <v>0</v>
      </c>
      <c r="X124" s="50">
        <v>0</v>
      </c>
      <c r="Y124" s="50">
        <v>0</v>
      </c>
      <c r="Z124" s="50">
        <v>16625797</v>
      </c>
      <c r="AA124" s="50"/>
      <c r="AB124" s="50"/>
      <c r="AC124" s="50"/>
      <c r="AD124" s="44">
        <f t="shared" si="41"/>
        <v>16625797</v>
      </c>
      <c r="AE124" s="49">
        <v>0</v>
      </c>
      <c r="AF124" s="49">
        <v>0</v>
      </c>
      <c r="AG124" s="49">
        <v>0</v>
      </c>
      <c r="AH124" s="49">
        <v>0</v>
      </c>
      <c r="AI124" s="49">
        <v>0</v>
      </c>
      <c r="AJ124" s="44">
        <v>0</v>
      </c>
      <c r="AK124" s="51">
        <v>0</v>
      </c>
      <c r="AL124" t="str">
        <f>IF(J124&gt;V124,"error","")</f>
        <v>error</v>
      </c>
      <c r="AM124" s="52">
        <v>8900000</v>
      </c>
      <c r="AN124" s="122" t="s">
        <v>727</v>
      </c>
      <c r="AO124" s="52" t="s">
        <v>727</v>
      </c>
      <c r="AP124" s="52">
        <f>AQ124-+AM124</f>
        <v>9885307</v>
      </c>
      <c r="AQ124" s="52">
        <f>J124</f>
        <v>18785307</v>
      </c>
      <c r="AR124" t="s">
        <v>743</v>
      </c>
    </row>
    <row r="125" spans="1:44" ht="20.100000000000001" hidden="1" customHeight="1" outlineLevel="2">
      <c r="A125" t="s">
        <v>333</v>
      </c>
      <c r="B125" t="s">
        <v>512</v>
      </c>
      <c r="C125" s="40" t="s">
        <v>334</v>
      </c>
      <c r="D125" s="41" t="s">
        <v>250</v>
      </c>
      <c r="E125" s="42" t="s">
        <v>469</v>
      </c>
      <c r="F125" s="43" t="s">
        <v>527</v>
      </c>
      <c r="G125" s="43" t="s">
        <v>536</v>
      </c>
      <c r="H125" s="43" t="s">
        <v>537</v>
      </c>
      <c r="I125" s="44">
        <v>20767261</v>
      </c>
      <c r="J125" s="45">
        <v>20767261</v>
      </c>
      <c r="K125" s="46">
        <v>0</v>
      </c>
      <c r="L125" s="47" t="s">
        <v>49</v>
      </c>
      <c r="M125" s="48" t="s">
        <v>248</v>
      </c>
      <c r="N125" s="48" t="s">
        <v>51</v>
      </c>
      <c r="O125" s="48" t="s">
        <v>52</v>
      </c>
      <c r="P125" s="77" t="s">
        <v>214</v>
      </c>
      <c r="Q125" s="45">
        <f>I125</f>
        <v>20767261</v>
      </c>
      <c r="R125" s="46">
        <f>K125</f>
        <v>0</v>
      </c>
      <c r="S125" s="49">
        <f>Q125+R125</f>
        <v>20767261</v>
      </c>
      <c r="T125" s="49">
        <f>SUM(AE125:AJ125)</f>
        <v>0</v>
      </c>
      <c r="U125" s="49">
        <f t="shared" si="81"/>
        <v>11883173</v>
      </c>
      <c r="V125" s="49">
        <f>U125-T125</f>
        <v>11883173</v>
      </c>
      <c r="W125" s="50">
        <v>0</v>
      </c>
      <c r="X125" s="50">
        <v>0</v>
      </c>
      <c r="Y125" s="50">
        <v>0</v>
      </c>
      <c r="Z125" s="50">
        <v>11883173</v>
      </c>
      <c r="AA125" s="50"/>
      <c r="AB125" s="50"/>
      <c r="AC125" s="50"/>
      <c r="AD125" s="44">
        <f t="shared" si="41"/>
        <v>11883173</v>
      </c>
      <c r="AE125" s="49">
        <v>0</v>
      </c>
      <c r="AF125" s="49">
        <v>0</v>
      </c>
      <c r="AG125" s="49">
        <v>0</v>
      </c>
      <c r="AH125" s="49">
        <v>0</v>
      </c>
      <c r="AI125" s="49">
        <v>0</v>
      </c>
      <c r="AJ125" s="44">
        <v>0</v>
      </c>
      <c r="AK125" s="51">
        <v>0</v>
      </c>
      <c r="AL125" t="str">
        <f>IF(J125&gt;V125,"error","")</f>
        <v>error</v>
      </c>
      <c r="AM125" s="52">
        <v>17337600</v>
      </c>
      <c r="AN125" s="122" t="s">
        <v>745</v>
      </c>
      <c r="AO125" s="52">
        <v>276424.25</v>
      </c>
      <c r="AP125" s="52">
        <f>AQ125-+AM125</f>
        <v>3429661</v>
      </c>
      <c r="AQ125" s="52">
        <f>J125</f>
        <v>20767261</v>
      </c>
    </row>
    <row r="126" spans="1:44" ht="20.100000000000001" hidden="1" customHeight="1" outlineLevel="2">
      <c r="A126" t="s">
        <v>333</v>
      </c>
      <c r="B126" t="s">
        <v>512</v>
      </c>
      <c r="C126" s="40" t="s">
        <v>334</v>
      </c>
      <c r="D126" s="41" t="s">
        <v>251</v>
      </c>
      <c r="E126" s="42" t="s">
        <v>470</v>
      </c>
      <c r="F126" s="43" t="s">
        <v>527</v>
      </c>
      <c r="G126" s="43" t="s">
        <v>536</v>
      </c>
      <c r="H126" s="43" t="s">
        <v>537</v>
      </c>
      <c r="I126" s="44">
        <v>16336331</v>
      </c>
      <c r="J126" s="45">
        <v>16336331</v>
      </c>
      <c r="K126" s="46">
        <v>-5612834</v>
      </c>
      <c r="L126" s="47" t="s">
        <v>49</v>
      </c>
      <c r="M126" s="48" t="s">
        <v>248</v>
      </c>
      <c r="N126" s="48" t="s">
        <v>51</v>
      </c>
      <c r="O126" s="48" t="s">
        <v>52</v>
      </c>
      <c r="P126" s="77" t="s">
        <v>214</v>
      </c>
      <c r="Q126" s="45">
        <f>I126</f>
        <v>16336331</v>
      </c>
      <c r="R126" s="46">
        <f>K126</f>
        <v>-5612834</v>
      </c>
      <c r="S126" s="49">
        <f>Q126+R126</f>
        <v>10723497</v>
      </c>
      <c r="T126" s="49">
        <f>SUM(AE126:AJ126)</f>
        <v>0</v>
      </c>
      <c r="U126" s="49">
        <f t="shared" si="81"/>
        <v>17719278</v>
      </c>
      <c r="V126" s="49">
        <f>U126-T126</f>
        <v>17719278</v>
      </c>
      <c r="W126" s="50">
        <v>0</v>
      </c>
      <c r="X126" s="50">
        <v>0</v>
      </c>
      <c r="Y126" s="50">
        <v>0</v>
      </c>
      <c r="Z126" s="50">
        <v>17719278</v>
      </c>
      <c r="AA126" s="50"/>
      <c r="AB126" s="50"/>
      <c r="AC126" s="50"/>
      <c r="AD126" s="44">
        <f t="shared" si="41"/>
        <v>17719278</v>
      </c>
      <c r="AE126" s="49">
        <v>0</v>
      </c>
      <c r="AF126" s="49">
        <v>0</v>
      </c>
      <c r="AG126" s="49">
        <v>0</v>
      </c>
      <c r="AH126" s="49">
        <v>0</v>
      </c>
      <c r="AI126" s="49">
        <v>0</v>
      </c>
      <c r="AJ126" s="44">
        <v>0</v>
      </c>
      <c r="AK126" s="51">
        <v>0</v>
      </c>
      <c r="AL126" t="str">
        <f>IF(J126&gt;V126,"error","")</f>
        <v/>
      </c>
      <c r="AM126" s="52">
        <v>6627582</v>
      </c>
      <c r="AN126" s="122" t="s">
        <v>745</v>
      </c>
      <c r="AO126" s="52">
        <v>770809.66999999993</v>
      </c>
      <c r="AP126" s="52">
        <f>AQ126-+AM126</f>
        <v>9708749</v>
      </c>
      <c r="AQ126" s="52">
        <f>J126</f>
        <v>16336331</v>
      </c>
    </row>
    <row r="127" spans="1:44" s="126" customFormat="1" ht="20.100000000000001" hidden="1" customHeight="1" outlineLevel="2">
      <c r="A127" s="126" t="s">
        <v>333</v>
      </c>
      <c r="B127" s="126" t="s">
        <v>512</v>
      </c>
      <c r="C127" s="127" t="s">
        <v>334</v>
      </c>
      <c r="D127" s="128" t="s">
        <v>252</v>
      </c>
      <c r="E127" s="124" t="s">
        <v>377</v>
      </c>
      <c r="F127" s="125" t="s">
        <v>527</v>
      </c>
      <c r="G127" s="125" t="s">
        <v>528</v>
      </c>
      <c r="H127" s="125" t="s">
        <v>531</v>
      </c>
      <c r="I127" s="129">
        <v>6514904</v>
      </c>
      <c r="J127" s="130">
        <v>6514904</v>
      </c>
      <c r="K127" s="131">
        <v>0</v>
      </c>
      <c r="L127" s="132" t="s">
        <v>217</v>
      </c>
      <c r="M127" s="133" t="s">
        <v>117</v>
      </c>
      <c r="N127" s="133" t="s">
        <v>51</v>
      </c>
      <c r="O127" s="133" t="s">
        <v>52</v>
      </c>
      <c r="P127" s="134" t="s">
        <v>76</v>
      </c>
      <c r="Q127" s="130">
        <f>I127</f>
        <v>6514904</v>
      </c>
      <c r="R127" s="131">
        <f>K127</f>
        <v>0</v>
      </c>
      <c r="S127" s="135">
        <f>Q127+R127</f>
        <v>6514904</v>
      </c>
      <c r="T127" s="135">
        <f>SUM(AE127:AJ127)</f>
        <v>0</v>
      </c>
      <c r="U127" s="135">
        <f t="shared" si="81"/>
        <v>7377507</v>
      </c>
      <c r="V127" s="135">
        <f>U127-T127</f>
        <v>7377507</v>
      </c>
      <c r="W127" s="135">
        <v>0</v>
      </c>
      <c r="X127" s="135">
        <v>0</v>
      </c>
      <c r="Y127" s="135">
        <v>0</v>
      </c>
      <c r="Z127" s="135">
        <v>7377507</v>
      </c>
      <c r="AA127" s="135"/>
      <c r="AB127" s="135"/>
      <c r="AC127" s="135"/>
      <c r="AD127" s="129">
        <f t="shared" si="41"/>
        <v>7377507</v>
      </c>
      <c r="AE127" s="135">
        <v>0</v>
      </c>
      <c r="AF127" s="135">
        <v>0</v>
      </c>
      <c r="AG127" s="135">
        <v>0</v>
      </c>
      <c r="AH127" s="135">
        <v>0</v>
      </c>
      <c r="AI127" s="135">
        <v>0</v>
      </c>
      <c r="AJ127" s="129">
        <v>0</v>
      </c>
      <c r="AK127" s="136">
        <v>0</v>
      </c>
      <c r="AL127" s="126" t="str">
        <f>IF(J127&gt;V127,"error","")</f>
        <v/>
      </c>
      <c r="AM127" s="137">
        <v>2648545</v>
      </c>
      <c r="AN127" s="138" t="s">
        <v>745</v>
      </c>
      <c r="AO127" s="137">
        <v>321774</v>
      </c>
      <c r="AP127" s="137">
        <f>AQ127-+AM127</f>
        <v>3866359</v>
      </c>
      <c r="AQ127" s="137">
        <f>J127</f>
        <v>6514904</v>
      </c>
    </row>
    <row r="128" spans="1:44" ht="20.100000000000001" hidden="1" customHeight="1" outlineLevel="1">
      <c r="C128" s="55" t="s">
        <v>253</v>
      </c>
      <c r="D128" s="41"/>
      <c r="E128" s="56"/>
      <c r="F128" s="43"/>
      <c r="G128" s="43"/>
      <c r="H128" s="43"/>
      <c r="I128" s="44">
        <f>SUBTOTAL(9,I123:I127)</f>
        <v>0</v>
      </c>
      <c r="J128" s="45">
        <f>SUBTOTAL(9,J123:J127)</f>
        <v>0</v>
      </c>
      <c r="K128" s="46">
        <f>SUBTOTAL(9,K123:K127)</f>
        <v>0</v>
      </c>
      <c r="L128" s="47"/>
      <c r="M128" s="48"/>
      <c r="N128" s="48"/>
      <c r="O128" s="48"/>
      <c r="P128" s="77"/>
      <c r="Q128" s="45">
        <f t="shared" ref="Q128:AJ128" si="82">SUBTOTAL(9,Q123:Q127)</f>
        <v>0</v>
      </c>
      <c r="R128" s="46">
        <f t="shared" si="82"/>
        <v>0</v>
      </c>
      <c r="S128" s="49">
        <f t="shared" si="82"/>
        <v>0</v>
      </c>
      <c r="T128" s="49">
        <f t="shared" si="82"/>
        <v>0</v>
      </c>
      <c r="U128" s="49">
        <f t="shared" si="82"/>
        <v>0</v>
      </c>
      <c r="V128" s="49">
        <f t="shared" si="82"/>
        <v>0</v>
      </c>
      <c r="W128" s="49">
        <f t="shared" si="82"/>
        <v>0</v>
      </c>
      <c r="X128" s="49">
        <f t="shared" si="82"/>
        <v>0</v>
      </c>
      <c r="Y128" s="49">
        <f t="shared" si="82"/>
        <v>0</v>
      </c>
      <c r="Z128" s="49">
        <f t="shared" si="82"/>
        <v>0</v>
      </c>
      <c r="AA128" s="49">
        <f t="shared" si="82"/>
        <v>0</v>
      </c>
      <c r="AB128" s="49">
        <f t="shared" si="82"/>
        <v>0</v>
      </c>
      <c r="AC128" s="49">
        <f t="shared" si="82"/>
        <v>0</v>
      </c>
      <c r="AD128" s="44">
        <f t="shared" si="41"/>
        <v>0</v>
      </c>
      <c r="AE128" s="49">
        <f t="shared" si="82"/>
        <v>0</v>
      </c>
      <c r="AF128" s="49">
        <f t="shared" si="82"/>
        <v>0</v>
      </c>
      <c r="AG128" s="49">
        <f t="shared" si="82"/>
        <v>0</v>
      </c>
      <c r="AH128" s="49">
        <f t="shared" si="82"/>
        <v>0</v>
      </c>
      <c r="AI128" s="49">
        <f t="shared" si="82"/>
        <v>0</v>
      </c>
      <c r="AJ128" s="44">
        <f t="shared" si="82"/>
        <v>0</v>
      </c>
      <c r="AK128" s="51"/>
      <c r="AM128" s="52"/>
      <c r="AN128" s="122"/>
      <c r="AO128" s="52"/>
      <c r="AP128" s="52"/>
      <c r="AQ128" s="52"/>
    </row>
    <row r="129" spans="1:44" ht="20.100000000000001" hidden="1" customHeight="1" outlineLevel="2">
      <c r="A129" t="s">
        <v>335</v>
      </c>
      <c r="B129" t="s">
        <v>513</v>
      </c>
      <c r="C129" s="40" t="s">
        <v>336</v>
      </c>
      <c r="D129" s="41" t="s">
        <v>254</v>
      </c>
      <c r="E129" s="42" t="s">
        <v>471</v>
      </c>
      <c r="F129" s="43" t="s">
        <v>527</v>
      </c>
      <c r="G129" s="43" t="s">
        <v>536</v>
      </c>
      <c r="H129" s="43" t="s">
        <v>537</v>
      </c>
      <c r="I129" s="44">
        <v>33279984</v>
      </c>
      <c r="J129" s="45">
        <v>33279984</v>
      </c>
      <c r="K129" s="46">
        <v>0</v>
      </c>
      <c r="L129" s="47" t="s">
        <v>49</v>
      </c>
      <c r="M129" s="48"/>
      <c r="N129" s="48" t="s">
        <v>255</v>
      </c>
      <c r="O129" s="48"/>
      <c r="P129" s="77" t="s">
        <v>214</v>
      </c>
      <c r="Q129" s="45">
        <f>I129</f>
        <v>33279984</v>
      </c>
      <c r="R129" s="46">
        <f>K129</f>
        <v>0</v>
      </c>
      <c r="S129" s="49">
        <f>Q129+R129</f>
        <v>33279984</v>
      </c>
      <c r="T129" s="49">
        <f>SUM(AE129:AJ129)</f>
        <v>0</v>
      </c>
      <c r="U129" s="49">
        <f t="shared" ref="U129" si="83">SUM(W129:AB129)</f>
        <v>20363580</v>
      </c>
      <c r="V129" s="49">
        <f>U129-T129</f>
        <v>20363580</v>
      </c>
      <c r="W129" s="50">
        <v>0</v>
      </c>
      <c r="X129" s="50">
        <v>0</v>
      </c>
      <c r="Y129" s="50">
        <v>0</v>
      </c>
      <c r="Z129" s="50">
        <v>20363580</v>
      </c>
      <c r="AA129" s="50"/>
      <c r="AB129" s="50"/>
      <c r="AC129" s="50"/>
      <c r="AD129" s="44">
        <f t="shared" si="41"/>
        <v>20363580</v>
      </c>
      <c r="AE129" s="49">
        <v>0</v>
      </c>
      <c r="AF129" s="49">
        <v>0</v>
      </c>
      <c r="AG129" s="49">
        <v>0</v>
      </c>
      <c r="AH129" s="49">
        <v>0</v>
      </c>
      <c r="AI129" s="49">
        <v>0</v>
      </c>
      <c r="AJ129" s="44">
        <v>0</v>
      </c>
      <c r="AK129" s="51">
        <v>0</v>
      </c>
      <c r="AL129" t="str">
        <f>IF(J129&gt;V129,"error","")</f>
        <v>error</v>
      </c>
      <c r="AM129" s="52">
        <v>4511000</v>
      </c>
      <c r="AN129" s="122" t="s">
        <v>727</v>
      </c>
      <c r="AO129" s="52" t="s">
        <v>727</v>
      </c>
      <c r="AP129" s="52">
        <f>AQ129-+AM129</f>
        <v>28768984</v>
      </c>
      <c r="AQ129" s="52">
        <f>J129</f>
        <v>33279984</v>
      </c>
      <c r="AR129" t="s">
        <v>740</v>
      </c>
    </row>
    <row r="130" spans="1:44" ht="20.100000000000001" hidden="1" customHeight="1" outlineLevel="1" collapsed="1">
      <c r="C130" s="55" t="s">
        <v>256</v>
      </c>
      <c r="D130" s="41"/>
      <c r="E130" s="42"/>
      <c r="F130" s="43"/>
      <c r="G130" s="43"/>
      <c r="H130" s="43"/>
      <c r="I130" s="44">
        <f>SUBTOTAL(9,I129:I129)</f>
        <v>0</v>
      </c>
      <c r="J130" s="45">
        <f>SUBTOTAL(9,J129:J129)</f>
        <v>0</v>
      </c>
      <c r="K130" s="46">
        <f>SUBTOTAL(9,K129:K129)</f>
        <v>0</v>
      </c>
      <c r="L130" s="47"/>
      <c r="M130" s="48"/>
      <c r="N130" s="48"/>
      <c r="O130" s="48"/>
      <c r="P130" s="77"/>
      <c r="Q130" s="45">
        <f t="shared" ref="Q130:AJ130" si="84">SUBTOTAL(9,Q129:Q129)</f>
        <v>0</v>
      </c>
      <c r="R130" s="46">
        <f t="shared" si="84"/>
        <v>0</v>
      </c>
      <c r="S130" s="49">
        <f t="shared" si="84"/>
        <v>0</v>
      </c>
      <c r="T130" s="49">
        <f t="shared" si="84"/>
        <v>0</v>
      </c>
      <c r="U130" s="49">
        <f t="shared" si="84"/>
        <v>0</v>
      </c>
      <c r="V130" s="49">
        <f t="shared" si="84"/>
        <v>0</v>
      </c>
      <c r="W130" s="49">
        <f t="shared" si="84"/>
        <v>0</v>
      </c>
      <c r="X130" s="49">
        <f t="shared" si="84"/>
        <v>0</v>
      </c>
      <c r="Y130" s="49">
        <f t="shared" si="84"/>
        <v>0</v>
      </c>
      <c r="Z130" s="49">
        <f t="shared" si="84"/>
        <v>0</v>
      </c>
      <c r="AA130" s="49">
        <f t="shared" si="84"/>
        <v>0</v>
      </c>
      <c r="AB130" s="49">
        <f t="shared" si="84"/>
        <v>0</v>
      </c>
      <c r="AC130" s="49">
        <f t="shared" si="84"/>
        <v>0</v>
      </c>
      <c r="AD130" s="44">
        <f t="shared" si="41"/>
        <v>0</v>
      </c>
      <c r="AE130" s="49">
        <f t="shared" si="84"/>
        <v>0</v>
      </c>
      <c r="AF130" s="49">
        <f t="shared" si="84"/>
        <v>0</v>
      </c>
      <c r="AG130" s="49">
        <f t="shared" si="84"/>
        <v>0</v>
      </c>
      <c r="AH130" s="49">
        <f t="shared" si="84"/>
        <v>0</v>
      </c>
      <c r="AI130" s="49">
        <f t="shared" si="84"/>
        <v>0</v>
      </c>
      <c r="AJ130" s="44">
        <f t="shared" si="84"/>
        <v>0</v>
      </c>
      <c r="AK130" s="51"/>
      <c r="AM130" s="52"/>
      <c r="AN130" s="122"/>
      <c r="AO130" s="52"/>
      <c r="AP130" s="52"/>
      <c r="AQ130" s="52"/>
    </row>
    <row r="131" spans="1:44" ht="20.100000000000001" hidden="1" customHeight="1" outlineLevel="2">
      <c r="A131" t="s">
        <v>370</v>
      </c>
      <c r="B131" t="s">
        <v>514</v>
      </c>
      <c r="C131" s="40" t="s">
        <v>371</v>
      </c>
      <c r="D131" s="41" t="s">
        <v>257</v>
      </c>
      <c r="E131" s="42" t="s">
        <v>472</v>
      </c>
      <c r="F131" s="43" t="s">
        <v>530</v>
      </c>
      <c r="G131" s="43" t="s">
        <v>539</v>
      </c>
      <c r="H131" s="43" t="s">
        <v>500</v>
      </c>
      <c r="I131" s="44">
        <v>135831919</v>
      </c>
      <c r="J131" s="45">
        <v>135831919</v>
      </c>
      <c r="K131" s="46">
        <v>0</v>
      </c>
      <c r="L131" s="47" t="s">
        <v>49</v>
      </c>
      <c r="M131" s="48"/>
      <c r="N131" s="48" t="s">
        <v>255</v>
      </c>
      <c r="O131" s="48" t="s">
        <v>258</v>
      </c>
      <c r="P131" s="77" t="s">
        <v>76</v>
      </c>
      <c r="Q131" s="45">
        <f t="shared" ref="Q131:Q136" si="85">I131</f>
        <v>135831919</v>
      </c>
      <c r="R131" s="46">
        <f t="shared" ref="R131:R136" si="86">K131</f>
        <v>0</v>
      </c>
      <c r="S131" s="49">
        <f t="shared" ref="S131:S136" si="87">Q131+R131</f>
        <v>135831919</v>
      </c>
      <c r="T131" s="49">
        <f t="shared" ref="T131:T136" si="88">SUM(AE131:AJ131)</f>
        <v>0</v>
      </c>
      <c r="U131" s="49">
        <f t="shared" ref="U131:U136" si="89">SUM(W131:AB131)</f>
        <v>0</v>
      </c>
      <c r="V131" s="49">
        <f t="shared" ref="V131:V136" si="90">U131-T131</f>
        <v>0</v>
      </c>
      <c r="W131" s="50">
        <v>0</v>
      </c>
      <c r="X131" s="50">
        <v>0</v>
      </c>
      <c r="Y131" s="50">
        <v>0</v>
      </c>
      <c r="Z131" s="50">
        <v>0</v>
      </c>
      <c r="AA131" s="50"/>
      <c r="AB131" s="50"/>
      <c r="AC131" s="50"/>
      <c r="AD131" s="44">
        <f t="shared" si="41"/>
        <v>0</v>
      </c>
      <c r="AE131" s="49">
        <v>0</v>
      </c>
      <c r="AF131" s="49">
        <v>0</v>
      </c>
      <c r="AG131" s="49">
        <v>0</v>
      </c>
      <c r="AH131" s="49">
        <v>0</v>
      </c>
      <c r="AI131" s="49">
        <v>0</v>
      </c>
      <c r="AJ131" s="44">
        <v>0</v>
      </c>
      <c r="AK131" s="57" t="s">
        <v>259</v>
      </c>
      <c r="AL131" t="str">
        <f t="shared" ref="AL131:AL136" si="91">IF(J131&gt;V131,"error","")</f>
        <v>error</v>
      </c>
      <c r="AM131" s="52">
        <v>135831919</v>
      </c>
      <c r="AN131" s="122" t="s">
        <v>726</v>
      </c>
      <c r="AO131" s="52">
        <v>0</v>
      </c>
      <c r="AP131" s="52">
        <f t="shared" ref="AP131:AP136" si="92">AQ131-+AM131</f>
        <v>0</v>
      </c>
      <c r="AQ131" s="52">
        <f t="shared" ref="AQ131:AQ136" si="93">J131</f>
        <v>135831919</v>
      </c>
    </row>
    <row r="132" spans="1:44" ht="20.100000000000001" hidden="1" customHeight="1" outlineLevel="2">
      <c r="A132" t="s">
        <v>370</v>
      </c>
      <c r="B132" t="s">
        <v>514</v>
      </c>
      <c r="C132" s="40" t="s">
        <v>371</v>
      </c>
      <c r="D132" s="41" t="s">
        <v>260</v>
      </c>
      <c r="E132" s="42" t="s">
        <v>473</v>
      </c>
      <c r="F132" s="43" t="s">
        <v>527</v>
      </c>
      <c r="G132" s="43" t="s">
        <v>539</v>
      </c>
      <c r="H132" s="43" t="s">
        <v>500</v>
      </c>
      <c r="I132" s="44">
        <v>76102979</v>
      </c>
      <c r="J132" s="45">
        <v>76102979</v>
      </c>
      <c r="K132" s="46">
        <v>-132629560</v>
      </c>
      <c r="L132" s="47" t="s">
        <v>49</v>
      </c>
      <c r="M132" s="48" t="s">
        <v>261</v>
      </c>
      <c r="N132" s="48" t="s">
        <v>255</v>
      </c>
      <c r="O132" s="48" t="s">
        <v>258</v>
      </c>
      <c r="P132" s="77" t="s">
        <v>67</v>
      </c>
      <c r="Q132" s="45">
        <f t="shared" si="85"/>
        <v>76102979</v>
      </c>
      <c r="R132" s="46">
        <f t="shared" si="86"/>
        <v>-132629560</v>
      </c>
      <c r="S132" s="49">
        <f t="shared" si="87"/>
        <v>-56526581</v>
      </c>
      <c r="T132" s="49">
        <f t="shared" si="88"/>
        <v>0</v>
      </c>
      <c r="U132" s="49">
        <f t="shared" si="89"/>
        <v>10000000</v>
      </c>
      <c r="V132" s="49">
        <f t="shared" si="90"/>
        <v>10000000</v>
      </c>
      <c r="W132" s="50">
        <v>10000000</v>
      </c>
      <c r="X132" s="50">
        <v>0</v>
      </c>
      <c r="Y132" s="50">
        <v>0</v>
      </c>
      <c r="Z132" s="50">
        <v>0</v>
      </c>
      <c r="AA132" s="50"/>
      <c r="AB132" s="50"/>
      <c r="AC132" s="50"/>
      <c r="AD132" s="44">
        <f t="shared" si="41"/>
        <v>10000000</v>
      </c>
      <c r="AE132" s="49">
        <v>0</v>
      </c>
      <c r="AF132" s="49">
        <v>0</v>
      </c>
      <c r="AG132" s="49">
        <v>0</v>
      </c>
      <c r="AH132" s="49">
        <v>0</v>
      </c>
      <c r="AI132" s="49">
        <v>0</v>
      </c>
      <c r="AJ132" s="44">
        <v>0</v>
      </c>
      <c r="AK132" s="51">
        <v>0</v>
      </c>
      <c r="AL132" t="str">
        <f t="shared" si="91"/>
        <v>error</v>
      </c>
      <c r="AM132" s="52">
        <v>24330120</v>
      </c>
      <c r="AN132" s="122" t="s">
        <v>741</v>
      </c>
      <c r="AO132" s="52">
        <v>41864727</v>
      </c>
      <c r="AP132" s="52">
        <f t="shared" si="92"/>
        <v>51772859</v>
      </c>
      <c r="AQ132" s="52">
        <f t="shared" si="93"/>
        <v>76102979</v>
      </c>
    </row>
    <row r="133" spans="1:44" ht="20.100000000000001" hidden="1" customHeight="1" outlineLevel="2">
      <c r="A133" t="s">
        <v>370</v>
      </c>
      <c r="B133" t="s">
        <v>514</v>
      </c>
      <c r="C133" s="40" t="s">
        <v>371</v>
      </c>
      <c r="D133" s="41" t="s">
        <v>262</v>
      </c>
      <c r="E133" s="42" t="s">
        <v>474</v>
      </c>
      <c r="F133" s="43" t="s">
        <v>530</v>
      </c>
      <c r="G133" s="43" t="s">
        <v>539</v>
      </c>
      <c r="H133" s="43" t="s">
        <v>500</v>
      </c>
      <c r="I133" s="44">
        <v>47568370</v>
      </c>
      <c r="J133" s="45">
        <v>47568370</v>
      </c>
      <c r="K133" s="46">
        <v>-124803200</v>
      </c>
      <c r="L133" s="47" t="s">
        <v>49</v>
      </c>
      <c r="M133" s="48" t="s">
        <v>263</v>
      </c>
      <c r="N133" s="48" t="s">
        <v>255</v>
      </c>
      <c r="O133" s="48" t="s">
        <v>258</v>
      </c>
      <c r="P133" s="77" t="s">
        <v>76</v>
      </c>
      <c r="Q133" s="45">
        <f t="shared" si="85"/>
        <v>47568370</v>
      </c>
      <c r="R133" s="46">
        <f t="shared" si="86"/>
        <v>-124803200</v>
      </c>
      <c r="S133" s="49">
        <f t="shared" si="87"/>
        <v>-77234830</v>
      </c>
      <c r="T133" s="49">
        <f t="shared" si="88"/>
        <v>0</v>
      </c>
      <c r="U133" s="49">
        <f t="shared" si="89"/>
        <v>47600000</v>
      </c>
      <c r="V133" s="49">
        <f t="shared" si="90"/>
        <v>47600000</v>
      </c>
      <c r="W133" s="50">
        <v>0</v>
      </c>
      <c r="X133" s="50">
        <v>0</v>
      </c>
      <c r="Y133" s="50">
        <v>0</v>
      </c>
      <c r="Z133" s="50">
        <v>47600000</v>
      </c>
      <c r="AA133" s="50"/>
      <c r="AB133" s="50"/>
      <c r="AC133" s="50"/>
      <c r="AD133" s="44">
        <f t="shared" si="41"/>
        <v>47600000</v>
      </c>
      <c r="AE133" s="49">
        <v>0</v>
      </c>
      <c r="AF133" s="49">
        <v>0</v>
      </c>
      <c r="AG133" s="49">
        <v>0</v>
      </c>
      <c r="AH133" s="49">
        <v>0</v>
      </c>
      <c r="AI133" s="49">
        <v>0</v>
      </c>
      <c r="AJ133" s="44">
        <v>0</v>
      </c>
      <c r="AK133" s="51">
        <v>0</v>
      </c>
      <c r="AL133" t="str">
        <f t="shared" si="91"/>
        <v/>
      </c>
      <c r="AM133" s="52">
        <v>47568370</v>
      </c>
      <c r="AN133" s="122" t="s">
        <v>726</v>
      </c>
      <c r="AO133" s="52">
        <v>0</v>
      </c>
      <c r="AP133" s="52">
        <f t="shared" si="92"/>
        <v>0</v>
      </c>
      <c r="AQ133" s="52">
        <f t="shared" si="93"/>
        <v>47568370</v>
      </c>
    </row>
    <row r="134" spans="1:44" ht="20.100000000000001" hidden="1" customHeight="1" outlineLevel="2">
      <c r="A134" t="s">
        <v>370</v>
      </c>
      <c r="B134" t="s">
        <v>514</v>
      </c>
      <c r="C134" s="40" t="s">
        <v>371</v>
      </c>
      <c r="D134" s="41" t="s">
        <v>264</v>
      </c>
      <c r="E134" s="42" t="s">
        <v>475</v>
      </c>
      <c r="F134" s="43" t="s">
        <v>530</v>
      </c>
      <c r="G134" s="43" t="s">
        <v>528</v>
      </c>
      <c r="H134" s="43" t="s">
        <v>529</v>
      </c>
      <c r="I134" s="44">
        <v>39650831</v>
      </c>
      <c r="J134" s="45">
        <v>39650831</v>
      </c>
      <c r="K134" s="46">
        <v>-13306140</v>
      </c>
      <c r="L134" s="47" t="s">
        <v>49</v>
      </c>
      <c r="M134" s="48" t="s">
        <v>50</v>
      </c>
      <c r="N134" s="48" t="s">
        <v>255</v>
      </c>
      <c r="O134" s="48" t="s">
        <v>258</v>
      </c>
      <c r="P134" s="77" t="s">
        <v>67</v>
      </c>
      <c r="Q134" s="45">
        <f t="shared" si="85"/>
        <v>39650831</v>
      </c>
      <c r="R134" s="46">
        <f t="shared" si="86"/>
        <v>-13306140</v>
      </c>
      <c r="S134" s="49">
        <f t="shared" si="87"/>
        <v>26344691</v>
      </c>
      <c r="T134" s="49">
        <f t="shared" si="88"/>
        <v>0</v>
      </c>
      <c r="U134" s="49">
        <f t="shared" si="89"/>
        <v>0</v>
      </c>
      <c r="V134" s="49">
        <f t="shared" si="90"/>
        <v>0</v>
      </c>
      <c r="W134" s="50">
        <v>0</v>
      </c>
      <c r="X134" s="50">
        <v>0</v>
      </c>
      <c r="Y134" s="50">
        <v>0</v>
      </c>
      <c r="Z134" s="50">
        <v>0</v>
      </c>
      <c r="AA134" s="50"/>
      <c r="AB134" s="50"/>
      <c r="AC134" s="50"/>
      <c r="AD134" s="44">
        <f t="shared" si="41"/>
        <v>0</v>
      </c>
      <c r="AE134" s="49">
        <v>0</v>
      </c>
      <c r="AF134" s="49">
        <v>0</v>
      </c>
      <c r="AG134" s="49">
        <v>0</v>
      </c>
      <c r="AH134" s="49">
        <v>0</v>
      </c>
      <c r="AI134" s="49">
        <v>0</v>
      </c>
      <c r="AJ134" s="44">
        <v>0</v>
      </c>
      <c r="AK134" s="51">
        <v>0</v>
      </c>
      <c r="AL134" t="str">
        <f t="shared" si="91"/>
        <v>error</v>
      </c>
      <c r="AM134" s="52">
        <v>39650831</v>
      </c>
      <c r="AN134" s="122" t="s">
        <v>726</v>
      </c>
      <c r="AO134" s="52">
        <v>0</v>
      </c>
      <c r="AP134" s="52">
        <f t="shared" si="92"/>
        <v>0</v>
      </c>
      <c r="AQ134" s="52">
        <f t="shared" si="93"/>
        <v>39650831</v>
      </c>
    </row>
    <row r="135" spans="1:44" ht="20.100000000000001" hidden="1" customHeight="1" outlineLevel="2">
      <c r="A135" t="s">
        <v>370</v>
      </c>
      <c r="B135" t="s">
        <v>514</v>
      </c>
      <c r="C135" s="40" t="s">
        <v>371</v>
      </c>
      <c r="D135" s="41" t="s">
        <v>265</v>
      </c>
      <c r="E135" s="42" t="s">
        <v>476</v>
      </c>
      <c r="F135" s="43" t="s">
        <v>554</v>
      </c>
      <c r="G135" s="43" t="s">
        <v>536</v>
      </c>
      <c r="H135" s="43" t="s">
        <v>540</v>
      </c>
      <c r="I135" s="44">
        <v>9629158</v>
      </c>
      <c r="J135" s="45">
        <v>9629158</v>
      </c>
      <c r="K135" s="46">
        <v>0</v>
      </c>
      <c r="L135" s="47" t="s">
        <v>49</v>
      </c>
      <c r="M135" s="48" t="s">
        <v>676</v>
      </c>
      <c r="N135" s="48" t="s">
        <v>255</v>
      </c>
      <c r="O135" s="48" t="s">
        <v>258</v>
      </c>
      <c r="P135" s="77" t="s">
        <v>67</v>
      </c>
      <c r="Q135" s="45">
        <f t="shared" si="85"/>
        <v>9629158</v>
      </c>
      <c r="R135" s="46">
        <f t="shared" si="86"/>
        <v>0</v>
      </c>
      <c r="S135" s="49">
        <f t="shared" si="87"/>
        <v>9629158</v>
      </c>
      <c r="T135" s="49">
        <f t="shared" si="88"/>
        <v>0</v>
      </c>
      <c r="U135" s="49">
        <f t="shared" si="89"/>
        <v>0</v>
      </c>
      <c r="V135" s="49">
        <f t="shared" si="90"/>
        <v>0</v>
      </c>
      <c r="W135" s="50">
        <v>0</v>
      </c>
      <c r="X135" s="50">
        <v>0</v>
      </c>
      <c r="Y135" s="50">
        <v>0</v>
      </c>
      <c r="Z135" s="50">
        <v>0</v>
      </c>
      <c r="AA135" s="50"/>
      <c r="AB135" s="50"/>
      <c r="AC135" s="50"/>
      <c r="AD135" s="44">
        <f t="shared" si="41"/>
        <v>0</v>
      </c>
      <c r="AE135" s="49">
        <v>0</v>
      </c>
      <c r="AF135" s="49">
        <v>0</v>
      </c>
      <c r="AG135" s="49">
        <v>0</v>
      </c>
      <c r="AH135" s="49">
        <v>0</v>
      </c>
      <c r="AI135" s="49">
        <v>0</v>
      </c>
      <c r="AJ135" s="44">
        <v>0</v>
      </c>
      <c r="AK135" s="51"/>
      <c r="AL135" t="str">
        <f t="shared" si="91"/>
        <v>error</v>
      </c>
      <c r="AM135" s="52">
        <v>8724810</v>
      </c>
      <c r="AN135" s="122" t="s">
        <v>725</v>
      </c>
      <c r="AO135" s="52">
        <v>7454.3</v>
      </c>
      <c r="AP135" s="52">
        <f t="shared" si="92"/>
        <v>904348</v>
      </c>
      <c r="AQ135" s="52">
        <f t="shared" si="93"/>
        <v>9629158</v>
      </c>
    </row>
    <row r="136" spans="1:44" ht="20.100000000000001" hidden="1" customHeight="1" outlineLevel="2">
      <c r="A136" t="s">
        <v>370</v>
      </c>
      <c r="B136" t="s">
        <v>514</v>
      </c>
      <c r="C136" s="40" t="s">
        <v>371</v>
      </c>
      <c r="D136" s="41" t="s">
        <v>266</v>
      </c>
      <c r="E136" s="42" t="s">
        <v>477</v>
      </c>
      <c r="F136" s="43" t="s">
        <v>527</v>
      </c>
      <c r="G136" s="43" t="s">
        <v>548</v>
      </c>
      <c r="H136" s="43" t="s">
        <v>548</v>
      </c>
      <c r="I136" s="44">
        <v>7036579</v>
      </c>
      <c r="J136" s="45">
        <v>7036579</v>
      </c>
      <c r="K136" s="46">
        <v>-18758518</v>
      </c>
      <c r="L136" s="47" t="s">
        <v>49</v>
      </c>
      <c r="M136" s="48" t="s">
        <v>267</v>
      </c>
      <c r="N136" s="48" t="s">
        <v>255</v>
      </c>
      <c r="O136" s="48" t="s">
        <v>258</v>
      </c>
      <c r="P136" s="77" t="s">
        <v>76</v>
      </c>
      <c r="Q136" s="45">
        <f t="shared" si="85"/>
        <v>7036579</v>
      </c>
      <c r="R136" s="46">
        <f t="shared" si="86"/>
        <v>-18758518</v>
      </c>
      <c r="S136" s="49">
        <f t="shared" si="87"/>
        <v>-11721939</v>
      </c>
      <c r="T136" s="49">
        <f t="shared" si="88"/>
        <v>0</v>
      </c>
      <c r="U136" s="49">
        <f t="shared" si="89"/>
        <v>0</v>
      </c>
      <c r="V136" s="49">
        <f t="shared" si="90"/>
        <v>0</v>
      </c>
      <c r="W136" s="50">
        <v>0</v>
      </c>
      <c r="X136" s="50">
        <v>0</v>
      </c>
      <c r="Y136" s="50">
        <v>0</v>
      </c>
      <c r="Z136" s="50">
        <v>0</v>
      </c>
      <c r="AA136" s="50"/>
      <c r="AB136" s="50"/>
      <c r="AC136" s="50"/>
      <c r="AD136" s="44">
        <f t="shared" si="41"/>
        <v>0</v>
      </c>
      <c r="AE136" s="49">
        <v>0</v>
      </c>
      <c r="AF136" s="49">
        <v>0</v>
      </c>
      <c r="AG136" s="49">
        <v>0</v>
      </c>
      <c r="AH136" s="49">
        <v>0</v>
      </c>
      <c r="AI136" s="49">
        <v>0</v>
      </c>
      <c r="AJ136" s="44">
        <v>0</v>
      </c>
      <c r="AK136" s="51">
        <v>0</v>
      </c>
      <c r="AL136" t="str">
        <f t="shared" si="91"/>
        <v>error</v>
      </c>
      <c r="AM136" s="52">
        <v>3180450</v>
      </c>
      <c r="AN136" s="122" t="s">
        <v>728</v>
      </c>
      <c r="AO136" s="52" t="s">
        <v>727</v>
      </c>
      <c r="AP136" s="52">
        <f t="shared" si="92"/>
        <v>3856129</v>
      </c>
      <c r="AQ136" s="52">
        <f t="shared" si="93"/>
        <v>7036579</v>
      </c>
      <c r="AR136" t="s">
        <v>742</v>
      </c>
    </row>
    <row r="137" spans="1:44" ht="20.100000000000001" hidden="1" customHeight="1" outlineLevel="1" collapsed="1">
      <c r="C137" s="55" t="s">
        <v>268</v>
      </c>
      <c r="D137" s="41"/>
      <c r="E137" s="42"/>
      <c r="F137" s="43"/>
      <c r="G137" s="43"/>
      <c r="H137" s="43"/>
      <c r="I137" s="44">
        <f>SUBTOTAL(9,I131:I136)</f>
        <v>0</v>
      </c>
      <c r="J137" s="45">
        <f>SUBTOTAL(9,J131:J136)</f>
        <v>0</v>
      </c>
      <c r="K137" s="46">
        <f>SUBTOTAL(9,K131:K136)</f>
        <v>0</v>
      </c>
      <c r="L137" s="47"/>
      <c r="M137" s="48"/>
      <c r="N137" s="48"/>
      <c r="O137" s="48"/>
      <c r="P137" s="77"/>
      <c r="Q137" s="45">
        <f t="shared" ref="Q137:AJ137" si="94">SUBTOTAL(9,Q131:Q136)</f>
        <v>0</v>
      </c>
      <c r="R137" s="46">
        <f t="shared" si="94"/>
        <v>0</v>
      </c>
      <c r="S137" s="49">
        <f t="shared" si="94"/>
        <v>0</v>
      </c>
      <c r="T137" s="49">
        <f t="shared" si="94"/>
        <v>0</v>
      </c>
      <c r="U137" s="49">
        <f t="shared" si="94"/>
        <v>0</v>
      </c>
      <c r="V137" s="49">
        <f t="shared" si="94"/>
        <v>0</v>
      </c>
      <c r="W137" s="49">
        <f t="shared" si="94"/>
        <v>0</v>
      </c>
      <c r="X137" s="49">
        <f t="shared" si="94"/>
        <v>0</v>
      </c>
      <c r="Y137" s="49">
        <f t="shared" si="94"/>
        <v>0</v>
      </c>
      <c r="Z137" s="49">
        <f t="shared" si="94"/>
        <v>0</v>
      </c>
      <c r="AA137" s="49">
        <f t="shared" si="94"/>
        <v>0</v>
      </c>
      <c r="AB137" s="49">
        <f t="shared" si="94"/>
        <v>0</v>
      </c>
      <c r="AC137" s="49">
        <f t="shared" si="94"/>
        <v>0</v>
      </c>
      <c r="AD137" s="44">
        <f t="shared" si="41"/>
        <v>0</v>
      </c>
      <c r="AE137" s="49">
        <f t="shared" si="94"/>
        <v>0</v>
      </c>
      <c r="AF137" s="49">
        <f t="shared" si="94"/>
        <v>0</v>
      </c>
      <c r="AG137" s="49">
        <f t="shared" si="94"/>
        <v>0</v>
      </c>
      <c r="AH137" s="49">
        <f t="shared" si="94"/>
        <v>0</v>
      </c>
      <c r="AI137" s="49">
        <f t="shared" si="94"/>
        <v>0</v>
      </c>
      <c r="AJ137" s="44">
        <f t="shared" si="94"/>
        <v>0</v>
      </c>
      <c r="AK137" s="51"/>
      <c r="AM137" s="52"/>
      <c r="AN137" s="122"/>
      <c r="AO137" s="52"/>
      <c r="AP137" s="52"/>
      <c r="AQ137" s="52"/>
    </row>
    <row r="138" spans="1:44" ht="20.100000000000001" customHeight="1" outlineLevel="2">
      <c r="A138" t="s">
        <v>337</v>
      </c>
      <c r="B138" t="s">
        <v>515</v>
      </c>
      <c r="C138" s="40" t="s">
        <v>338</v>
      </c>
      <c r="D138" s="41" t="s">
        <v>269</v>
      </c>
      <c r="E138" s="42" t="s">
        <v>478</v>
      </c>
      <c r="F138" s="43" t="s">
        <v>555</v>
      </c>
      <c r="G138" s="43" t="s">
        <v>528</v>
      </c>
      <c r="H138" s="43" t="s">
        <v>531</v>
      </c>
      <c r="I138" s="44">
        <v>5512674</v>
      </c>
      <c r="J138" s="45">
        <v>5512674</v>
      </c>
      <c r="K138" s="46">
        <v>0</v>
      </c>
      <c r="L138" s="47" t="s">
        <v>49</v>
      </c>
      <c r="M138" s="139" t="s">
        <v>753</v>
      </c>
      <c r="N138" s="48" t="s">
        <v>255</v>
      </c>
      <c r="O138" s="48" t="s">
        <v>258</v>
      </c>
      <c r="P138" s="77" t="s">
        <v>76</v>
      </c>
      <c r="Q138" s="45">
        <f>I138</f>
        <v>5512674</v>
      </c>
      <c r="R138" s="46">
        <f>K138</f>
        <v>0</v>
      </c>
      <c r="S138" s="49">
        <f>Q138+R138</f>
        <v>5512674</v>
      </c>
      <c r="T138" s="49">
        <f>SUM(AE138:AJ138)</f>
        <v>0</v>
      </c>
      <c r="U138" s="49">
        <f t="shared" ref="U138" si="95">SUM(W138:AB138)</f>
        <v>0</v>
      </c>
      <c r="V138" s="49">
        <f>U138-T138</f>
        <v>0</v>
      </c>
      <c r="W138" s="50">
        <v>0</v>
      </c>
      <c r="X138" s="50">
        <v>0</v>
      </c>
      <c r="Y138" s="50">
        <v>0</v>
      </c>
      <c r="Z138" s="50">
        <v>0</v>
      </c>
      <c r="AA138" s="50"/>
      <c r="AB138" s="50"/>
      <c r="AC138" s="50"/>
      <c r="AD138" s="44">
        <f t="shared" si="41"/>
        <v>0</v>
      </c>
      <c r="AE138" s="49">
        <v>0</v>
      </c>
      <c r="AF138" s="49">
        <v>0</v>
      </c>
      <c r="AG138" s="49">
        <v>0</v>
      </c>
      <c r="AH138" s="49">
        <v>0</v>
      </c>
      <c r="AI138" s="49">
        <v>0</v>
      </c>
      <c r="AJ138" s="44">
        <v>0</v>
      </c>
      <c r="AK138" s="51">
        <v>0</v>
      </c>
      <c r="AL138" t="str">
        <f>IF(J138&gt;V138,"error","")</f>
        <v>error</v>
      </c>
      <c r="AM138" s="52">
        <v>0</v>
      </c>
      <c r="AN138" s="122" t="s">
        <v>725</v>
      </c>
      <c r="AO138" s="52">
        <v>44844.01</v>
      </c>
      <c r="AP138" s="52">
        <f>AQ138-+AM138</f>
        <v>5512674</v>
      </c>
      <c r="AQ138" s="52">
        <f>J138</f>
        <v>5512674</v>
      </c>
    </row>
    <row r="139" spans="1:44" ht="20.100000000000001" hidden="1" customHeight="1" outlineLevel="1">
      <c r="C139" s="55" t="s">
        <v>270</v>
      </c>
      <c r="D139" s="41"/>
      <c r="E139" s="42"/>
      <c r="F139" s="43"/>
      <c r="G139" s="43"/>
      <c r="H139" s="43"/>
      <c r="I139" s="44">
        <f>SUBTOTAL(9,I138:I138)</f>
        <v>5512674</v>
      </c>
      <c r="J139" s="45">
        <f>SUBTOTAL(9,J138:J138)</f>
        <v>5512674</v>
      </c>
      <c r="K139" s="46">
        <f>SUBTOTAL(9,K138:K138)</f>
        <v>0</v>
      </c>
      <c r="L139" s="47"/>
      <c r="M139" s="48"/>
      <c r="N139" s="48"/>
      <c r="O139" s="48"/>
      <c r="P139" s="77"/>
      <c r="Q139" s="45">
        <f t="shared" ref="Q139:AJ139" si="96">SUBTOTAL(9,Q138:Q138)</f>
        <v>5512674</v>
      </c>
      <c r="R139" s="46">
        <f t="shared" si="96"/>
        <v>0</v>
      </c>
      <c r="S139" s="49">
        <f t="shared" si="96"/>
        <v>5512674</v>
      </c>
      <c r="T139" s="49">
        <f t="shared" si="96"/>
        <v>0</v>
      </c>
      <c r="U139" s="49">
        <f t="shared" si="96"/>
        <v>0</v>
      </c>
      <c r="V139" s="49">
        <f t="shared" si="96"/>
        <v>0</v>
      </c>
      <c r="W139" s="49">
        <f t="shared" si="96"/>
        <v>0</v>
      </c>
      <c r="X139" s="49">
        <f t="shared" si="96"/>
        <v>0</v>
      </c>
      <c r="Y139" s="49">
        <f t="shared" si="96"/>
        <v>0</v>
      </c>
      <c r="Z139" s="49">
        <f t="shared" si="96"/>
        <v>0</v>
      </c>
      <c r="AA139" s="49">
        <f t="shared" si="96"/>
        <v>0</v>
      </c>
      <c r="AB139" s="49">
        <f t="shared" si="96"/>
        <v>0</v>
      </c>
      <c r="AC139" s="49">
        <f t="shared" si="96"/>
        <v>0</v>
      </c>
      <c r="AD139" s="44">
        <f t="shared" si="41"/>
        <v>0</v>
      </c>
      <c r="AE139" s="49">
        <f t="shared" si="96"/>
        <v>0</v>
      </c>
      <c r="AF139" s="49">
        <f t="shared" si="96"/>
        <v>0</v>
      </c>
      <c r="AG139" s="49">
        <f t="shared" si="96"/>
        <v>0</v>
      </c>
      <c r="AH139" s="49">
        <f t="shared" si="96"/>
        <v>0</v>
      </c>
      <c r="AI139" s="49">
        <f t="shared" si="96"/>
        <v>0</v>
      </c>
      <c r="AJ139" s="44">
        <f t="shared" si="96"/>
        <v>0</v>
      </c>
      <c r="AK139" s="51"/>
      <c r="AM139" s="52"/>
      <c r="AN139" s="122"/>
      <c r="AO139" s="52"/>
      <c r="AP139" s="52"/>
      <c r="AQ139" s="52"/>
    </row>
    <row r="140" spans="1:44" ht="20.100000000000001" hidden="1" customHeight="1" outlineLevel="2">
      <c r="A140" t="s">
        <v>339</v>
      </c>
      <c r="B140" t="s">
        <v>516</v>
      </c>
      <c r="C140" s="40" t="s">
        <v>340</v>
      </c>
      <c r="D140" s="41" t="s">
        <v>271</v>
      </c>
      <c r="E140" s="42" t="s">
        <v>479</v>
      </c>
      <c r="F140" s="43" t="s">
        <v>530</v>
      </c>
      <c r="G140" s="43" t="s">
        <v>536</v>
      </c>
      <c r="H140" s="43" t="s">
        <v>545</v>
      </c>
      <c r="I140" s="44">
        <v>80195230</v>
      </c>
      <c r="J140" s="45">
        <v>80195230</v>
      </c>
      <c r="K140" s="46">
        <v>-59000010</v>
      </c>
      <c r="L140" s="47" t="s">
        <v>91</v>
      </c>
      <c r="M140" s="48"/>
      <c r="N140" s="48" t="s">
        <v>255</v>
      </c>
      <c r="O140" s="48" t="s">
        <v>258</v>
      </c>
      <c r="P140" s="77" t="s">
        <v>272</v>
      </c>
      <c r="Q140" s="45">
        <f>I140</f>
        <v>80195230</v>
      </c>
      <c r="R140" s="46">
        <f>K140</f>
        <v>-59000010</v>
      </c>
      <c r="S140" s="49">
        <f>Q140+R140</f>
        <v>21195220</v>
      </c>
      <c r="T140" s="49">
        <f>SUM(AE140:AJ140)</f>
        <v>0</v>
      </c>
      <c r="U140" s="49">
        <f t="shared" ref="U140" si="97">SUM(W140:AB140)</f>
        <v>0</v>
      </c>
      <c r="V140" s="49">
        <f>U140-T140</f>
        <v>0</v>
      </c>
      <c r="W140" s="50">
        <v>0</v>
      </c>
      <c r="X140" s="50">
        <v>0</v>
      </c>
      <c r="Y140" s="50">
        <v>0</v>
      </c>
      <c r="Z140" s="50">
        <v>0</v>
      </c>
      <c r="AA140" s="50"/>
      <c r="AB140" s="50"/>
      <c r="AC140" s="50"/>
      <c r="AD140" s="44">
        <f t="shared" ref="AD140:AD165" si="98">SUM(W140:AC140)</f>
        <v>0</v>
      </c>
      <c r="AE140" s="49">
        <v>0</v>
      </c>
      <c r="AF140" s="49">
        <v>0</v>
      </c>
      <c r="AG140" s="49">
        <v>0</v>
      </c>
      <c r="AH140" s="49">
        <v>0</v>
      </c>
      <c r="AI140" s="49">
        <v>0</v>
      </c>
      <c r="AJ140" s="44">
        <v>0</v>
      </c>
      <c r="AK140" s="51">
        <v>0</v>
      </c>
      <c r="AL140" t="str">
        <f>IF(J140&gt;V140,"error","")</f>
        <v>error</v>
      </c>
      <c r="AM140" s="52">
        <v>80195230</v>
      </c>
      <c r="AN140" s="122" t="s">
        <v>726</v>
      </c>
      <c r="AO140" s="52">
        <v>0</v>
      </c>
      <c r="AP140" s="52">
        <f>AQ140-+AM140</f>
        <v>0</v>
      </c>
      <c r="AQ140" s="52">
        <f>J140</f>
        <v>80195230</v>
      </c>
    </row>
    <row r="141" spans="1:44" ht="20.100000000000001" hidden="1" customHeight="1" outlineLevel="1" collapsed="1">
      <c r="C141" s="55" t="s">
        <v>273</v>
      </c>
      <c r="D141" s="41"/>
      <c r="E141" s="42"/>
      <c r="F141" s="43"/>
      <c r="G141" s="43"/>
      <c r="H141" s="43"/>
      <c r="I141" s="44">
        <f>SUBTOTAL(9,I140:I140)</f>
        <v>0</v>
      </c>
      <c r="J141" s="45">
        <f>SUBTOTAL(9,J140:J140)</f>
        <v>0</v>
      </c>
      <c r="K141" s="46">
        <f>SUBTOTAL(9,K140:K140)</f>
        <v>0</v>
      </c>
      <c r="L141" s="47"/>
      <c r="M141" s="48"/>
      <c r="N141" s="48"/>
      <c r="O141" s="48"/>
      <c r="P141" s="77"/>
      <c r="Q141" s="45">
        <f t="shared" ref="Q141:AJ141" si="99">SUBTOTAL(9,Q140:Q140)</f>
        <v>0</v>
      </c>
      <c r="R141" s="46">
        <f t="shared" si="99"/>
        <v>0</v>
      </c>
      <c r="S141" s="49">
        <f t="shared" si="99"/>
        <v>0</v>
      </c>
      <c r="T141" s="49">
        <f t="shared" si="99"/>
        <v>0</v>
      </c>
      <c r="U141" s="49">
        <f t="shared" si="99"/>
        <v>0</v>
      </c>
      <c r="V141" s="49">
        <f t="shared" si="99"/>
        <v>0</v>
      </c>
      <c r="W141" s="49">
        <f t="shared" si="99"/>
        <v>0</v>
      </c>
      <c r="X141" s="49">
        <f t="shared" si="99"/>
        <v>0</v>
      </c>
      <c r="Y141" s="49">
        <f t="shared" si="99"/>
        <v>0</v>
      </c>
      <c r="Z141" s="49">
        <f t="shared" si="99"/>
        <v>0</v>
      </c>
      <c r="AA141" s="49">
        <f t="shared" si="99"/>
        <v>0</v>
      </c>
      <c r="AB141" s="49">
        <f t="shared" si="99"/>
        <v>0</v>
      </c>
      <c r="AC141" s="49">
        <f t="shared" si="99"/>
        <v>0</v>
      </c>
      <c r="AD141" s="44">
        <f t="shared" si="98"/>
        <v>0</v>
      </c>
      <c r="AE141" s="49">
        <f t="shared" si="99"/>
        <v>0</v>
      </c>
      <c r="AF141" s="49">
        <f t="shared" si="99"/>
        <v>0</v>
      </c>
      <c r="AG141" s="49">
        <f t="shared" si="99"/>
        <v>0</v>
      </c>
      <c r="AH141" s="49">
        <f t="shared" si="99"/>
        <v>0</v>
      </c>
      <c r="AI141" s="49">
        <f t="shared" si="99"/>
        <v>0</v>
      </c>
      <c r="AJ141" s="44">
        <f t="shared" si="99"/>
        <v>0</v>
      </c>
      <c r="AK141" s="51"/>
      <c r="AM141" s="52"/>
      <c r="AN141" s="122"/>
      <c r="AO141" s="52"/>
      <c r="AP141" s="52"/>
      <c r="AQ141" s="52"/>
    </row>
    <row r="142" spans="1:44" ht="20.100000000000001" hidden="1" customHeight="1" outlineLevel="2">
      <c r="A142" t="s">
        <v>339</v>
      </c>
      <c r="B142" t="s">
        <v>517</v>
      </c>
      <c r="C142" s="40" t="s">
        <v>341</v>
      </c>
      <c r="D142" s="41" t="s">
        <v>274</v>
      </c>
      <c r="E142" s="42" t="s">
        <v>480</v>
      </c>
      <c r="F142" s="43" t="s">
        <v>530</v>
      </c>
      <c r="G142" s="43" t="s">
        <v>536</v>
      </c>
      <c r="H142" s="43" t="s">
        <v>540</v>
      </c>
      <c r="I142" s="44">
        <v>5989788</v>
      </c>
      <c r="J142" s="45">
        <v>5989788</v>
      </c>
      <c r="K142" s="46">
        <v>-42994144</v>
      </c>
      <c r="L142" s="47" t="s">
        <v>49</v>
      </c>
      <c r="M142" s="48" t="s">
        <v>677</v>
      </c>
      <c r="N142" s="48" t="s">
        <v>255</v>
      </c>
      <c r="O142" s="48" t="s">
        <v>258</v>
      </c>
      <c r="P142" s="77" t="s">
        <v>214</v>
      </c>
      <c r="Q142" s="45">
        <f>I142</f>
        <v>5989788</v>
      </c>
      <c r="R142" s="46">
        <f>K142</f>
        <v>-42994144</v>
      </c>
      <c r="S142" s="49">
        <f>Q142+R142</f>
        <v>-37004356</v>
      </c>
      <c r="T142" s="49">
        <f>SUM(AE142:AJ142)</f>
        <v>0</v>
      </c>
      <c r="U142" s="49">
        <f t="shared" ref="U142" si="100">SUM(W142:AB142)</f>
        <v>0</v>
      </c>
      <c r="V142" s="49">
        <f>U142-T142</f>
        <v>0</v>
      </c>
      <c r="W142" s="50">
        <v>0</v>
      </c>
      <c r="X142" s="50">
        <v>0</v>
      </c>
      <c r="Y142" s="50">
        <v>0</v>
      </c>
      <c r="Z142" s="50">
        <v>0</v>
      </c>
      <c r="AA142" s="50"/>
      <c r="AB142" s="50"/>
      <c r="AC142" s="50"/>
      <c r="AD142" s="44">
        <f t="shared" si="98"/>
        <v>0</v>
      </c>
      <c r="AE142" s="49">
        <v>0</v>
      </c>
      <c r="AF142" s="49">
        <v>0</v>
      </c>
      <c r="AG142" s="49">
        <v>0</v>
      </c>
      <c r="AH142" s="49">
        <v>0</v>
      </c>
      <c r="AI142" s="49">
        <v>0</v>
      </c>
      <c r="AJ142" s="44">
        <v>0</v>
      </c>
      <c r="AK142" s="51" t="s">
        <v>126</v>
      </c>
      <c r="AL142" t="str">
        <f>IF(J142&gt;V142,"error","")</f>
        <v>error</v>
      </c>
      <c r="AM142" s="52">
        <v>5989788</v>
      </c>
      <c r="AN142" s="122" t="s">
        <v>726</v>
      </c>
      <c r="AO142" s="52">
        <v>0</v>
      </c>
      <c r="AP142" s="52">
        <f>AQ142-+AM142</f>
        <v>0</v>
      </c>
      <c r="AQ142" s="52">
        <f>J142</f>
        <v>5989788</v>
      </c>
    </row>
    <row r="143" spans="1:44" ht="20.100000000000001" hidden="1" customHeight="1" outlineLevel="1" collapsed="1">
      <c r="C143" s="55" t="s">
        <v>275</v>
      </c>
      <c r="D143" s="41"/>
      <c r="E143" s="42"/>
      <c r="F143" s="43"/>
      <c r="G143" s="43"/>
      <c r="H143" s="43"/>
      <c r="I143" s="44">
        <f>SUBTOTAL(9,I142:I142)</f>
        <v>0</v>
      </c>
      <c r="J143" s="45">
        <f>SUBTOTAL(9,J142:J142)</f>
        <v>0</v>
      </c>
      <c r="K143" s="46">
        <f>SUBTOTAL(9,K142:K142)</f>
        <v>0</v>
      </c>
      <c r="L143" s="47"/>
      <c r="M143" s="48"/>
      <c r="N143" s="48"/>
      <c r="O143" s="48"/>
      <c r="P143" s="77"/>
      <c r="Q143" s="45">
        <f t="shared" ref="Q143:AJ143" si="101">SUBTOTAL(9,Q142:Q142)</f>
        <v>0</v>
      </c>
      <c r="R143" s="46">
        <f t="shared" si="101"/>
        <v>0</v>
      </c>
      <c r="S143" s="49">
        <f t="shared" si="101"/>
        <v>0</v>
      </c>
      <c r="T143" s="49">
        <f t="shared" si="101"/>
        <v>0</v>
      </c>
      <c r="U143" s="49">
        <f t="shared" si="101"/>
        <v>0</v>
      </c>
      <c r="V143" s="49">
        <f t="shared" si="101"/>
        <v>0</v>
      </c>
      <c r="W143" s="49">
        <f t="shared" si="101"/>
        <v>0</v>
      </c>
      <c r="X143" s="49">
        <f t="shared" si="101"/>
        <v>0</v>
      </c>
      <c r="Y143" s="49">
        <f t="shared" si="101"/>
        <v>0</v>
      </c>
      <c r="Z143" s="49">
        <f t="shared" si="101"/>
        <v>0</v>
      </c>
      <c r="AA143" s="49">
        <f t="shared" si="101"/>
        <v>0</v>
      </c>
      <c r="AB143" s="49">
        <f t="shared" si="101"/>
        <v>0</v>
      </c>
      <c r="AC143" s="49">
        <f t="shared" si="101"/>
        <v>0</v>
      </c>
      <c r="AD143" s="44">
        <f t="shared" si="98"/>
        <v>0</v>
      </c>
      <c r="AE143" s="49">
        <f t="shared" si="101"/>
        <v>0</v>
      </c>
      <c r="AF143" s="49">
        <f t="shared" si="101"/>
        <v>0</v>
      </c>
      <c r="AG143" s="49">
        <f t="shared" si="101"/>
        <v>0</v>
      </c>
      <c r="AH143" s="49">
        <f t="shared" si="101"/>
        <v>0</v>
      </c>
      <c r="AI143" s="49">
        <f t="shared" si="101"/>
        <v>0</v>
      </c>
      <c r="AJ143" s="44">
        <f t="shared" si="101"/>
        <v>0</v>
      </c>
      <c r="AK143" s="51"/>
      <c r="AM143" s="52"/>
      <c r="AN143" s="122"/>
      <c r="AO143" s="52"/>
      <c r="AP143" s="52"/>
      <c r="AQ143" s="52"/>
    </row>
    <row r="144" spans="1:44" ht="20.100000000000001" hidden="1" customHeight="1" outlineLevel="2">
      <c r="A144" t="s">
        <v>342</v>
      </c>
      <c r="B144" t="s">
        <v>518</v>
      </c>
      <c r="C144" s="40" t="s">
        <v>343</v>
      </c>
      <c r="D144" s="41" t="s">
        <v>276</v>
      </c>
      <c r="E144" s="42" t="s">
        <v>481</v>
      </c>
      <c r="F144" s="43" t="s">
        <v>530</v>
      </c>
      <c r="G144" s="43" t="s">
        <v>528</v>
      </c>
      <c r="H144" s="43" t="s">
        <v>538</v>
      </c>
      <c r="I144" s="44">
        <v>25797960</v>
      </c>
      <c r="J144" s="45">
        <v>25797960</v>
      </c>
      <c r="K144" s="46">
        <v>-9683000</v>
      </c>
      <c r="L144" s="47" t="s">
        <v>277</v>
      </c>
      <c r="M144" s="48"/>
      <c r="N144" s="48" t="s">
        <v>255</v>
      </c>
      <c r="O144" s="48" t="s">
        <v>258</v>
      </c>
      <c r="P144" s="77" t="s">
        <v>493</v>
      </c>
      <c r="Q144" s="45">
        <f>I144</f>
        <v>25797960</v>
      </c>
      <c r="R144" s="46">
        <f>K144</f>
        <v>-9683000</v>
      </c>
      <c r="S144" s="49">
        <f>Q144+R144</f>
        <v>16114960</v>
      </c>
      <c r="T144" s="49">
        <f>SUM(AE144:AJ144)</f>
        <v>0</v>
      </c>
      <c r="U144" s="49">
        <f t="shared" ref="U144" si="102">SUM(W144:AB144)</f>
        <v>0</v>
      </c>
      <c r="V144" s="49">
        <f>U144-T144</f>
        <v>0</v>
      </c>
      <c r="W144" s="50">
        <v>0</v>
      </c>
      <c r="X144" s="50">
        <v>0</v>
      </c>
      <c r="Y144" s="50">
        <v>0</v>
      </c>
      <c r="Z144" s="50">
        <v>0</v>
      </c>
      <c r="AA144" s="50"/>
      <c r="AB144" s="50"/>
      <c r="AC144" s="50"/>
      <c r="AD144" s="44">
        <f t="shared" si="98"/>
        <v>0</v>
      </c>
      <c r="AE144" s="49">
        <v>0</v>
      </c>
      <c r="AF144" s="49">
        <v>0</v>
      </c>
      <c r="AG144" s="49">
        <v>0</v>
      </c>
      <c r="AH144" s="49">
        <v>0</v>
      </c>
      <c r="AI144" s="49">
        <v>0</v>
      </c>
      <c r="AJ144" s="44">
        <v>0</v>
      </c>
      <c r="AK144" s="51">
        <v>0</v>
      </c>
      <c r="AL144" t="str">
        <f>IF(J144&gt;V144,"error","")</f>
        <v>error</v>
      </c>
      <c r="AM144" s="52">
        <v>25797960</v>
      </c>
      <c r="AN144" s="122" t="s">
        <v>726</v>
      </c>
      <c r="AO144" s="52">
        <v>0</v>
      </c>
      <c r="AP144" s="52">
        <f>AQ144-+AM144</f>
        <v>0</v>
      </c>
      <c r="AQ144" s="52">
        <f>J144</f>
        <v>25797960</v>
      </c>
    </row>
    <row r="145" spans="1:43" ht="20.100000000000001" hidden="1" customHeight="1" outlineLevel="1" collapsed="1">
      <c r="C145" s="55" t="s">
        <v>278</v>
      </c>
      <c r="D145" s="41"/>
      <c r="E145" s="42"/>
      <c r="F145" s="43"/>
      <c r="G145" s="43"/>
      <c r="H145" s="43"/>
      <c r="I145" s="44">
        <f>SUBTOTAL(9,I144:I144)</f>
        <v>0</v>
      </c>
      <c r="J145" s="45">
        <f>SUBTOTAL(9,J144:J144)</f>
        <v>0</v>
      </c>
      <c r="K145" s="46">
        <f>SUBTOTAL(9,K144:K144)</f>
        <v>0</v>
      </c>
      <c r="L145" s="47"/>
      <c r="M145" s="48"/>
      <c r="N145" s="48"/>
      <c r="O145" s="48"/>
      <c r="P145" s="77"/>
      <c r="Q145" s="45">
        <f t="shared" ref="Q145:AJ145" si="103">SUBTOTAL(9,Q144:Q144)</f>
        <v>0</v>
      </c>
      <c r="R145" s="46">
        <f t="shared" si="103"/>
        <v>0</v>
      </c>
      <c r="S145" s="49">
        <f t="shared" si="103"/>
        <v>0</v>
      </c>
      <c r="T145" s="49">
        <f t="shared" si="103"/>
        <v>0</v>
      </c>
      <c r="U145" s="49">
        <f t="shared" si="103"/>
        <v>0</v>
      </c>
      <c r="V145" s="49">
        <f t="shared" si="103"/>
        <v>0</v>
      </c>
      <c r="W145" s="49">
        <f t="shared" si="103"/>
        <v>0</v>
      </c>
      <c r="X145" s="49">
        <f t="shared" si="103"/>
        <v>0</v>
      </c>
      <c r="Y145" s="49">
        <f t="shared" si="103"/>
        <v>0</v>
      </c>
      <c r="Z145" s="49">
        <f t="shared" si="103"/>
        <v>0</v>
      </c>
      <c r="AA145" s="49">
        <f t="shared" si="103"/>
        <v>0</v>
      </c>
      <c r="AB145" s="49">
        <f t="shared" si="103"/>
        <v>0</v>
      </c>
      <c r="AC145" s="49">
        <f t="shared" si="103"/>
        <v>0</v>
      </c>
      <c r="AD145" s="44">
        <f t="shared" si="98"/>
        <v>0</v>
      </c>
      <c r="AE145" s="49">
        <f t="shared" si="103"/>
        <v>0</v>
      </c>
      <c r="AF145" s="49">
        <f t="shared" si="103"/>
        <v>0</v>
      </c>
      <c r="AG145" s="49">
        <f t="shared" si="103"/>
        <v>0</v>
      </c>
      <c r="AH145" s="49">
        <f t="shared" si="103"/>
        <v>0</v>
      </c>
      <c r="AI145" s="49">
        <f t="shared" si="103"/>
        <v>0</v>
      </c>
      <c r="AJ145" s="44">
        <f t="shared" si="103"/>
        <v>0</v>
      </c>
      <c r="AK145" s="51"/>
      <c r="AM145" s="52"/>
      <c r="AN145" s="122"/>
      <c r="AO145" s="52"/>
      <c r="AP145" s="52"/>
      <c r="AQ145" s="52"/>
    </row>
    <row r="146" spans="1:43" ht="20.100000000000001" hidden="1" customHeight="1" outlineLevel="2">
      <c r="A146" t="s">
        <v>344</v>
      </c>
      <c r="B146" t="s">
        <v>519</v>
      </c>
      <c r="C146" s="40" t="s">
        <v>345</v>
      </c>
      <c r="D146" s="41" t="s">
        <v>279</v>
      </c>
      <c r="E146" s="42" t="s">
        <v>482</v>
      </c>
      <c r="F146" s="43" t="s">
        <v>527</v>
      </c>
      <c r="G146" s="43" t="s">
        <v>548</v>
      </c>
      <c r="H146" s="43" t="s">
        <v>548</v>
      </c>
      <c r="I146" s="44">
        <v>14159971</v>
      </c>
      <c r="J146" s="45">
        <v>14159971</v>
      </c>
      <c r="K146" s="46">
        <v>0</v>
      </c>
      <c r="L146" s="47" t="s">
        <v>49</v>
      </c>
      <c r="M146" s="48" t="s">
        <v>280</v>
      </c>
      <c r="N146" s="48" t="s">
        <v>255</v>
      </c>
      <c r="O146" s="48" t="s">
        <v>258</v>
      </c>
      <c r="P146" s="77" t="s">
        <v>76</v>
      </c>
      <c r="Q146" s="45">
        <f>I146</f>
        <v>14159971</v>
      </c>
      <c r="R146" s="46">
        <f>K146</f>
        <v>0</v>
      </c>
      <c r="S146" s="49">
        <f>Q146+R146</f>
        <v>14159971</v>
      </c>
      <c r="T146" s="49">
        <f>SUM(AE146:AJ146)</f>
        <v>0</v>
      </c>
      <c r="U146" s="49">
        <f t="shared" ref="U146:U147" si="104">SUM(W146:AB146)</f>
        <v>14451399</v>
      </c>
      <c r="V146" s="49">
        <f>U146-T146</f>
        <v>14451399</v>
      </c>
      <c r="W146" s="50">
        <v>14451399</v>
      </c>
      <c r="X146" s="50">
        <v>0</v>
      </c>
      <c r="Y146" s="50">
        <v>0</v>
      </c>
      <c r="Z146" s="50">
        <v>0</v>
      </c>
      <c r="AA146" s="50"/>
      <c r="AB146" s="50"/>
      <c r="AC146" s="50"/>
      <c r="AD146" s="44">
        <f t="shared" si="98"/>
        <v>14451399</v>
      </c>
      <c r="AE146" s="49">
        <v>0</v>
      </c>
      <c r="AF146" s="49">
        <v>0</v>
      </c>
      <c r="AG146" s="49">
        <v>0</v>
      </c>
      <c r="AH146" s="49">
        <v>0</v>
      </c>
      <c r="AI146" s="49">
        <v>0</v>
      </c>
      <c r="AJ146" s="44">
        <v>0</v>
      </c>
      <c r="AK146" s="51">
        <v>0</v>
      </c>
      <c r="AL146" t="str">
        <f>IF(J146&gt;V146,"error","")</f>
        <v/>
      </c>
      <c r="AM146" s="52">
        <v>9432280</v>
      </c>
      <c r="AN146" s="122" t="s">
        <v>725</v>
      </c>
      <c r="AO146" s="52">
        <v>38686</v>
      </c>
      <c r="AP146" s="52">
        <f>AQ146-+AM146</f>
        <v>4727691</v>
      </c>
      <c r="AQ146" s="52">
        <f>J146</f>
        <v>14159971</v>
      </c>
    </row>
    <row r="147" spans="1:43" s="126" customFormat="1" ht="20.100000000000001" hidden="1" customHeight="1" outlineLevel="2">
      <c r="A147" s="126" t="s">
        <v>344</v>
      </c>
      <c r="B147" s="126" t="s">
        <v>519</v>
      </c>
      <c r="C147" s="127" t="s">
        <v>345</v>
      </c>
      <c r="D147" s="128" t="s">
        <v>281</v>
      </c>
      <c r="E147" s="125" t="s">
        <v>483</v>
      </c>
      <c r="F147" s="125" t="s">
        <v>527</v>
      </c>
      <c r="G147" s="125" t="s">
        <v>528</v>
      </c>
      <c r="H147" s="125" t="s">
        <v>531</v>
      </c>
      <c r="I147" s="129">
        <v>11960664</v>
      </c>
      <c r="J147" s="130">
        <v>11960664</v>
      </c>
      <c r="K147" s="131">
        <v>-47058933</v>
      </c>
      <c r="L147" s="132" t="s">
        <v>49</v>
      </c>
      <c r="M147" s="133" t="s">
        <v>82</v>
      </c>
      <c r="N147" s="133" t="s">
        <v>255</v>
      </c>
      <c r="O147" s="133" t="s">
        <v>258</v>
      </c>
      <c r="P147" s="134" t="s">
        <v>76</v>
      </c>
      <c r="Q147" s="130">
        <f>I147</f>
        <v>11960664</v>
      </c>
      <c r="R147" s="131">
        <f>K147</f>
        <v>-47058933</v>
      </c>
      <c r="S147" s="135">
        <f>Q147+R147</f>
        <v>-35098269</v>
      </c>
      <c r="T147" s="135">
        <f>SUM(AE147:AJ147)</f>
        <v>0</v>
      </c>
      <c r="U147" s="135">
        <f t="shared" si="104"/>
        <v>12054635</v>
      </c>
      <c r="V147" s="135">
        <f>U147-T147</f>
        <v>12054635</v>
      </c>
      <c r="W147" s="135">
        <v>0</v>
      </c>
      <c r="X147" s="135">
        <v>0</v>
      </c>
      <c r="Y147" s="135">
        <v>12054635</v>
      </c>
      <c r="Z147" s="135">
        <v>0</v>
      </c>
      <c r="AA147" s="135"/>
      <c r="AB147" s="135"/>
      <c r="AC147" s="135"/>
      <c r="AD147" s="129">
        <f t="shared" si="98"/>
        <v>12054635</v>
      </c>
      <c r="AE147" s="135">
        <v>0</v>
      </c>
      <c r="AF147" s="135">
        <v>0</v>
      </c>
      <c r="AG147" s="135">
        <v>0</v>
      </c>
      <c r="AH147" s="135">
        <v>0</v>
      </c>
      <c r="AI147" s="135">
        <v>0</v>
      </c>
      <c r="AJ147" s="129">
        <v>0</v>
      </c>
      <c r="AK147" s="136">
        <v>0</v>
      </c>
      <c r="AL147" s="126" t="str">
        <f>IF(J147&gt;V147,"error","")</f>
        <v/>
      </c>
      <c r="AM147" s="137">
        <v>0</v>
      </c>
      <c r="AN147" s="138" t="s">
        <v>725</v>
      </c>
      <c r="AO147" s="137">
        <v>98463.98</v>
      </c>
      <c r="AP147" s="137">
        <f>AQ147-+AM147</f>
        <v>11960664</v>
      </c>
      <c r="AQ147" s="137">
        <f>J147</f>
        <v>11960664</v>
      </c>
    </row>
    <row r="148" spans="1:43" ht="20.100000000000001" hidden="1" customHeight="1" outlineLevel="1">
      <c r="C148" s="55" t="s">
        <v>282</v>
      </c>
      <c r="D148" s="41"/>
      <c r="E148" s="42"/>
      <c r="F148" s="43"/>
      <c r="G148" s="43"/>
      <c r="H148" s="43"/>
      <c r="I148" s="44">
        <f>SUBTOTAL(9,I146:I147)</f>
        <v>0</v>
      </c>
      <c r="J148" s="45">
        <f>SUBTOTAL(9,J146:J147)</f>
        <v>0</v>
      </c>
      <c r="K148" s="46">
        <f>SUBTOTAL(9,K146:K147)</f>
        <v>0</v>
      </c>
      <c r="L148" s="47"/>
      <c r="M148" s="48"/>
      <c r="N148" s="48"/>
      <c r="O148" s="48"/>
      <c r="P148" s="77"/>
      <c r="Q148" s="45">
        <f t="shared" ref="Q148:AJ148" si="105">SUBTOTAL(9,Q146:Q147)</f>
        <v>0</v>
      </c>
      <c r="R148" s="46">
        <f t="shared" si="105"/>
        <v>0</v>
      </c>
      <c r="S148" s="49">
        <f t="shared" si="105"/>
        <v>0</v>
      </c>
      <c r="T148" s="49">
        <f t="shared" si="105"/>
        <v>0</v>
      </c>
      <c r="U148" s="49">
        <f t="shared" si="105"/>
        <v>0</v>
      </c>
      <c r="V148" s="49">
        <f t="shared" si="105"/>
        <v>0</v>
      </c>
      <c r="W148" s="49">
        <f t="shared" si="105"/>
        <v>0</v>
      </c>
      <c r="X148" s="49">
        <f t="shared" si="105"/>
        <v>0</v>
      </c>
      <c r="Y148" s="49">
        <f t="shared" si="105"/>
        <v>0</v>
      </c>
      <c r="Z148" s="49">
        <f t="shared" si="105"/>
        <v>0</v>
      </c>
      <c r="AA148" s="49">
        <f t="shared" si="105"/>
        <v>0</v>
      </c>
      <c r="AB148" s="49">
        <f t="shared" si="105"/>
        <v>0</v>
      </c>
      <c r="AC148" s="49">
        <f t="shared" si="105"/>
        <v>0</v>
      </c>
      <c r="AD148" s="44">
        <f t="shared" si="98"/>
        <v>0</v>
      </c>
      <c r="AE148" s="49">
        <f t="shared" si="105"/>
        <v>0</v>
      </c>
      <c r="AF148" s="49">
        <f t="shared" si="105"/>
        <v>0</v>
      </c>
      <c r="AG148" s="49">
        <f t="shared" si="105"/>
        <v>0</v>
      </c>
      <c r="AH148" s="49">
        <f t="shared" si="105"/>
        <v>0</v>
      </c>
      <c r="AI148" s="49">
        <f t="shared" si="105"/>
        <v>0</v>
      </c>
      <c r="AJ148" s="44">
        <f t="shared" si="105"/>
        <v>0</v>
      </c>
      <c r="AK148" s="51"/>
      <c r="AM148" s="52"/>
      <c r="AN148" s="122"/>
      <c r="AO148" s="52"/>
      <c r="AP148" s="52"/>
      <c r="AQ148" s="52"/>
    </row>
    <row r="149" spans="1:43" ht="20.100000000000001" hidden="1" customHeight="1" outlineLevel="2">
      <c r="A149" t="s">
        <v>346</v>
      </c>
      <c r="B149" t="s">
        <v>520</v>
      </c>
      <c r="C149" s="40" t="s">
        <v>347</v>
      </c>
      <c r="D149" s="41" t="s">
        <v>283</v>
      </c>
      <c r="E149" s="42" t="s">
        <v>484</v>
      </c>
      <c r="F149" s="43" t="s">
        <v>530</v>
      </c>
      <c r="G149" s="43" t="s">
        <v>539</v>
      </c>
      <c r="H149" s="43" t="s">
        <v>500</v>
      </c>
      <c r="I149" s="44">
        <v>48300840</v>
      </c>
      <c r="J149" s="45">
        <v>48300840</v>
      </c>
      <c r="K149" s="46">
        <v>-27837000</v>
      </c>
      <c r="L149" s="47" t="s">
        <v>78</v>
      </c>
      <c r="M149" s="48"/>
      <c r="N149" s="48"/>
      <c r="O149" s="48" t="s">
        <v>258</v>
      </c>
      <c r="P149" s="77" t="s">
        <v>493</v>
      </c>
      <c r="Q149" s="45">
        <f>I149</f>
        <v>48300840</v>
      </c>
      <c r="R149" s="46">
        <f>K149</f>
        <v>-27837000</v>
      </c>
      <c r="S149" s="49">
        <f>Q149+R149</f>
        <v>20463840</v>
      </c>
      <c r="T149" s="49">
        <f>SUM(AE149:AJ149)</f>
        <v>0</v>
      </c>
      <c r="U149" s="49">
        <f t="shared" ref="U149" si="106">SUM(W149:AB149)</f>
        <v>0</v>
      </c>
      <c r="V149" s="49">
        <f>U149-T149</f>
        <v>0</v>
      </c>
      <c r="W149" s="50">
        <v>0</v>
      </c>
      <c r="X149" s="50">
        <v>0</v>
      </c>
      <c r="Y149" s="50">
        <v>0</v>
      </c>
      <c r="Z149" s="50">
        <v>0</v>
      </c>
      <c r="AA149" s="50"/>
      <c r="AB149" s="50"/>
      <c r="AC149" s="50"/>
      <c r="AD149" s="44">
        <f t="shared" si="98"/>
        <v>0</v>
      </c>
      <c r="AE149" s="49">
        <v>0</v>
      </c>
      <c r="AF149" s="49">
        <v>0</v>
      </c>
      <c r="AG149" s="49">
        <v>0</v>
      </c>
      <c r="AH149" s="49">
        <v>0</v>
      </c>
      <c r="AI149" s="49">
        <v>0</v>
      </c>
      <c r="AJ149" s="44">
        <v>0</v>
      </c>
      <c r="AK149" s="51">
        <v>0</v>
      </c>
      <c r="AL149" t="str">
        <f>IF(J149&gt;V149,"error","")</f>
        <v>error</v>
      </c>
      <c r="AM149" s="52">
        <v>48300840</v>
      </c>
      <c r="AN149" s="122" t="s">
        <v>726</v>
      </c>
      <c r="AO149" s="52">
        <v>0</v>
      </c>
      <c r="AP149" s="52">
        <f>AQ149-+AM149</f>
        <v>0</v>
      </c>
      <c r="AQ149" s="52">
        <f>J149</f>
        <v>48300840</v>
      </c>
    </row>
    <row r="150" spans="1:43" ht="20.100000000000001" hidden="1" customHeight="1" outlineLevel="1" collapsed="1">
      <c r="C150" s="55" t="s">
        <v>284</v>
      </c>
      <c r="D150" s="41"/>
      <c r="E150" s="42"/>
      <c r="F150" s="43"/>
      <c r="G150" s="43"/>
      <c r="H150" s="43"/>
      <c r="I150" s="44">
        <f>SUBTOTAL(9,I149:I149)</f>
        <v>0</v>
      </c>
      <c r="J150" s="45">
        <f>SUBTOTAL(9,J149:J149)</f>
        <v>0</v>
      </c>
      <c r="K150" s="46">
        <f>SUBTOTAL(9,K149:K149)</f>
        <v>0</v>
      </c>
      <c r="L150" s="47"/>
      <c r="M150" s="48"/>
      <c r="N150" s="48"/>
      <c r="O150" s="48"/>
      <c r="P150" s="77"/>
      <c r="Q150" s="45">
        <f t="shared" ref="Q150:AJ150" si="107">SUBTOTAL(9,Q149:Q149)</f>
        <v>0</v>
      </c>
      <c r="R150" s="46">
        <f t="shared" si="107"/>
        <v>0</v>
      </c>
      <c r="S150" s="49">
        <f t="shared" si="107"/>
        <v>0</v>
      </c>
      <c r="T150" s="49">
        <f t="shared" si="107"/>
        <v>0</v>
      </c>
      <c r="U150" s="49">
        <f t="shared" si="107"/>
        <v>0</v>
      </c>
      <c r="V150" s="49">
        <f t="shared" si="107"/>
        <v>0</v>
      </c>
      <c r="W150" s="49">
        <f t="shared" si="107"/>
        <v>0</v>
      </c>
      <c r="X150" s="49">
        <f t="shared" si="107"/>
        <v>0</v>
      </c>
      <c r="Y150" s="49">
        <f t="shared" si="107"/>
        <v>0</v>
      </c>
      <c r="Z150" s="49">
        <f t="shared" si="107"/>
        <v>0</v>
      </c>
      <c r="AA150" s="49">
        <f t="shared" si="107"/>
        <v>0</v>
      </c>
      <c r="AB150" s="49">
        <f t="shared" si="107"/>
        <v>0</v>
      </c>
      <c r="AC150" s="49">
        <f t="shared" si="107"/>
        <v>0</v>
      </c>
      <c r="AD150" s="44">
        <f t="shared" si="98"/>
        <v>0</v>
      </c>
      <c r="AE150" s="49">
        <f t="shared" si="107"/>
        <v>0</v>
      </c>
      <c r="AF150" s="49">
        <f t="shared" si="107"/>
        <v>0</v>
      </c>
      <c r="AG150" s="49">
        <f t="shared" si="107"/>
        <v>0</v>
      </c>
      <c r="AH150" s="49">
        <f t="shared" si="107"/>
        <v>0</v>
      </c>
      <c r="AI150" s="49">
        <f t="shared" si="107"/>
        <v>0</v>
      </c>
      <c r="AJ150" s="44">
        <f t="shared" si="107"/>
        <v>0</v>
      </c>
      <c r="AK150" s="51"/>
      <c r="AM150" s="52"/>
      <c r="AN150" s="122"/>
      <c r="AO150" s="52"/>
      <c r="AP150" s="52"/>
      <c r="AQ150" s="52"/>
    </row>
    <row r="151" spans="1:43" ht="20.100000000000001" hidden="1" customHeight="1" outlineLevel="2">
      <c r="A151" t="s">
        <v>348</v>
      </c>
      <c r="B151" t="s">
        <v>521</v>
      </c>
      <c r="C151" s="40" t="s">
        <v>349</v>
      </c>
      <c r="D151" s="41" t="s">
        <v>285</v>
      </c>
      <c r="E151" s="42" t="s">
        <v>485</v>
      </c>
      <c r="F151" s="43" t="s">
        <v>530</v>
      </c>
      <c r="G151" s="43" t="s">
        <v>536</v>
      </c>
      <c r="H151" s="43" t="s">
        <v>537</v>
      </c>
      <c r="I151" s="44">
        <v>142715520</v>
      </c>
      <c r="J151" s="45">
        <v>142715520</v>
      </c>
      <c r="K151" s="46">
        <v>-67817000</v>
      </c>
      <c r="L151" s="47" t="s">
        <v>78</v>
      </c>
      <c r="M151" s="48"/>
      <c r="N151" s="48"/>
      <c r="O151" s="48" t="s">
        <v>258</v>
      </c>
      <c r="P151" s="77" t="s">
        <v>493</v>
      </c>
      <c r="Q151" s="45">
        <f>I151</f>
        <v>142715520</v>
      </c>
      <c r="R151" s="46">
        <f>K151</f>
        <v>-67817000</v>
      </c>
      <c r="S151" s="49">
        <f>Q151+R151</f>
        <v>74898520</v>
      </c>
      <c r="T151" s="49">
        <f>SUM(AE151:AJ151)</f>
        <v>0</v>
      </c>
      <c r="U151" s="49">
        <f t="shared" ref="U151" si="108">SUM(W151:AB151)</f>
        <v>0</v>
      </c>
      <c r="V151" s="49">
        <f>U151-T151</f>
        <v>0</v>
      </c>
      <c r="W151" s="50">
        <v>0</v>
      </c>
      <c r="X151" s="50">
        <v>0</v>
      </c>
      <c r="Y151" s="50">
        <v>0</v>
      </c>
      <c r="Z151" s="50">
        <v>0</v>
      </c>
      <c r="AA151" s="50"/>
      <c r="AB151" s="50"/>
      <c r="AC151" s="50"/>
      <c r="AD151" s="44">
        <f t="shared" si="98"/>
        <v>0</v>
      </c>
      <c r="AE151" s="49">
        <v>0</v>
      </c>
      <c r="AF151" s="49">
        <v>0</v>
      </c>
      <c r="AG151" s="49">
        <v>0</v>
      </c>
      <c r="AH151" s="49">
        <v>0</v>
      </c>
      <c r="AI151" s="49">
        <v>0</v>
      </c>
      <c r="AJ151" s="44">
        <v>0</v>
      </c>
      <c r="AK151" s="51">
        <v>0</v>
      </c>
      <c r="AL151" t="str">
        <f>IF(J151&gt;V151,"error","")</f>
        <v>error</v>
      </c>
      <c r="AM151" s="52">
        <v>142715520</v>
      </c>
      <c r="AN151" s="122" t="s">
        <v>726</v>
      </c>
      <c r="AO151" s="52">
        <v>0</v>
      </c>
      <c r="AP151" s="52">
        <f>AQ151-+AM151</f>
        <v>0</v>
      </c>
      <c r="AQ151" s="52">
        <f>J151</f>
        <v>142715520</v>
      </c>
    </row>
    <row r="152" spans="1:43" ht="20.100000000000001" hidden="1" customHeight="1" outlineLevel="1" collapsed="1">
      <c r="C152" s="55" t="s">
        <v>286</v>
      </c>
      <c r="D152" s="41"/>
      <c r="E152" s="42"/>
      <c r="F152" s="43"/>
      <c r="G152" s="43"/>
      <c r="H152" s="43"/>
      <c r="I152" s="44">
        <f>SUBTOTAL(9,I151:I151)</f>
        <v>0</v>
      </c>
      <c r="J152" s="45">
        <f>SUBTOTAL(9,J151:J151)</f>
        <v>0</v>
      </c>
      <c r="K152" s="46">
        <f>SUBTOTAL(9,K151:K151)</f>
        <v>0</v>
      </c>
      <c r="L152" s="47"/>
      <c r="M152" s="48"/>
      <c r="N152" s="48"/>
      <c r="O152" s="48"/>
      <c r="P152" s="77"/>
      <c r="Q152" s="45">
        <f t="shared" ref="Q152:AJ152" si="109">SUBTOTAL(9,Q151:Q151)</f>
        <v>0</v>
      </c>
      <c r="R152" s="46">
        <f t="shared" si="109"/>
        <v>0</v>
      </c>
      <c r="S152" s="49">
        <f t="shared" si="109"/>
        <v>0</v>
      </c>
      <c r="T152" s="49">
        <f t="shared" si="109"/>
        <v>0</v>
      </c>
      <c r="U152" s="49">
        <f t="shared" si="109"/>
        <v>0</v>
      </c>
      <c r="V152" s="49">
        <f t="shared" si="109"/>
        <v>0</v>
      </c>
      <c r="W152" s="49">
        <f t="shared" si="109"/>
        <v>0</v>
      </c>
      <c r="X152" s="49">
        <f t="shared" si="109"/>
        <v>0</v>
      </c>
      <c r="Y152" s="49">
        <f t="shared" si="109"/>
        <v>0</v>
      </c>
      <c r="Z152" s="49">
        <f t="shared" si="109"/>
        <v>0</v>
      </c>
      <c r="AA152" s="49">
        <f t="shared" si="109"/>
        <v>0</v>
      </c>
      <c r="AB152" s="49">
        <f t="shared" si="109"/>
        <v>0</v>
      </c>
      <c r="AC152" s="49">
        <f t="shared" si="109"/>
        <v>0</v>
      </c>
      <c r="AD152" s="44">
        <f t="shared" si="98"/>
        <v>0</v>
      </c>
      <c r="AE152" s="49">
        <f t="shared" si="109"/>
        <v>0</v>
      </c>
      <c r="AF152" s="49">
        <f t="shared" si="109"/>
        <v>0</v>
      </c>
      <c r="AG152" s="49">
        <f t="shared" si="109"/>
        <v>0</v>
      </c>
      <c r="AH152" s="49">
        <f t="shared" si="109"/>
        <v>0</v>
      </c>
      <c r="AI152" s="49">
        <f t="shared" si="109"/>
        <v>0</v>
      </c>
      <c r="AJ152" s="44">
        <f t="shared" si="109"/>
        <v>0</v>
      </c>
      <c r="AK152" s="51"/>
      <c r="AM152" s="52"/>
      <c r="AN152" s="122"/>
      <c r="AO152" s="52"/>
      <c r="AP152" s="52"/>
      <c r="AQ152" s="52"/>
    </row>
    <row r="153" spans="1:43" ht="20.100000000000001" hidden="1" customHeight="1" outlineLevel="2">
      <c r="A153" t="s">
        <v>350</v>
      </c>
      <c r="B153" t="s">
        <v>522</v>
      </c>
      <c r="C153" s="40" t="s">
        <v>351</v>
      </c>
      <c r="D153" s="41" t="s">
        <v>287</v>
      </c>
      <c r="E153" s="42" t="s">
        <v>486</v>
      </c>
      <c r="F153" s="43" t="s">
        <v>527</v>
      </c>
      <c r="G153" s="43" t="s">
        <v>536</v>
      </c>
      <c r="H153" s="43" t="s">
        <v>537</v>
      </c>
      <c r="I153" s="44">
        <f>60716835-24699000</f>
        <v>36017835</v>
      </c>
      <c r="J153" s="45">
        <f>60716835-24699000</f>
        <v>36017835</v>
      </c>
      <c r="K153" s="46">
        <v>0</v>
      </c>
      <c r="L153" s="47" t="s">
        <v>49</v>
      </c>
      <c r="M153" s="48" t="s">
        <v>248</v>
      </c>
      <c r="N153" s="48" t="s">
        <v>255</v>
      </c>
      <c r="O153" s="48" t="s">
        <v>47</v>
      </c>
      <c r="P153" s="77" t="s">
        <v>214</v>
      </c>
      <c r="Q153" s="45">
        <f>I153</f>
        <v>36017835</v>
      </c>
      <c r="R153" s="46">
        <f>K153</f>
        <v>0</v>
      </c>
      <c r="S153" s="49">
        <f>Q153+R153</f>
        <v>36017835</v>
      </c>
      <c r="T153" s="49">
        <f>SUM(AE153:AJ153)</f>
        <v>0</v>
      </c>
      <c r="U153" s="49">
        <f t="shared" ref="U153:U154" si="110">SUM(W153:AB153)</f>
        <v>55363903</v>
      </c>
      <c r="V153" s="49">
        <f>U153-T153</f>
        <v>55363903</v>
      </c>
      <c r="W153" s="50">
        <v>0</v>
      </c>
      <c r="X153" s="50">
        <v>0</v>
      </c>
      <c r="Y153" s="50">
        <v>0</v>
      </c>
      <c r="Z153" s="50">
        <v>55363903</v>
      </c>
      <c r="AA153" s="50"/>
      <c r="AB153" s="50"/>
      <c r="AC153" s="50"/>
      <c r="AD153" s="44">
        <f t="shared" si="98"/>
        <v>55363903</v>
      </c>
      <c r="AE153" s="49">
        <v>0</v>
      </c>
      <c r="AF153" s="49">
        <v>0</v>
      </c>
      <c r="AG153" s="49">
        <v>0</v>
      </c>
      <c r="AH153" s="49">
        <v>0</v>
      </c>
      <c r="AI153" s="49">
        <v>0</v>
      </c>
      <c r="AJ153" s="44">
        <v>0</v>
      </c>
      <c r="AK153" s="51">
        <v>0</v>
      </c>
      <c r="AL153" t="str">
        <f>IF(J153&gt;V153,"error","")</f>
        <v/>
      </c>
      <c r="AM153" s="52">
        <v>24699000</v>
      </c>
      <c r="AN153" s="122" t="s">
        <v>725</v>
      </c>
      <c r="AO153" s="52">
        <v>301993.24000000011</v>
      </c>
      <c r="AP153" s="52">
        <f>AQ153-+AM153</f>
        <v>11318835</v>
      </c>
      <c r="AQ153" s="52">
        <f>J153</f>
        <v>36017835</v>
      </c>
    </row>
    <row r="154" spans="1:43" ht="20.100000000000001" hidden="1" customHeight="1" outlineLevel="2">
      <c r="A154" t="s">
        <v>350</v>
      </c>
      <c r="B154" t="s">
        <v>522</v>
      </c>
      <c r="C154" s="40" t="s">
        <v>351</v>
      </c>
      <c r="D154" s="41" t="s">
        <v>288</v>
      </c>
      <c r="E154" s="42" t="s">
        <v>487</v>
      </c>
      <c r="F154" s="43" t="s">
        <v>556</v>
      </c>
      <c r="G154" s="43" t="s">
        <v>536</v>
      </c>
      <c r="H154" s="43" t="s">
        <v>537</v>
      </c>
      <c r="I154" s="44">
        <v>7267091</v>
      </c>
      <c r="J154" s="45">
        <v>7267091</v>
      </c>
      <c r="K154" s="46">
        <v>0</v>
      </c>
      <c r="L154" s="47" t="s">
        <v>49</v>
      </c>
      <c r="M154" s="48"/>
      <c r="N154" s="48"/>
      <c r="O154" s="48" t="s">
        <v>47</v>
      </c>
      <c r="P154" s="77" t="s">
        <v>214</v>
      </c>
      <c r="Q154" s="45">
        <f>I154</f>
        <v>7267091</v>
      </c>
      <c r="R154" s="46">
        <f>K154</f>
        <v>0</v>
      </c>
      <c r="S154" s="49">
        <f>Q154+R154</f>
        <v>7267091</v>
      </c>
      <c r="T154" s="49">
        <f>SUM(AE154:AJ154)</f>
        <v>0</v>
      </c>
      <c r="U154" s="49">
        <f t="shared" si="110"/>
        <v>0</v>
      </c>
      <c r="V154" s="49">
        <f>U154-T154</f>
        <v>0</v>
      </c>
      <c r="W154" s="50">
        <v>0</v>
      </c>
      <c r="X154" s="50">
        <v>0</v>
      </c>
      <c r="Y154" s="50">
        <v>0</v>
      </c>
      <c r="Z154" s="50">
        <v>0</v>
      </c>
      <c r="AA154" s="50"/>
      <c r="AB154" s="50"/>
      <c r="AC154" s="50"/>
      <c r="AD154" s="44">
        <f t="shared" si="98"/>
        <v>0</v>
      </c>
      <c r="AE154" s="49">
        <v>0</v>
      </c>
      <c r="AF154" s="49">
        <v>0</v>
      </c>
      <c r="AG154" s="49">
        <v>0</v>
      </c>
      <c r="AH154" s="49">
        <v>0</v>
      </c>
      <c r="AI154" s="49">
        <v>0</v>
      </c>
      <c r="AJ154" s="44">
        <v>0</v>
      </c>
      <c r="AK154" s="51">
        <v>0</v>
      </c>
      <c r="AL154" t="str">
        <f>IF(J154&gt;V154,"error","")</f>
        <v>error</v>
      </c>
      <c r="AM154" s="52">
        <v>0</v>
      </c>
      <c r="AN154" s="122" t="s">
        <v>725</v>
      </c>
      <c r="AO154" s="52">
        <v>59845.33</v>
      </c>
      <c r="AP154" s="52">
        <f>AQ154-+AM154</f>
        <v>7267091</v>
      </c>
      <c r="AQ154" s="52">
        <f>J154</f>
        <v>7267091</v>
      </c>
    </row>
    <row r="155" spans="1:43" ht="20.100000000000001" hidden="1" customHeight="1" outlineLevel="1" collapsed="1">
      <c r="C155" s="55" t="s">
        <v>289</v>
      </c>
      <c r="D155" s="41"/>
      <c r="E155" s="42"/>
      <c r="F155" s="43"/>
      <c r="G155" s="43"/>
      <c r="H155" s="43"/>
      <c r="I155" s="44">
        <f>SUBTOTAL(9,I153:I154)</f>
        <v>0</v>
      </c>
      <c r="J155" s="45">
        <f>SUBTOTAL(9,J153:J154)</f>
        <v>0</v>
      </c>
      <c r="K155" s="46">
        <f>SUBTOTAL(9,K153:K154)</f>
        <v>0</v>
      </c>
      <c r="L155" s="47"/>
      <c r="M155" s="48"/>
      <c r="N155" s="48"/>
      <c r="O155" s="48"/>
      <c r="P155" s="77"/>
      <c r="Q155" s="45">
        <f t="shared" ref="Q155:AJ155" si="111">SUBTOTAL(9,Q153:Q154)</f>
        <v>0</v>
      </c>
      <c r="R155" s="46">
        <f t="shared" si="111"/>
        <v>0</v>
      </c>
      <c r="S155" s="49">
        <f t="shared" si="111"/>
        <v>0</v>
      </c>
      <c r="T155" s="49">
        <f t="shared" si="111"/>
        <v>0</v>
      </c>
      <c r="U155" s="49">
        <f t="shared" si="111"/>
        <v>0</v>
      </c>
      <c r="V155" s="49">
        <f t="shared" si="111"/>
        <v>0</v>
      </c>
      <c r="W155" s="49">
        <f t="shared" si="111"/>
        <v>0</v>
      </c>
      <c r="X155" s="49">
        <f t="shared" si="111"/>
        <v>0</v>
      </c>
      <c r="Y155" s="49">
        <f t="shared" si="111"/>
        <v>0</v>
      </c>
      <c r="Z155" s="49">
        <f t="shared" si="111"/>
        <v>0</v>
      </c>
      <c r="AA155" s="49">
        <f t="shared" si="111"/>
        <v>0</v>
      </c>
      <c r="AB155" s="49">
        <f t="shared" si="111"/>
        <v>0</v>
      </c>
      <c r="AC155" s="49">
        <f t="shared" si="111"/>
        <v>0</v>
      </c>
      <c r="AD155" s="44">
        <f t="shared" si="98"/>
        <v>0</v>
      </c>
      <c r="AE155" s="49">
        <f t="shared" si="111"/>
        <v>0</v>
      </c>
      <c r="AF155" s="49">
        <f t="shared" si="111"/>
        <v>0</v>
      </c>
      <c r="AG155" s="49">
        <f t="shared" si="111"/>
        <v>0</v>
      </c>
      <c r="AH155" s="49">
        <f t="shared" si="111"/>
        <v>0</v>
      </c>
      <c r="AI155" s="49">
        <f t="shared" si="111"/>
        <v>0</v>
      </c>
      <c r="AJ155" s="44">
        <f t="shared" si="111"/>
        <v>0</v>
      </c>
      <c r="AK155" s="51"/>
      <c r="AM155" s="52"/>
      <c r="AN155" s="122"/>
      <c r="AO155" s="52"/>
      <c r="AP155" s="52"/>
      <c r="AQ155" s="52"/>
    </row>
    <row r="156" spans="1:43" ht="20.100000000000001" hidden="1" customHeight="1" outlineLevel="2">
      <c r="A156" t="s">
        <v>352</v>
      </c>
      <c r="B156" t="s">
        <v>523</v>
      </c>
      <c r="C156" s="40" t="s">
        <v>353</v>
      </c>
      <c r="D156" s="41" t="s">
        <v>290</v>
      </c>
      <c r="E156" s="42" t="s">
        <v>488</v>
      </c>
      <c r="F156" s="43" t="s">
        <v>527</v>
      </c>
      <c r="G156" s="43" t="s">
        <v>536</v>
      </c>
      <c r="H156" s="43" t="s">
        <v>537</v>
      </c>
      <c r="I156" s="44">
        <v>6532017</v>
      </c>
      <c r="J156" s="45">
        <v>6532017</v>
      </c>
      <c r="K156" s="46">
        <v>0</v>
      </c>
      <c r="L156" s="47" t="s">
        <v>49</v>
      </c>
      <c r="M156" s="48" t="s">
        <v>248</v>
      </c>
      <c r="N156" s="48" t="s">
        <v>255</v>
      </c>
      <c r="O156" s="48" t="s">
        <v>47</v>
      </c>
      <c r="P156" s="77" t="s">
        <v>214</v>
      </c>
      <c r="Q156" s="45">
        <f>I156</f>
        <v>6532017</v>
      </c>
      <c r="R156" s="46">
        <f>K156</f>
        <v>0</v>
      </c>
      <c r="S156" s="49">
        <f>Q156+R156</f>
        <v>6532017</v>
      </c>
      <c r="T156" s="49">
        <f>SUM(AE156:AJ156)</f>
        <v>0</v>
      </c>
      <c r="U156" s="49">
        <f t="shared" ref="U156" si="112">SUM(W156:AB156)</f>
        <v>0</v>
      </c>
      <c r="V156" s="49">
        <f>U156-T156</f>
        <v>0</v>
      </c>
      <c r="W156" s="50">
        <v>0</v>
      </c>
      <c r="X156" s="50">
        <v>0</v>
      </c>
      <c r="Y156" s="50">
        <v>0</v>
      </c>
      <c r="Z156" s="50">
        <v>0</v>
      </c>
      <c r="AA156" s="50"/>
      <c r="AB156" s="50"/>
      <c r="AC156" s="50"/>
      <c r="AD156" s="44">
        <f t="shared" si="98"/>
        <v>0</v>
      </c>
      <c r="AE156" s="49">
        <v>0</v>
      </c>
      <c r="AF156" s="49">
        <v>0</v>
      </c>
      <c r="AG156" s="49">
        <v>0</v>
      </c>
      <c r="AH156" s="49">
        <v>0</v>
      </c>
      <c r="AI156" s="49">
        <v>0</v>
      </c>
      <c r="AJ156" s="44">
        <v>0</v>
      </c>
      <c r="AK156" s="51" t="s">
        <v>291</v>
      </c>
      <c r="AL156" t="str">
        <f>IF(J156&gt;V156,"error","")</f>
        <v>error</v>
      </c>
      <c r="AM156" s="52">
        <v>4473560</v>
      </c>
      <c r="AN156" s="122" t="s">
        <v>746</v>
      </c>
      <c r="AO156" s="52">
        <v>53966.479999999996</v>
      </c>
      <c r="AP156" s="52">
        <f>AQ156-+AM156</f>
        <v>2058457</v>
      </c>
      <c r="AQ156" s="52">
        <f>J156</f>
        <v>6532017</v>
      </c>
    </row>
    <row r="157" spans="1:43" ht="20.100000000000001" hidden="1" customHeight="1" outlineLevel="1" collapsed="1">
      <c r="C157" s="55" t="s">
        <v>292</v>
      </c>
      <c r="D157" s="41"/>
      <c r="E157" s="42"/>
      <c r="F157" s="43"/>
      <c r="G157" s="43"/>
      <c r="H157" s="43"/>
      <c r="I157" s="44">
        <f>SUBTOTAL(9,I156:I156)</f>
        <v>0</v>
      </c>
      <c r="J157" s="45">
        <f>SUBTOTAL(9,J156:J156)</f>
        <v>0</v>
      </c>
      <c r="K157" s="46">
        <f>SUBTOTAL(9,K156:K156)</f>
        <v>0</v>
      </c>
      <c r="L157" s="47"/>
      <c r="M157" s="48"/>
      <c r="N157" s="48"/>
      <c r="O157" s="48"/>
      <c r="P157" s="77"/>
      <c r="Q157" s="45">
        <f t="shared" ref="Q157:AJ157" si="113">SUBTOTAL(9,Q156:Q156)</f>
        <v>0</v>
      </c>
      <c r="R157" s="46">
        <f t="shared" si="113"/>
        <v>0</v>
      </c>
      <c r="S157" s="49">
        <f t="shared" si="113"/>
        <v>0</v>
      </c>
      <c r="T157" s="49">
        <f t="shared" si="113"/>
        <v>0</v>
      </c>
      <c r="U157" s="49">
        <f t="shared" si="113"/>
        <v>0</v>
      </c>
      <c r="V157" s="49">
        <f t="shared" si="113"/>
        <v>0</v>
      </c>
      <c r="W157" s="49">
        <f t="shared" si="113"/>
        <v>0</v>
      </c>
      <c r="X157" s="49">
        <f t="shared" si="113"/>
        <v>0</v>
      </c>
      <c r="Y157" s="49">
        <f t="shared" si="113"/>
        <v>0</v>
      </c>
      <c r="Z157" s="49">
        <f t="shared" si="113"/>
        <v>0</v>
      </c>
      <c r="AA157" s="49">
        <f t="shared" si="113"/>
        <v>0</v>
      </c>
      <c r="AB157" s="49">
        <f t="shared" si="113"/>
        <v>0</v>
      </c>
      <c r="AC157" s="49">
        <f t="shared" si="113"/>
        <v>0</v>
      </c>
      <c r="AD157" s="44">
        <f t="shared" si="98"/>
        <v>0</v>
      </c>
      <c r="AE157" s="49">
        <f t="shared" si="113"/>
        <v>0</v>
      </c>
      <c r="AF157" s="49">
        <f t="shared" si="113"/>
        <v>0</v>
      </c>
      <c r="AG157" s="49">
        <f t="shared" si="113"/>
        <v>0</v>
      </c>
      <c r="AH157" s="49">
        <f t="shared" si="113"/>
        <v>0</v>
      </c>
      <c r="AI157" s="49">
        <f t="shared" si="113"/>
        <v>0</v>
      </c>
      <c r="AJ157" s="44">
        <f t="shared" si="113"/>
        <v>0</v>
      </c>
      <c r="AK157" s="51"/>
      <c r="AM157" s="52"/>
      <c r="AN157" s="122"/>
      <c r="AO157" s="52"/>
      <c r="AP157" s="52"/>
      <c r="AQ157" s="52"/>
    </row>
    <row r="158" spans="1:43" ht="20.100000000000001" hidden="1" customHeight="1" outlineLevel="2">
      <c r="A158" t="s">
        <v>354</v>
      </c>
      <c r="B158" t="s">
        <v>524</v>
      </c>
      <c r="C158" s="40" t="s">
        <v>355</v>
      </c>
      <c r="D158" s="41" t="s">
        <v>293</v>
      </c>
      <c r="E158" s="42" t="s">
        <v>489</v>
      </c>
      <c r="F158" s="43" t="s">
        <v>530</v>
      </c>
      <c r="G158" s="43" t="s">
        <v>539</v>
      </c>
      <c r="H158" s="43" t="s">
        <v>500</v>
      </c>
      <c r="I158" s="44">
        <v>49600080</v>
      </c>
      <c r="J158" s="45">
        <v>49600080</v>
      </c>
      <c r="K158" s="46">
        <v>-19692000</v>
      </c>
      <c r="L158" s="47" t="s">
        <v>78</v>
      </c>
      <c r="M158" s="48"/>
      <c r="N158" s="48" t="s">
        <v>255</v>
      </c>
      <c r="O158" s="48" t="s">
        <v>47</v>
      </c>
      <c r="P158" s="77" t="s">
        <v>493</v>
      </c>
      <c r="Q158" s="45">
        <f>I158</f>
        <v>49600080</v>
      </c>
      <c r="R158" s="46">
        <f>K158</f>
        <v>-19692000</v>
      </c>
      <c r="S158" s="49">
        <f>Q158+R158</f>
        <v>29908080</v>
      </c>
      <c r="T158" s="49">
        <f>SUM(AE158:AJ158)</f>
        <v>0</v>
      </c>
      <c r="U158" s="49">
        <f t="shared" ref="U158:U159" si="114">SUM(W158:AB158)</f>
        <v>0</v>
      </c>
      <c r="V158" s="49">
        <f>U158-T158</f>
        <v>0</v>
      </c>
      <c r="W158" s="50">
        <v>0</v>
      </c>
      <c r="X158" s="50">
        <v>0</v>
      </c>
      <c r="Y158" s="50">
        <v>0</v>
      </c>
      <c r="Z158" s="50">
        <v>0</v>
      </c>
      <c r="AA158" s="50"/>
      <c r="AB158" s="50"/>
      <c r="AC158" s="50"/>
      <c r="AD158" s="44">
        <f t="shared" si="98"/>
        <v>0</v>
      </c>
      <c r="AE158" s="49">
        <v>0</v>
      </c>
      <c r="AF158" s="49">
        <v>0</v>
      </c>
      <c r="AG158" s="49">
        <v>0</v>
      </c>
      <c r="AH158" s="49">
        <v>0</v>
      </c>
      <c r="AI158" s="49">
        <v>0</v>
      </c>
      <c r="AJ158" s="44">
        <v>0</v>
      </c>
      <c r="AK158" s="51">
        <v>0</v>
      </c>
      <c r="AL158" t="str">
        <f>IF(J158&gt;V158,"error","")</f>
        <v>error</v>
      </c>
      <c r="AM158" s="52">
        <v>49600080</v>
      </c>
      <c r="AN158" s="122" t="s">
        <v>726</v>
      </c>
      <c r="AO158" s="52">
        <v>0</v>
      </c>
      <c r="AP158" s="52">
        <f>AQ158-+AM158</f>
        <v>0</v>
      </c>
      <c r="AQ158" s="52">
        <f>J158</f>
        <v>49600080</v>
      </c>
    </row>
    <row r="159" spans="1:43" ht="20.100000000000001" hidden="1" customHeight="1" outlineLevel="2">
      <c r="A159" t="s">
        <v>354</v>
      </c>
      <c r="B159" t="s">
        <v>524</v>
      </c>
      <c r="C159" s="40" t="s">
        <v>355</v>
      </c>
      <c r="D159" s="41" t="s">
        <v>294</v>
      </c>
      <c r="E159" s="42" t="s">
        <v>490</v>
      </c>
      <c r="F159" s="43" t="s">
        <v>527</v>
      </c>
      <c r="G159" s="43" t="s">
        <v>536</v>
      </c>
      <c r="H159" s="43" t="s">
        <v>537</v>
      </c>
      <c r="I159" s="44">
        <v>5133083</v>
      </c>
      <c r="J159" s="45">
        <v>5133083</v>
      </c>
      <c r="K159" s="46">
        <v>0</v>
      </c>
      <c r="L159" s="47" t="s">
        <v>49</v>
      </c>
      <c r="M159" s="48"/>
      <c r="N159" s="48"/>
      <c r="O159" s="48" t="s">
        <v>47</v>
      </c>
      <c r="P159" s="77" t="s">
        <v>214</v>
      </c>
      <c r="Q159" s="45">
        <f>I159</f>
        <v>5133083</v>
      </c>
      <c r="R159" s="46">
        <f>K159</f>
        <v>0</v>
      </c>
      <c r="S159" s="49">
        <f>Q159+R159</f>
        <v>5133083</v>
      </c>
      <c r="T159" s="49">
        <f>SUM(AE159:AJ159)</f>
        <v>0</v>
      </c>
      <c r="U159" s="49">
        <f t="shared" si="114"/>
        <v>0</v>
      </c>
      <c r="V159" s="49">
        <f>U159-T159</f>
        <v>0</v>
      </c>
      <c r="W159" s="50">
        <v>0</v>
      </c>
      <c r="X159" s="50">
        <v>0</v>
      </c>
      <c r="Y159" s="50">
        <v>0</v>
      </c>
      <c r="Z159" s="50">
        <v>0</v>
      </c>
      <c r="AA159" s="50"/>
      <c r="AB159" s="50"/>
      <c r="AC159" s="50"/>
      <c r="AD159" s="44">
        <f t="shared" si="98"/>
        <v>0</v>
      </c>
      <c r="AE159" s="49">
        <v>0</v>
      </c>
      <c r="AF159" s="49">
        <v>0</v>
      </c>
      <c r="AG159" s="49">
        <v>0</v>
      </c>
      <c r="AH159" s="49">
        <v>0</v>
      </c>
      <c r="AI159" s="49">
        <v>0</v>
      </c>
      <c r="AJ159" s="44">
        <v>0</v>
      </c>
      <c r="AK159" s="51">
        <v>0</v>
      </c>
      <c r="AL159" t="str">
        <f>IF(J159&gt;V159,"error","")</f>
        <v>error</v>
      </c>
      <c r="AM159" s="52">
        <v>0</v>
      </c>
      <c r="AN159" s="122" t="s">
        <v>747</v>
      </c>
      <c r="AO159" s="52">
        <v>165826.39000000001</v>
      </c>
      <c r="AP159" s="52">
        <f>AQ159-+AM159</f>
        <v>5133083</v>
      </c>
      <c r="AQ159" s="52">
        <f>J159</f>
        <v>5133083</v>
      </c>
    </row>
    <row r="160" spans="1:43" ht="20.100000000000001" hidden="1" customHeight="1" outlineLevel="1" collapsed="1">
      <c r="C160" s="55" t="s">
        <v>295</v>
      </c>
      <c r="D160" s="41"/>
      <c r="E160" s="42"/>
      <c r="F160" s="43"/>
      <c r="G160" s="43"/>
      <c r="H160" s="43"/>
      <c r="I160" s="44">
        <f>SUBTOTAL(9,I158:I159)</f>
        <v>0</v>
      </c>
      <c r="J160" s="45">
        <f>SUBTOTAL(9,J158:J159)</f>
        <v>0</v>
      </c>
      <c r="K160" s="46">
        <f>SUBTOTAL(9,K158:K159)</f>
        <v>0</v>
      </c>
      <c r="L160" s="47"/>
      <c r="M160" s="48"/>
      <c r="N160" s="48"/>
      <c r="O160" s="48"/>
      <c r="P160" s="77"/>
      <c r="Q160" s="45">
        <f t="shared" ref="Q160:AJ160" si="115">SUBTOTAL(9,Q158:Q159)</f>
        <v>0</v>
      </c>
      <c r="R160" s="46">
        <f t="shared" si="115"/>
        <v>0</v>
      </c>
      <c r="S160" s="49">
        <f t="shared" si="115"/>
        <v>0</v>
      </c>
      <c r="T160" s="49">
        <f t="shared" si="115"/>
        <v>0</v>
      </c>
      <c r="U160" s="49">
        <f t="shared" si="115"/>
        <v>0</v>
      </c>
      <c r="V160" s="49">
        <f t="shared" si="115"/>
        <v>0</v>
      </c>
      <c r="W160" s="49">
        <f t="shared" si="115"/>
        <v>0</v>
      </c>
      <c r="X160" s="49">
        <f t="shared" si="115"/>
        <v>0</v>
      </c>
      <c r="Y160" s="49">
        <f t="shared" si="115"/>
        <v>0</v>
      </c>
      <c r="Z160" s="49">
        <f t="shared" si="115"/>
        <v>0</v>
      </c>
      <c r="AA160" s="49">
        <f t="shared" si="115"/>
        <v>0</v>
      </c>
      <c r="AB160" s="49">
        <f t="shared" si="115"/>
        <v>0</v>
      </c>
      <c r="AC160" s="49">
        <f t="shared" si="115"/>
        <v>0</v>
      </c>
      <c r="AD160" s="44">
        <f t="shared" si="98"/>
        <v>0</v>
      </c>
      <c r="AE160" s="49">
        <f t="shared" si="115"/>
        <v>0</v>
      </c>
      <c r="AF160" s="49">
        <f t="shared" si="115"/>
        <v>0</v>
      </c>
      <c r="AG160" s="49">
        <f t="shared" si="115"/>
        <v>0</v>
      </c>
      <c r="AH160" s="49">
        <f t="shared" si="115"/>
        <v>0</v>
      </c>
      <c r="AI160" s="49">
        <f t="shared" si="115"/>
        <v>0</v>
      </c>
      <c r="AJ160" s="44">
        <f t="shared" si="115"/>
        <v>0</v>
      </c>
      <c r="AK160" s="51"/>
      <c r="AM160" s="52"/>
      <c r="AN160" s="122"/>
      <c r="AO160" s="52"/>
      <c r="AP160" s="52"/>
      <c r="AQ160" s="52"/>
    </row>
    <row r="161" spans="1:43" ht="20.100000000000001" hidden="1" customHeight="1" outlineLevel="2">
      <c r="A161" t="s">
        <v>356</v>
      </c>
      <c r="B161" t="s">
        <v>525</v>
      </c>
      <c r="C161" s="40" t="s">
        <v>357</v>
      </c>
      <c r="D161" s="41" t="s">
        <v>296</v>
      </c>
      <c r="E161" s="42" t="s">
        <v>491</v>
      </c>
      <c r="F161" s="43" t="s">
        <v>527</v>
      </c>
      <c r="G161" s="43" t="s">
        <v>536</v>
      </c>
      <c r="H161" s="43" t="s">
        <v>540</v>
      </c>
      <c r="I161" s="44">
        <v>28811296</v>
      </c>
      <c r="J161" s="45">
        <v>28811296</v>
      </c>
      <c r="K161" s="46">
        <v>-99006237</v>
      </c>
      <c r="L161" s="47" t="s">
        <v>91</v>
      </c>
      <c r="M161" s="48" t="s">
        <v>297</v>
      </c>
      <c r="N161" s="48" t="s">
        <v>255</v>
      </c>
      <c r="O161" s="48" t="s">
        <v>47</v>
      </c>
      <c r="P161" s="77" t="s">
        <v>67</v>
      </c>
      <c r="Q161" s="45">
        <f>I161</f>
        <v>28811296</v>
      </c>
      <c r="R161" s="46">
        <f>K161</f>
        <v>-99006237</v>
      </c>
      <c r="S161" s="49">
        <f>Q161+R161</f>
        <v>-70194941</v>
      </c>
      <c r="T161" s="49">
        <f>SUM(AE161:AJ161)</f>
        <v>0</v>
      </c>
      <c r="U161" s="49">
        <f t="shared" ref="U161" si="116">SUM(W161:AB161)</f>
        <v>28811296</v>
      </c>
      <c r="V161" s="49">
        <f>U161-T161</f>
        <v>28811296</v>
      </c>
      <c r="W161" s="50">
        <v>28811296</v>
      </c>
      <c r="X161" s="50">
        <v>0</v>
      </c>
      <c r="Y161" s="50">
        <v>0</v>
      </c>
      <c r="Z161" s="50">
        <v>0</v>
      </c>
      <c r="AA161" s="50"/>
      <c r="AB161" s="50"/>
      <c r="AC161" s="50"/>
      <c r="AD161" s="44">
        <f t="shared" si="98"/>
        <v>28811296</v>
      </c>
      <c r="AE161" s="49">
        <v>0</v>
      </c>
      <c r="AF161" s="49">
        <v>0</v>
      </c>
      <c r="AG161" s="49">
        <v>0</v>
      </c>
      <c r="AH161" s="49">
        <v>0</v>
      </c>
      <c r="AI161" s="49">
        <v>0</v>
      </c>
      <c r="AJ161" s="44">
        <v>0</v>
      </c>
      <c r="AK161" s="51">
        <v>0</v>
      </c>
      <c r="AL161" t="str">
        <f>IF(J161&gt;V161,"error","")</f>
        <v/>
      </c>
      <c r="AM161" s="52">
        <v>28811296</v>
      </c>
      <c r="AN161" s="122" t="s">
        <v>726</v>
      </c>
      <c r="AO161" s="52">
        <v>0</v>
      </c>
      <c r="AP161" s="52">
        <f>AQ161-+AM161</f>
        <v>0</v>
      </c>
      <c r="AQ161" s="52">
        <f>J161</f>
        <v>28811296</v>
      </c>
    </row>
    <row r="162" spans="1:43" ht="20.100000000000001" hidden="1" customHeight="1" outlineLevel="1" collapsed="1">
      <c r="C162" s="55" t="s">
        <v>298</v>
      </c>
      <c r="D162" s="41"/>
      <c r="E162" s="42"/>
      <c r="F162" s="43"/>
      <c r="G162" s="43"/>
      <c r="H162" s="43"/>
      <c r="I162" s="44">
        <f>SUBTOTAL(9,I161:I161)</f>
        <v>0</v>
      </c>
      <c r="J162" s="45">
        <f>SUBTOTAL(9,J161:J161)</f>
        <v>0</v>
      </c>
      <c r="K162" s="46">
        <f>SUBTOTAL(9,K161:K161)</f>
        <v>0</v>
      </c>
      <c r="L162" s="47"/>
      <c r="M162" s="48"/>
      <c r="N162" s="48"/>
      <c r="O162" s="48"/>
      <c r="P162" s="77"/>
      <c r="Q162" s="45">
        <f t="shared" ref="Q162:AJ162" si="117">SUBTOTAL(9,Q161:Q161)</f>
        <v>0</v>
      </c>
      <c r="R162" s="46">
        <f t="shared" si="117"/>
        <v>0</v>
      </c>
      <c r="S162" s="49">
        <f t="shared" si="117"/>
        <v>0</v>
      </c>
      <c r="T162" s="49">
        <f t="shared" si="117"/>
        <v>0</v>
      </c>
      <c r="U162" s="49">
        <f t="shared" si="117"/>
        <v>0</v>
      </c>
      <c r="V162" s="49">
        <f t="shared" si="117"/>
        <v>0</v>
      </c>
      <c r="W162" s="49">
        <f t="shared" si="117"/>
        <v>0</v>
      </c>
      <c r="X162" s="49">
        <f t="shared" si="117"/>
        <v>0</v>
      </c>
      <c r="Y162" s="49">
        <f t="shared" si="117"/>
        <v>0</v>
      </c>
      <c r="Z162" s="49">
        <f t="shared" si="117"/>
        <v>0</v>
      </c>
      <c r="AA162" s="49">
        <f t="shared" si="117"/>
        <v>0</v>
      </c>
      <c r="AB162" s="49">
        <f t="shared" si="117"/>
        <v>0</v>
      </c>
      <c r="AC162" s="49">
        <f t="shared" si="117"/>
        <v>0</v>
      </c>
      <c r="AD162" s="44">
        <f t="shared" si="98"/>
        <v>0</v>
      </c>
      <c r="AE162" s="49">
        <f t="shared" si="117"/>
        <v>0</v>
      </c>
      <c r="AF162" s="49">
        <f t="shared" si="117"/>
        <v>0</v>
      </c>
      <c r="AG162" s="49">
        <f t="shared" si="117"/>
        <v>0</v>
      </c>
      <c r="AH162" s="49">
        <f t="shared" si="117"/>
        <v>0</v>
      </c>
      <c r="AI162" s="49">
        <f t="shared" si="117"/>
        <v>0</v>
      </c>
      <c r="AJ162" s="44">
        <f t="shared" si="117"/>
        <v>0</v>
      </c>
      <c r="AK162" s="51"/>
      <c r="AM162" s="52"/>
      <c r="AN162" s="122"/>
      <c r="AO162" s="52"/>
      <c r="AP162" s="52"/>
      <c r="AQ162" s="52"/>
    </row>
    <row r="163" spans="1:43" ht="20.100000000000001" hidden="1" customHeight="1" outlineLevel="2">
      <c r="A163" t="s">
        <v>358</v>
      </c>
      <c r="B163" t="s">
        <v>526</v>
      </c>
      <c r="C163" s="40" t="s">
        <v>359</v>
      </c>
      <c r="D163" s="41" t="s">
        <v>299</v>
      </c>
      <c r="E163" s="42" t="s">
        <v>492</v>
      </c>
      <c r="F163" s="43" t="s">
        <v>530</v>
      </c>
      <c r="G163" s="43" t="s">
        <v>536</v>
      </c>
      <c r="H163" s="43" t="s">
        <v>540</v>
      </c>
      <c r="I163" s="44">
        <v>110725920</v>
      </c>
      <c r="J163" s="45">
        <v>110725920</v>
      </c>
      <c r="K163" s="46">
        <v>-48822000</v>
      </c>
      <c r="L163" s="47" t="s">
        <v>78</v>
      </c>
      <c r="M163" s="48"/>
      <c r="N163" s="48"/>
      <c r="O163" s="48" t="s">
        <v>47</v>
      </c>
      <c r="P163" s="77" t="s">
        <v>493</v>
      </c>
      <c r="Q163" s="45">
        <f>I163</f>
        <v>110725920</v>
      </c>
      <c r="R163" s="46">
        <f>K163</f>
        <v>-48822000</v>
      </c>
      <c r="S163" s="49">
        <f>Q163+R163</f>
        <v>61903920</v>
      </c>
      <c r="T163" s="49">
        <f>SUM(AE163:AJ163)</f>
        <v>0</v>
      </c>
      <c r="U163" s="49">
        <f t="shared" ref="U163" si="118">SUM(W163:AB163)</f>
        <v>0</v>
      </c>
      <c r="V163" s="49">
        <f>U163-T163</f>
        <v>0</v>
      </c>
      <c r="W163" s="50">
        <v>0</v>
      </c>
      <c r="X163" s="50">
        <v>0</v>
      </c>
      <c r="Y163" s="50">
        <v>0</v>
      </c>
      <c r="Z163" s="50">
        <v>0</v>
      </c>
      <c r="AA163" s="50"/>
      <c r="AB163" s="50"/>
      <c r="AC163" s="50"/>
      <c r="AD163" s="44">
        <f t="shared" si="98"/>
        <v>0</v>
      </c>
      <c r="AE163" s="49">
        <v>0</v>
      </c>
      <c r="AF163" s="49">
        <v>0</v>
      </c>
      <c r="AG163" s="49">
        <v>0</v>
      </c>
      <c r="AH163" s="49">
        <v>0</v>
      </c>
      <c r="AI163" s="49">
        <v>0</v>
      </c>
      <c r="AJ163" s="44">
        <v>0</v>
      </c>
      <c r="AK163" s="51">
        <v>0</v>
      </c>
      <c r="AL163" t="str">
        <f>IF(J163&gt;V163,"error","")</f>
        <v>error</v>
      </c>
      <c r="AM163" s="52">
        <v>110725920</v>
      </c>
      <c r="AN163" s="122" t="s">
        <v>726</v>
      </c>
      <c r="AO163" s="52">
        <v>0</v>
      </c>
      <c r="AP163" s="52">
        <f>AQ163-+AM163</f>
        <v>0</v>
      </c>
      <c r="AQ163" s="52">
        <f>J163</f>
        <v>110725920</v>
      </c>
    </row>
    <row r="164" spans="1:43" ht="20.100000000000001" hidden="1" customHeight="1" outlineLevel="1" collapsed="1">
      <c r="C164" s="55" t="s">
        <v>300</v>
      </c>
      <c r="D164" s="41"/>
      <c r="E164" s="42"/>
      <c r="F164" s="43"/>
      <c r="G164" s="43"/>
      <c r="H164" s="43"/>
      <c r="I164" s="44">
        <f>SUBTOTAL(9,I163:I163)</f>
        <v>0</v>
      </c>
      <c r="J164" s="45">
        <f>SUBTOTAL(9,J163:J163)</f>
        <v>0</v>
      </c>
      <c r="K164" s="46">
        <f>SUBTOTAL(9,K163:K163)</f>
        <v>0</v>
      </c>
      <c r="L164" s="47"/>
      <c r="M164" s="48"/>
      <c r="N164" s="48"/>
      <c r="O164" s="48"/>
      <c r="P164" s="77"/>
      <c r="Q164" s="45">
        <f t="shared" ref="Q164:AJ164" si="119">SUBTOTAL(9,Q163:Q163)</f>
        <v>0</v>
      </c>
      <c r="R164" s="46">
        <f t="shared" si="119"/>
        <v>0</v>
      </c>
      <c r="S164" s="49">
        <f t="shared" si="119"/>
        <v>0</v>
      </c>
      <c r="T164" s="49">
        <f t="shared" si="119"/>
        <v>0</v>
      </c>
      <c r="U164" s="49">
        <f t="shared" si="119"/>
        <v>0</v>
      </c>
      <c r="V164" s="49">
        <f t="shared" si="119"/>
        <v>0</v>
      </c>
      <c r="W164" s="49">
        <f t="shared" si="119"/>
        <v>0</v>
      </c>
      <c r="X164" s="49">
        <f t="shared" si="119"/>
        <v>0</v>
      </c>
      <c r="Y164" s="49">
        <f t="shared" si="119"/>
        <v>0</v>
      </c>
      <c r="Z164" s="49">
        <f t="shared" si="119"/>
        <v>0</v>
      </c>
      <c r="AA164" s="49">
        <f t="shared" si="119"/>
        <v>0</v>
      </c>
      <c r="AB164" s="49">
        <f t="shared" si="119"/>
        <v>0</v>
      </c>
      <c r="AC164" s="49">
        <f t="shared" si="119"/>
        <v>0</v>
      </c>
      <c r="AD164" s="44">
        <f t="shared" si="98"/>
        <v>0</v>
      </c>
      <c r="AE164" s="49">
        <f t="shared" si="119"/>
        <v>0</v>
      </c>
      <c r="AF164" s="49">
        <f t="shared" si="119"/>
        <v>0</v>
      </c>
      <c r="AG164" s="49">
        <f t="shared" si="119"/>
        <v>0</v>
      </c>
      <c r="AH164" s="49">
        <f t="shared" si="119"/>
        <v>0</v>
      </c>
      <c r="AI164" s="49">
        <f t="shared" si="119"/>
        <v>0</v>
      </c>
      <c r="AJ164" s="44">
        <f t="shared" si="119"/>
        <v>0</v>
      </c>
      <c r="AK164" s="51"/>
      <c r="AM164" s="52"/>
      <c r="AN164" s="122"/>
      <c r="AO164" s="52"/>
      <c r="AP164" s="52"/>
      <c r="AQ164" s="52"/>
    </row>
    <row r="165" spans="1:43" ht="20.100000000000001" customHeight="1" collapsed="1" thickBot="1">
      <c r="C165" s="59" t="s">
        <v>301</v>
      </c>
      <c r="D165" s="60"/>
      <c r="E165" s="61"/>
      <c r="F165" s="62"/>
      <c r="G165" s="62"/>
      <c r="H165" s="62"/>
      <c r="I165" s="63">
        <f>SUBTOTAL(9,I11:I164)</f>
        <v>714742023</v>
      </c>
      <c r="J165" s="64">
        <f>SUBTOTAL(9,J11:J164)</f>
        <v>714742023</v>
      </c>
      <c r="K165" s="65">
        <f>SUBTOTAL(9,K11:K164)</f>
        <v>-146638499</v>
      </c>
      <c r="L165" s="66"/>
      <c r="M165" s="67"/>
      <c r="N165" s="67"/>
      <c r="O165" s="67"/>
      <c r="P165" s="78"/>
      <c r="Q165" s="64">
        <f t="shared" ref="Q165:AJ165" si="120">SUBTOTAL(9,Q11:Q164)</f>
        <v>714742023</v>
      </c>
      <c r="R165" s="65">
        <f t="shared" si="120"/>
        <v>-146638499</v>
      </c>
      <c r="S165" s="68">
        <f t="shared" si="120"/>
        <v>568103524</v>
      </c>
      <c r="T165" s="68">
        <f t="shared" si="120"/>
        <v>0</v>
      </c>
      <c r="U165" s="68">
        <f t="shared" si="120"/>
        <v>283660227</v>
      </c>
      <c r="V165" s="68">
        <f t="shared" si="120"/>
        <v>283660227</v>
      </c>
      <c r="W165" s="68">
        <f t="shared" si="120"/>
        <v>80382045</v>
      </c>
      <c r="X165" s="68">
        <f t="shared" si="120"/>
        <v>186799320</v>
      </c>
      <c r="Y165" s="68">
        <f t="shared" si="120"/>
        <v>9977400</v>
      </c>
      <c r="Z165" s="68">
        <f t="shared" si="120"/>
        <v>6501462</v>
      </c>
      <c r="AA165" s="68">
        <f t="shared" si="120"/>
        <v>0</v>
      </c>
      <c r="AB165" s="68">
        <f t="shared" si="120"/>
        <v>0</v>
      </c>
      <c r="AC165" s="68">
        <f t="shared" si="120"/>
        <v>0</v>
      </c>
      <c r="AD165" s="44">
        <f t="shared" si="98"/>
        <v>283660227</v>
      </c>
      <c r="AE165" s="68">
        <f t="shared" si="120"/>
        <v>0</v>
      </c>
      <c r="AF165" s="68">
        <f t="shared" si="120"/>
        <v>0</v>
      </c>
      <c r="AG165" s="68">
        <f t="shared" si="120"/>
        <v>0</v>
      </c>
      <c r="AH165" s="68">
        <f t="shared" si="120"/>
        <v>0</v>
      </c>
      <c r="AI165" s="68">
        <f t="shared" si="120"/>
        <v>0</v>
      </c>
      <c r="AJ165" s="63">
        <f t="shared" si="120"/>
        <v>0</v>
      </c>
      <c r="AK165" s="69"/>
      <c r="AM165" s="58"/>
      <c r="AN165" s="123"/>
      <c r="AO165" s="58"/>
      <c r="AP165" s="58"/>
      <c r="AQ165" s="58"/>
    </row>
    <row r="166" spans="1:43">
      <c r="I166" s="70"/>
      <c r="J166" s="71"/>
      <c r="K166" s="70"/>
      <c r="L166" s="72"/>
    </row>
  </sheetData>
  <autoFilter ref="A8:AQ164">
    <filterColumn colId="3">
      <colorFilter dxfId="6"/>
    </filterColumn>
    <filterColumn colId="6">
      <filters>
        <filter val="J2"/>
      </filters>
    </filterColumn>
    <filterColumn colId="7">
      <filters>
        <filter val="KR"/>
      </filters>
    </filterColumn>
    <filterColumn colId="12">
      <customFilters>
        <customFilter operator="notEqual" val=" "/>
      </customFilters>
    </filterColumn>
  </autoFilter>
  <mergeCells count="32">
    <mergeCell ref="E3:E6"/>
    <mergeCell ref="A3:A6"/>
    <mergeCell ref="B3:B6"/>
    <mergeCell ref="C3:C6"/>
    <mergeCell ref="D3:D6"/>
    <mergeCell ref="F3:F6"/>
    <mergeCell ref="G3:G6"/>
    <mergeCell ref="H3:H6"/>
    <mergeCell ref="I3:K3"/>
    <mergeCell ref="L3:L6"/>
    <mergeCell ref="AM4:AQ5"/>
    <mergeCell ref="Q3:AJ3"/>
    <mergeCell ref="AK3:AK6"/>
    <mergeCell ref="I4:I6"/>
    <mergeCell ref="J4:J6"/>
    <mergeCell ref="K4:K6"/>
    <mergeCell ref="M4:M6"/>
    <mergeCell ref="N4:N6"/>
    <mergeCell ref="O4:O6"/>
    <mergeCell ref="P4:P6"/>
    <mergeCell ref="Q4:S4"/>
    <mergeCell ref="M3:P3"/>
    <mergeCell ref="Q5:Q6"/>
    <mergeCell ref="R5:R6"/>
    <mergeCell ref="S5:S6"/>
    <mergeCell ref="W5:AC5"/>
    <mergeCell ref="AE5:AJ5"/>
    <mergeCell ref="T4:T6"/>
    <mergeCell ref="U4:U6"/>
    <mergeCell ref="V4:V6"/>
    <mergeCell ref="W4:AC4"/>
    <mergeCell ref="AE4:AJ4"/>
  </mergeCells>
  <phoneticPr fontId="3"/>
  <conditionalFormatting sqref="L1:L1048576">
    <cfRule type="containsText" dxfId="5" priority="29" operator="containsText" text="完成">
      <formula>NOT(ISERROR(SEARCH("完成",L1)))</formula>
    </cfRule>
  </conditionalFormatting>
  <conditionalFormatting sqref="M11:P165">
    <cfRule type="cellIs" dxfId="4" priority="28" operator="equal">
      <formula>$M$7</formula>
    </cfRule>
  </conditionalFormatting>
  <conditionalFormatting sqref="AC11:AC12">
    <cfRule type="cellIs" dxfId="3" priority="14" operator="greaterThan">
      <formula>0</formula>
    </cfRule>
  </conditionalFormatting>
  <conditionalFormatting sqref="AC11:AC165">
    <cfRule type="cellIs" dxfId="2" priority="11" operator="greaterThan">
      <formula>0</formula>
    </cfRule>
  </conditionalFormatting>
  <conditionalFormatting sqref="AD11">
    <cfRule type="expression" dxfId="1" priority="5">
      <formula>ROUND($AD$11/1000000,1)&lt;&gt;ROUND($Q$11/1000000,1)</formula>
    </cfRule>
  </conditionalFormatting>
  <conditionalFormatting sqref="AD11:AD165">
    <cfRule type="expression" dxfId="0" priority="2">
      <formula>ROUND($AD11/100000,0)&lt;&gt;ROUND($Q11/100000,0)</formula>
    </cfRule>
  </conditionalFormatting>
  <pageMargins left="0.23622047244094491" right="0.15748031496062992" top="0.59055118110236227" bottom="0.55118110236220474" header="0.31496062992125984" footer="0.31496062992125984"/>
  <pageSetup paperSize="8" scale="55" fitToHeight="3" orientation="landscape" cellComments="asDisplayed" r:id="rId1"/>
  <headerFooter>
    <oddFooter>&amp;P / &amp;N ページ</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売掛金明細</vt:lpstr>
      <vt:lpstr>売掛金未回収残高一覧</vt:lpstr>
      <vt:lpstr>売掛金未回収残高一覧!Print_Area</vt:lpstr>
      <vt:lpstr>売掛金未回収残高一覧!Print_Titles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a3612</dc:creator>
  <cp:lastModifiedBy>Tetsuya Maeda</cp:lastModifiedBy>
  <cp:lastPrinted>2016-01-28T01:27:26Z</cp:lastPrinted>
  <dcterms:created xsi:type="dcterms:W3CDTF">2016-01-17T07:40:17Z</dcterms:created>
  <dcterms:modified xsi:type="dcterms:W3CDTF">2016-02-09T05:11:10Z</dcterms:modified>
</cp:coreProperties>
</file>