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135" windowWidth="19440" windowHeight="11820"/>
  </bookViews>
  <sheets>
    <sheet name="KR" sheetId="1" r:id="rId1"/>
  </sheets>
  <definedNames>
    <definedName name="_xlnm._FilterDatabase" localSheetId="0" hidden="1">KR!$A$3:$AF$67</definedName>
    <definedName name="JICA国別" localSheetId="0">#REF!</definedName>
    <definedName name="JICA国別">#REF!</definedName>
    <definedName name="_xlnm.Print_Area" localSheetId="0">KR!$F$2:$AE$65</definedName>
    <definedName name="_xlnm.Print_Titles" localSheetId="0">KR!$2:$4</definedName>
  </definedNames>
  <calcPr calcId="125725"/>
</workbook>
</file>

<file path=xl/calcChain.xml><?xml version="1.0" encoding="utf-8"?>
<calcChain xmlns="http://schemas.openxmlformats.org/spreadsheetml/2006/main">
  <c r="A67" i="1"/>
  <c r="A66"/>
  <c r="A65"/>
  <c r="AD64"/>
  <c r="Q64"/>
  <c r="Z64"/>
  <c r="Y64"/>
  <c r="X64"/>
  <c r="P64"/>
  <c r="A64"/>
  <c r="AD63"/>
  <c r="Z63"/>
  <c r="Y63"/>
  <c r="X63"/>
  <c r="P63"/>
  <c r="R63" s="1"/>
  <c r="A63"/>
  <c r="AD62"/>
  <c r="Z62"/>
  <c r="Y62"/>
  <c r="X62"/>
  <c r="P62"/>
  <c r="Q62" s="1"/>
  <c r="A62"/>
  <c r="AD61"/>
  <c r="Z61"/>
  <c r="Y61"/>
  <c r="X61"/>
  <c r="P61"/>
  <c r="Q61" s="1"/>
  <c r="R61" s="1"/>
  <c r="A61"/>
  <c r="AD60"/>
  <c r="Z60"/>
  <c r="Y60"/>
  <c r="X60"/>
  <c r="P60"/>
  <c r="Q60" s="1"/>
  <c r="R60" s="1"/>
  <c r="A60"/>
  <c r="AD59"/>
  <c r="Z59"/>
  <c r="Y59"/>
  <c r="X59"/>
  <c r="Q59"/>
  <c r="P59"/>
  <c r="A59"/>
  <c r="AD58"/>
  <c r="Z58"/>
  <c r="Y58"/>
  <c r="X58"/>
  <c r="Q58"/>
  <c r="P58"/>
  <c r="A58"/>
  <c r="AD57"/>
  <c r="Z57"/>
  <c r="Y57"/>
  <c r="X57"/>
  <c r="P57"/>
  <c r="R57" s="1"/>
  <c r="A57"/>
  <c r="AD56"/>
  <c r="Z56"/>
  <c r="Y56"/>
  <c r="X56"/>
  <c r="Q56"/>
  <c r="P56"/>
  <c r="A56"/>
  <c r="AD55"/>
  <c r="Z55"/>
  <c r="Y55"/>
  <c r="X55"/>
  <c r="P55"/>
  <c r="R55" s="1"/>
  <c r="A55"/>
  <c r="AD54"/>
  <c r="Z54"/>
  <c r="Y54"/>
  <c r="X54"/>
  <c r="P54"/>
  <c r="Q54" s="1"/>
  <c r="R54" s="1"/>
  <c r="A54"/>
  <c r="AD53"/>
  <c r="Z53"/>
  <c r="Y53"/>
  <c r="X53"/>
  <c r="P53"/>
  <c r="Q53" s="1"/>
  <c r="A53"/>
  <c r="AD52"/>
  <c r="Z52"/>
  <c r="Y52"/>
  <c r="X52"/>
  <c r="P52"/>
  <c r="R52" s="1"/>
  <c r="A52"/>
  <c r="AD51"/>
  <c r="Z51"/>
  <c r="Y51"/>
  <c r="X51"/>
  <c r="P51"/>
  <c r="R51" s="1"/>
  <c r="A51"/>
  <c r="AD50"/>
  <c r="Z50"/>
  <c r="Y50"/>
  <c r="X50"/>
  <c r="P50"/>
  <c r="Q50" s="1"/>
  <c r="A50"/>
  <c r="AD49"/>
  <c r="Z49"/>
  <c r="Y49"/>
  <c r="X49"/>
  <c r="P49"/>
  <c r="R49" s="1"/>
  <c r="A49"/>
  <c r="AD48"/>
  <c r="Z48"/>
  <c r="Y48"/>
  <c r="X48"/>
  <c r="P48"/>
  <c r="R48" s="1"/>
  <c r="A48"/>
  <c r="AD47"/>
  <c r="Z47"/>
  <c r="Y47"/>
  <c r="X47"/>
  <c r="P47"/>
  <c r="R47" s="1"/>
  <c r="A47"/>
  <c r="AD45"/>
  <c r="Z45"/>
  <c r="Y45"/>
  <c r="X45"/>
  <c r="P45"/>
  <c r="R45" s="1"/>
  <c r="A45"/>
  <c r="AD44"/>
  <c r="Z44"/>
  <c r="Y44"/>
  <c r="X44"/>
  <c r="P44"/>
  <c r="R44" s="1"/>
  <c r="A44"/>
  <c r="AD43"/>
  <c r="Q43"/>
  <c r="Z43"/>
  <c r="Y43"/>
  <c r="X43"/>
  <c r="P43"/>
  <c r="R43" s="1"/>
  <c r="A43"/>
  <c r="AD42"/>
  <c r="Z42"/>
  <c r="Y42"/>
  <c r="X42"/>
  <c r="P42"/>
  <c r="Q42" s="1"/>
  <c r="R42" s="1"/>
  <c r="A42"/>
  <c r="AD41"/>
  <c r="Z41"/>
  <c r="Y41"/>
  <c r="X41"/>
  <c r="P41"/>
  <c r="R41" s="1"/>
  <c r="A41"/>
  <c r="AD40"/>
  <c r="Z40"/>
  <c r="Y40"/>
  <c r="X40"/>
  <c r="P40"/>
  <c r="R40" s="1"/>
  <c r="A40"/>
  <c r="AD39"/>
  <c r="Z39"/>
  <c r="Y39"/>
  <c r="X39"/>
  <c r="P39"/>
  <c r="R39" s="1"/>
  <c r="A39"/>
  <c r="AD38"/>
  <c r="Z38"/>
  <c r="Y38"/>
  <c r="X38"/>
  <c r="P38"/>
  <c r="R38" s="1"/>
  <c r="A38"/>
  <c r="AD37"/>
  <c r="Z37"/>
  <c r="Y37"/>
  <c r="X37"/>
  <c r="P37"/>
  <c r="R37" s="1"/>
  <c r="A37"/>
  <c r="AD36"/>
  <c r="Z36"/>
  <c r="Y36"/>
  <c r="X36"/>
  <c r="P36"/>
  <c r="R36" s="1"/>
  <c r="A36"/>
  <c r="AD35"/>
  <c r="Z35"/>
  <c r="Y35"/>
  <c r="X35"/>
  <c r="P35"/>
  <c r="R35" s="1"/>
  <c r="A35"/>
  <c r="AD34"/>
  <c r="X34"/>
  <c r="P34"/>
  <c r="A34"/>
  <c r="AD33"/>
  <c r="P33"/>
  <c r="R33" s="1"/>
  <c r="A33"/>
  <c r="AD32"/>
  <c r="Z32"/>
  <c r="Y32"/>
  <c r="X32"/>
  <c r="P32"/>
  <c r="R32" s="1"/>
  <c r="A32"/>
  <c r="AD31"/>
  <c r="Z31"/>
  <c r="Y31"/>
  <c r="X31"/>
  <c r="P31"/>
  <c r="Q31" s="1"/>
  <c r="R31" s="1"/>
  <c r="A31"/>
  <c r="AD30"/>
  <c r="Z30"/>
  <c r="Y30"/>
  <c r="X30"/>
  <c r="P30"/>
  <c r="A30"/>
  <c r="AD29"/>
  <c r="Z29"/>
  <c r="Y29"/>
  <c r="X29"/>
  <c r="Q29"/>
  <c r="P29"/>
  <c r="A29"/>
  <c r="AD28"/>
  <c r="Z28"/>
  <c r="Y28"/>
  <c r="X28"/>
  <c r="P28"/>
  <c r="R28" s="1"/>
  <c r="A28"/>
  <c r="AD27"/>
  <c r="Z27"/>
  <c r="Y27"/>
  <c r="X27"/>
  <c r="P27"/>
  <c r="R27" s="1"/>
  <c r="A27"/>
  <c r="AD26"/>
  <c r="Z26"/>
  <c r="Y26"/>
  <c r="X26"/>
  <c r="P26"/>
  <c r="R26" s="1"/>
  <c r="A26"/>
  <c r="AD25"/>
  <c r="Z25"/>
  <c r="Y25"/>
  <c r="X25"/>
  <c r="P25"/>
  <c r="R25" s="1"/>
  <c r="A25"/>
  <c r="AD24"/>
  <c r="Z24"/>
  <c r="Y24"/>
  <c r="X24"/>
  <c r="P24"/>
  <c r="R24" s="1"/>
  <c r="A24"/>
  <c r="AD23"/>
  <c r="Z23"/>
  <c r="Y23"/>
  <c r="X23"/>
  <c r="P23"/>
  <c r="R23" s="1"/>
  <c r="A23"/>
  <c r="AD22"/>
  <c r="Z22"/>
  <c r="Y22"/>
  <c r="X22"/>
  <c r="P22"/>
  <c r="R22" s="1"/>
  <c r="A22"/>
  <c r="AD21"/>
  <c r="Z21"/>
  <c r="Y21"/>
  <c r="X21"/>
  <c r="P21"/>
  <c r="R21" s="1"/>
  <c r="A21"/>
  <c r="AD20"/>
  <c r="Z20"/>
  <c r="Y20"/>
  <c r="X20"/>
  <c r="P20"/>
  <c r="R20" s="1"/>
  <c r="A20"/>
  <c r="AD19"/>
  <c r="Z19"/>
  <c r="Y19"/>
  <c r="X19"/>
  <c r="P19"/>
  <c r="R19" s="1"/>
  <c r="A19"/>
  <c r="AD18"/>
  <c r="Z18"/>
  <c r="Y18"/>
  <c r="X18"/>
  <c r="P18"/>
  <c r="R18" s="1"/>
  <c r="A18"/>
  <c r="AD17"/>
  <c r="Z17"/>
  <c r="Y17"/>
  <c r="X17"/>
  <c r="P17"/>
  <c r="R17" s="1"/>
  <c r="A17"/>
  <c r="AD16"/>
  <c r="Z16"/>
  <c r="Y16"/>
  <c r="X16"/>
  <c r="P16"/>
  <c r="R16" s="1"/>
  <c r="A16"/>
  <c r="AD15"/>
  <c r="Z15"/>
  <c r="Y15"/>
  <c r="X15"/>
  <c r="P15"/>
  <c r="R15" s="1"/>
  <c r="A15"/>
  <c r="AD14"/>
  <c r="Z14"/>
  <c r="Y14"/>
  <c r="X14"/>
  <c r="P14"/>
  <c r="R14" s="1"/>
  <c r="A14"/>
  <c r="AD13"/>
  <c r="Z13"/>
  <c r="Y13"/>
  <c r="X13"/>
  <c r="P13"/>
  <c r="A13"/>
  <c r="AD12"/>
  <c r="Z12"/>
  <c r="Y12"/>
  <c r="X12"/>
  <c r="P12"/>
  <c r="Q12" s="1"/>
  <c r="A12"/>
  <c r="AD11"/>
  <c r="Z11"/>
  <c r="Y11"/>
  <c r="X11"/>
  <c r="P11"/>
  <c r="R11" s="1"/>
  <c r="A11"/>
  <c r="AD10"/>
  <c r="Z10"/>
  <c r="Y10"/>
  <c r="X10"/>
  <c r="P10"/>
  <c r="R10" s="1"/>
  <c r="A10"/>
  <c r="AD9"/>
  <c r="Z9"/>
  <c r="Y9"/>
  <c r="X9"/>
  <c r="P9"/>
  <c r="Q9" s="1"/>
  <c r="R9" s="1"/>
  <c r="A9"/>
  <c r="AD8"/>
  <c r="Z8"/>
  <c r="Y8"/>
  <c r="X8"/>
  <c r="P8"/>
  <c r="R8" s="1"/>
  <c r="A8"/>
  <c r="AD7"/>
  <c r="Z7"/>
  <c r="Y7"/>
  <c r="X7"/>
  <c r="P7"/>
  <c r="R7" s="1"/>
  <c r="A7"/>
  <c r="AD6"/>
  <c r="Z6"/>
  <c r="Y6"/>
  <c r="X6"/>
  <c r="P6"/>
  <c r="Q6" s="1"/>
  <c r="A6"/>
  <c r="R29" l="1"/>
  <c r="R56"/>
  <c r="R59"/>
  <c r="R6"/>
  <c r="Q30"/>
  <c r="R30" s="1"/>
  <c r="R58"/>
  <c r="Q13"/>
  <c r="R13" s="1"/>
  <c r="R62"/>
  <c r="R64"/>
  <c r="R50"/>
  <c r="R12"/>
  <c r="R34"/>
  <c r="R53"/>
</calcChain>
</file>

<file path=xl/comments1.xml><?xml version="1.0" encoding="utf-8"?>
<comments xmlns="http://schemas.openxmlformats.org/spreadsheetml/2006/main">
  <authors>
    <author>a3612</author>
  </authors>
  <commentList>
    <comment ref="AB3" authorId="0">
      <text>
        <r>
          <rPr>
            <b/>
            <sz val="9"/>
            <color indexed="81"/>
            <rFont val="ＭＳ Ｐゴシック"/>
            <family val="3"/>
            <charset val="128"/>
          </rPr>
          <t>a3612:</t>
        </r>
        <r>
          <rPr>
            <sz val="9"/>
            <color indexed="81"/>
            <rFont val="ＭＳ Ｐゴシック"/>
            <family val="3"/>
            <charset val="128"/>
          </rPr>
          <t xml:space="preserve">
確認前のものです。
ご参考まで。
</t>
        </r>
      </text>
    </comment>
  </commentList>
</comments>
</file>

<file path=xl/sharedStrings.xml><?xml version="1.0" encoding="utf-8"?>
<sst xmlns="http://schemas.openxmlformats.org/spreadsheetml/2006/main" count="1006" uniqueCount="317">
  <si>
    <t>更新日</t>
    <rPh sb="0" eb="3">
      <t>コウシンビ</t>
    </rPh>
    <phoneticPr fontId="2"/>
  </si>
  <si>
    <t>分担通知書の金額を入力しています。</t>
    <rPh sb="0" eb="2">
      <t>ブンタン</t>
    </rPh>
    <rPh sb="2" eb="5">
      <t>ツウチショ</t>
    </rPh>
    <rPh sb="6" eb="8">
      <t>キンガク</t>
    </rPh>
    <rPh sb="9" eb="11">
      <t>ニュウリョク</t>
    </rPh>
    <phoneticPr fontId="2"/>
  </si>
  <si>
    <t>当期繰越以外は次繰分担受注金額がゼロになるよう売上を入力しています。次繰に残す必要があれば金額の修正をお願いします。</t>
    <rPh sb="2" eb="4">
      <t>クリコシ</t>
    </rPh>
    <rPh sb="4" eb="6">
      <t>イガイ</t>
    </rPh>
    <rPh sb="7" eb="8">
      <t>ジ</t>
    </rPh>
    <rPh sb="8" eb="9">
      <t>ク</t>
    </rPh>
    <rPh sb="9" eb="11">
      <t>ブンタン</t>
    </rPh>
    <rPh sb="11" eb="13">
      <t>ジュチュウ</t>
    </rPh>
    <rPh sb="13" eb="15">
      <t>キンガク</t>
    </rPh>
    <rPh sb="23" eb="25">
      <t>ウリアゲ</t>
    </rPh>
    <rPh sb="26" eb="28">
      <t>ニュウリョク</t>
    </rPh>
    <rPh sb="34" eb="35">
      <t>ジ</t>
    </rPh>
    <rPh sb="35" eb="36">
      <t>ク</t>
    </rPh>
    <rPh sb="37" eb="38">
      <t>ノコ</t>
    </rPh>
    <rPh sb="39" eb="41">
      <t>ヒツヨウ</t>
    </rPh>
    <rPh sb="45" eb="47">
      <t>キンガク</t>
    </rPh>
    <rPh sb="48" eb="50">
      <t>シュウセイ</t>
    </rPh>
    <rPh sb="52" eb="53">
      <t>ネガ</t>
    </rPh>
    <phoneticPr fontId="2"/>
  </si>
  <si>
    <t>次繰分担受注金額がマイナスになる場合、分担変更通知書の提出を至急お願いします。</t>
    <rPh sb="0" eb="1">
      <t>ジ</t>
    </rPh>
    <rPh sb="1" eb="2">
      <t>ク</t>
    </rPh>
    <rPh sb="2" eb="4">
      <t>ブンタン</t>
    </rPh>
    <rPh sb="4" eb="6">
      <t>ジュチュウ</t>
    </rPh>
    <rPh sb="6" eb="8">
      <t>キンガク</t>
    </rPh>
    <rPh sb="16" eb="18">
      <t>バアイ</t>
    </rPh>
    <rPh sb="19" eb="21">
      <t>ブンタン</t>
    </rPh>
    <rPh sb="21" eb="23">
      <t>ヘンコウ</t>
    </rPh>
    <rPh sb="23" eb="26">
      <t>ツウチショ</t>
    </rPh>
    <rPh sb="27" eb="29">
      <t>テイシュツ</t>
    </rPh>
    <rPh sb="30" eb="32">
      <t>シキュウ</t>
    </rPh>
    <rPh sb="33" eb="34">
      <t>ネガ</t>
    </rPh>
    <phoneticPr fontId="2"/>
  </si>
  <si>
    <t>確認前のデータです。違っていましたら修正願います。</t>
    <rPh sb="0" eb="2">
      <t>カクニン</t>
    </rPh>
    <rPh sb="2" eb="3">
      <t>マエ</t>
    </rPh>
    <rPh sb="10" eb="11">
      <t>チガ</t>
    </rPh>
    <rPh sb="18" eb="20">
      <t>シュウセイ</t>
    </rPh>
    <rPh sb="20" eb="21">
      <t>ネガ</t>
    </rPh>
    <phoneticPr fontId="2"/>
  </si>
  <si>
    <t>ﾘﾝｸｺｰﾄﾞ②</t>
    <phoneticPr fontId="2"/>
  </si>
  <si>
    <t>ﾘﾝｸｺｰﾄﾞ③</t>
  </si>
  <si>
    <t>チェック①
（内部受注金額）</t>
    <rPh sb="7" eb="9">
      <t>ナイブ</t>
    </rPh>
    <rPh sb="9" eb="11">
      <t>ジュチュウ</t>
    </rPh>
    <rPh sb="11" eb="13">
      <t>キンガク</t>
    </rPh>
    <phoneticPr fontId="2"/>
  </si>
  <si>
    <t>分担通知書
No.</t>
  </si>
  <si>
    <t>分担通知書日付</t>
  </si>
  <si>
    <t>主管事業部</t>
  </si>
  <si>
    <t>プロジェクト番号</t>
  </si>
  <si>
    <t>件名</t>
  </si>
  <si>
    <t>技術主管部Code</t>
  </si>
  <si>
    <t>WBS番号</t>
  </si>
  <si>
    <t>受注番号</t>
  </si>
  <si>
    <t>分担事業部</t>
  </si>
  <si>
    <t>分担部</t>
  </si>
  <si>
    <t>前期繰越分担受注額</t>
  </si>
  <si>
    <t>当期分担受注額</t>
  </si>
  <si>
    <t>当期分担受注額合計</t>
  </si>
  <si>
    <t>当期分担売上額</t>
  </si>
  <si>
    <t>次繰分担受注額</t>
  </si>
  <si>
    <t>工期終了日</t>
  </si>
  <si>
    <t>通貨Code</t>
  </si>
  <si>
    <t>受注区分名称</t>
  </si>
  <si>
    <t>円換算前期繰越分担受注額</t>
  </si>
  <si>
    <t>円換算当期分担受注額</t>
  </si>
  <si>
    <t>円換算当期分担受注額合計</t>
  </si>
  <si>
    <t>分担通知書番号</t>
    <rPh sb="0" eb="2">
      <t>ブンタン</t>
    </rPh>
    <rPh sb="2" eb="5">
      <t>ツウチショ</t>
    </rPh>
    <rPh sb="5" eb="7">
      <t>バンゴウ</t>
    </rPh>
    <phoneticPr fontId="2"/>
  </si>
  <si>
    <t>分担通知書日付</t>
    <rPh sb="0" eb="2">
      <t>ブンタン</t>
    </rPh>
    <rPh sb="2" eb="5">
      <t>ツウチショ</t>
    </rPh>
    <rPh sb="5" eb="7">
      <t>ヒヅケ</t>
    </rPh>
    <phoneticPr fontId="2"/>
  </si>
  <si>
    <t>完区</t>
    <rPh sb="0" eb="1">
      <t>カン</t>
    </rPh>
    <rPh sb="1" eb="2">
      <t>ク</t>
    </rPh>
    <phoneticPr fontId="2"/>
  </si>
  <si>
    <t>完繰</t>
    <rPh sb="0" eb="1">
      <t>カン</t>
    </rPh>
    <rPh sb="1" eb="2">
      <t>クリ</t>
    </rPh>
    <phoneticPr fontId="2"/>
  </si>
  <si>
    <t>KZ
担当</t>
    <rPh sb="3" eb="5">
      <t>タントウ</t>
    </rPh>
    <phoneticPr fontId="2"/>
  </si>
  <si>
    <t>コメント</t>
    <phoneticPr fontId="2"/>
  </si>
  <si>
    <t>a</t>
    <phoneticPr fontId="2"/>
  </si>
  <si>
    <t>b</t>
    <phoneticPr fontId="2"/>
  </si>
  <si>
    <t>c=a+b</t>
    <phoneticPr fontId="2"/>
  </si>
  <si>
    <t>d</t>
    <phoneticPr fontId="2"/>
  </si>
  <si>
    <t>e=c-d</t>
    <phoneticPr fontId="2"/>
  </si>
  <si>
    <t>a'</t>
    <phoneticPr fontId="2"/>
  </si>
  <si>
    <r>
      <t>b</t>
    </r>
    <r>
      <rPr>
        <sz val="11"/>
        <rFont val="ＭＳ Ｐゴシック"/>
        <family val="3"/>
        <charset val="128"/>
      </rPr>
      <t>'</t>
    </r>
    <phoneticPr fontId="2"/>
  </si>
  <si>
    <t>c'=a'+b'</t>
    <phoneticPr fontId="2"/>
  </si>
  <si>
    <r>
      <t>KR/</t>
    </r>
    <r>
      <rPr>
        <b/>
        <sz val="11"/>
        <rFont val="ＭＳ Ｐゴシック"/>
        <family val="3"/>
        <charset val="128"/>
      </rPr>
      <t>主管</t>
    </r>
    <r>
      <rPr>
        <sz val="11"/>
        <rFont val="ＭＳ Ｐゴシック"/>
        <family val="3"/>
        <charset val="128"/>
      </rPr>
      <t>案件</t>
    </r>
    <rPh sb="3" eb="5">
      <t>シュカン</t>
    </rPh>
    <rPh sb="5" eb="7">
      <t>アンケン</t>
    </rPh>
    <phoneticPr fontId="2"/>
  </si>
  <si>
    <t>JA16U2016-OR001</t>
  </si>
  <si>
    <t>ok</t>
  </si>
  <si>
    <t>LKUKR-16-004</t>
  </si>
  <si>
    <t>JN</t>
  </si>
  <si>
    <t>JA02O1013P</t>
  </si>
  <si>
    <t>カントー橋建設計画監督</t>
  </si>
  <si>
    <t>JN0100</t>
  </si>
  <si>
    <t>JA16U2016</t>
  </si>
  <si>
    <t>OR001</t>
  </si>
  <si>
    <t>JU</t>
  </si>
  <si>
    <t>JU0100</t>
  </si>
  <si>
    <t>JPY</t>
  </si>
  <si>
    <t>確定受注</t>
  </si>
  <si>
    <t>JA15I0003-OR001</t>
  </si>
  <si>
    <t/>
  </si>
  <si>
    <t>JA05O1010P</t>
  </si>
  <si>
    <t>タンジュン・プリオク・アクセス道路建設計画設計･監督</t>
  </si>
  <si>
    <t>JA15I0003</t>
  </si>
  <si>
    <t>DC</t>
  </si>
  <si>
    <t>DC0F20</t>
  </si>
  <si>
    <t>JA11I0043-OR001</t>
  </si>
  <si>
    <t>LMKR-16-003</t>
  </si>
  <si>
    <t>JA08O1009P</t>
  </si>
  <si>
    <t>ベトナム国南北高速道路建設事業（ホーチミン－ゾーザイ区間）監督</t>
  </si>
  <si>
    <t>JA11I0043</t>
  </si>
  <si>
    <t>PD</t>
  </si>
  <si>
    <t>PD0400</t>
  </si>
  <si>
    <t>JA10I0021-OR001</t>
  </si>
  <si>
    <t>JA10R1003P</t>
  </si>
  <si>
    <t>ネパール国コミュニティアクセス改善計画</t>
  </si>
  <si>
    <t>JA10I0021</t>
  </si>
  <si>
    <t>DC0C10</t>
  </si>
  <si>
    <t>JA16I0037-OR001</t>
  </si>
  <si>
    <t>LMKR-16-002</t>
  </si>
  <si>
    <t>JA14R1011P</t>
  </si>
  <si>
    <t>ミャンマー国ティラワ地区インフラ開発事業フェーズⅡ（接続道路改修）</t>
  </si>
  <si>
    <t>JA16I0037</t>
  </si>
  <si>
    <t>JA15I0046-OR001</t>
  </si>
  <si>
    <t>JA14R1012P</t>
  </si>
  <si>
    <t>インドネシア国ジャカルタ国際コンテナターミナル(JICT)拡張計画(Phase 6,7,8 &amp; 10)</t>
  </si>
  <si>
    <t>JA15I0046</t>
  </si>
  <si>
    <t>BA</t>
  </si>
  <si>
    <t>BA0210</t>
  </si>
  <si>
    <t>USD</t>
  </si>
  <si>
    <t>JA15I0047-OR001</t>
  </si>
  <si>
    <t>JA15I0047</t>
  </si>
  <si>
    <t>JA16C2002-OR001</t>
  </si>
  <si>
    <t>LKDKR-16-006</t>
  </si>
  <si>
    <t>JA16C2002</t>
  </si>
  <si>
    <t>JN0400</t>
  </si>
  <si>
    <t>JA14I0051-OR001</t>
  </si>
  <si>
    <t>JA14R1014P</t>
  </si>
  <si>
    <t>バングラデシュ国ダッカ都市交通マネジメントプロジェクト</t>
  </si>
  <si>
    <t>JA14I0051</t>
  </si>
  <si>
    <t>前期完成</t>
  </si>
  <si>
    <t>JA14I0052-OR001</t>
  </si>
  <si>
    <t>JA14I0052</t>
  </si>
  <si>
    <t>DC0C50</t>
  </si>
  <si>
    <t>JA15I0008-OR001</t>
  </si>
  <si>
    <t>JA15I0008</t>
  </si>
  <si>
    <t>JA15I0009-OR001</t>
  </si>
  <si>
    <t>JA15I0009</t>
  </si>
  <si>
    <t>JA16D2005-OR001</t>
  </si>
  <si>
    <t>LKDKR-16-002</t>
  </si>
  <si>
    <t>JA16D2005</t>
  </si>
  <si>
    <t>JA16J2001-OR001</t>
  </si>
  <si>
    <t>LKJKR-16-003</t>
  </si>
  <si>
    <t>JA16J2001</t>
  </si>
  <si>
    <t>JN0700</t>
  </si>
  <si>
    <t>JA15E2015-OR001</t>
  </si>
  <si>
    <t>JA14R1016P</t>
  </si>
  <si>
    <t>ウガンダ国カンパラ・フライオーバー建設計画(詳細設計－入札補助)</t>
  </si>
  <si>
    <t>JA15E2015</t>
  </si>
  <si>
    <t>JJ</t>
  </si>
  <si>
    <t>JJ0500</t>
  </si>
  <si>
    <t>JA15I0041-OR001</t>
  </si>
  <si>
    <t>JA15I0041</t>
  </si>
  <si>
    <t>PD0100</t>
  </si>
  <si>
    <t>JA16E2023-OR001</t>
  </si>
  <si>
    <t>LKEKR16-001（換算替え）</t>
  </si>
  <si>
    <t>JA16E2023</t>
  </si>
  <si>
    <t>JA16E2046-OR001</t>
  </si>
  <si>
    <t>-</t>
  </si>
  <si>
    <t>JA16E2046</t>
  </si>
  <si>
    <t>JA16E2021-OR002</t>
  </si>
  <si>
    <t>LKEKR-16-003</t>
  </si>
  <si>
    <t>JA14R1018P</t>
  </si>
  <si>
    <t>ネパール国カトマンズ盆地都市交通改善プロジェクト</t>
  </si>
  <si>
    <t>JA16E2021</t>
  </si>
  <si>
    <t>OR002</t>
  </si>
  <si>
    <t>JA16J2003-OR002</t>
  </si>
  <si>
    <t>LKJKR-16-008</t>
  </si>
  <si>
    <t>JA16J2003</t>
  </si>
  <si>
    <t>繰</t>
    <rPh sb="0" eb="1">
      <t>ク</t>
    </rPh>
    <phoneticPr fontId="2"/>
  </si>
  <si>
    <t>JA16J2009-OR002</t>
  </si>
  <si>
    <t>LKJKR-16-009</t>
  </si>
  <si>
    <t>JA16J2009</t>
  </si>
  <si>
    <t>JA16L2005-OR002</t>
  </si>
  <si>
    <t>LKLKR-16-003</t>
  </si>
  <si>
    <t>JA16L2005</t>
  </si>
  <si>
    <t>JT</t>
  </si>
  <si>
    <t>JT0100</t>
  </si>
  <si>
    <t>JA16T2002-OR002</t>
  </si>
  <si>
    <t>JA16T2002</t>
  </si>
  <si>
    <t>JA16T2004-OR002</t>
  </si>
  <si>
    <t>LKTKR-16-001</t>
  </si>
  <si>
    <t>JA14R1022P</t>
  </si>
  <si>
    <t>ミャンマー国新タケタ橋建設計画ターム3</t>
  </si>
  <si>
    <t>JA16T2004</t>
  </si>
  <si>
    <t>JA16U2002-OR001</t>
  </si>
  <si>
    <t>LKUKR-16-006</t>
  </si>
  <si>
    <t>JA14R1024P</t>
  </si>
  <si>
    <t>ベトナム国カー峠道路トンネル施工監理業務</t>
  </si>
  <si>
    <t>JA16U2002</t>
  </si>
  <si>
    <t>JA16G2002-OR001</t>
  </si>
  <si>
    <t>部分完成につき、付替え</t>
  </si>
  <si>
    <t>JA14R1025P</t>
  </si>
  <si>
    <t>ネパール国シンズリ道路維持管理運営強化プロジェクト(第3年次)</t>
  </si>
  <si>
    <t>JA16G2002</t>
  </si>
  <si>
    <t>JC</t>
  </si>
  <si>
    <t>JC0300</t>
  </si>
  <si>
    <t>JA16E2001-OR001</t>
  </si>
  <si>
    <t>LKEKR-16-005</t>
  </si>
  <si>
    <t>JA15R1003P</t>
  </si>
  <si>
    <t>ベトナム国ハノイ市環状３号線整備事業(マイジック-南タンロン区間)</t>
  </si>
  <si>
    <t>JA16E2001</t>
  </si>
  <si>
    <t>JA16I0002-OR001</t>
  </si>
  <si>
    <t>LMKR-16-001</t>
  </si>
  <si>
    <t>JA16I0002</t>
  </si>
  <si>
    <t>JA16U2001-OR001</t>
  </si>
  <si>
    <t>LKUKR-16-005</t>
  </si>
  <si>
    <t>JA16U2001</t>
  </si>
  <si>
    <t>JA16E2004-OR001</t>
  </si>
  <si>
    <t>LKEKR-16-008</t>
  </si>
  <si>
    <t>JA15R1006P</t>
  </si>
  <si>
    <t>インド国北東州道路網改善事業準備調査</t>
  </si>
  <si>
    <t>JA16E2004</t>
  </si>
  <si>
    <t>JA16E2035-OR001</t>
  </si>
  <si>
    <t>LKEKR-16-009</t>
  </si>
  <si>
    <t>JA16E2035</t>
  </si>
  <si>
    <t>JA16E2036-OR001</t>
  </si>
  <si>
    <t>JA16E2036</t>
  </si>
  <si>
    <t>JA16G2003-OR001</t>
  </si>
  <si>
    <t>LKGKR-16-005</t>
  </si>
  <si>
    <t>JA16G2003</t>
  </si>
  <si>
    <t>JA16G2015-OR001</t>
  </si>
  <si>
    <t>LKGKR-16-006</t>
  </si>
  <si>
    <t>JA16G2015</t>
  </si>
  <si>
    <t>JA16G2016-OR001</t>
  </si>
  <si>
    <t>JA16G2016</t>
  </si>
  <si>
    <t>JA16U2015-OR001</t>
  </si>
  <si>
    <t>JA15R1007P</t>
  </si>
  <si>
    <t>ベトナム国道217号線改良事業(Phase-1)(JA12R1003P継続)</t>
  </si>
  <si>
    <t>JA16U2015</t>
  </si>
  <si>
    <t>JA16J2004-OR001</t>
  </si>
  <si>
    <t>JA15R1015P</t>
  </si>
  <si>
    <t>インド国ベンガルール周辺環状道路建設事業に係る技術支援</t>
  </si>
  <si>
    <t>JA16J2004</t>
  </si>
  <si>
    <t>JA16D2009-OR001</t>
  </si>
  <si>
    <t>LKDKR-16-003</t>
  </si>
  <si>
    <t>JA16R1003P</t>
  </si>
  <si>
    <t>ケニア国ナイロビ高架橋建設・道路拡幅事業準備調査</t>
  </si>
  <si>
    <t>JA16D2009</t>
  </si>
  <si>
    <t>JA16E2049-OR001</t>
  </si>
  <si>
    <t>LKEKR-16-010</t>
  </si>
  <si>
    <t>JA16R1018P</t>
  </si>
  <si>
    <t>セントルシア国カルデサック流域橋梁改修計画準備調査</t>
  </si>
  <si>
    <t>JA16E2049</t>
  </si>
  <si>
    <t>JA16W2011-OR001</t>
  </si>
  <si>
    <t>LKWKR-16-001</t>
  </si>
  <si>
    <t>JA16W2011</t>
  </si>
  <si>
    <t>JC0100</t>
  </si>
  <si>
    <r>
      <t>KR/</t>
    </r>
    <r>
      <rPr>
        <b/>
        <sz val="11"/>
        <rFont val="ＭＳ Ｐゴシック"/>
        <family val="3"/>
        <charset val="128"/>
      </rPr>
      <t>分担</t>
    </r>
    <r>
      <rPr>
        <sz val="11"/>
        <rFont val="ＭＳ Ｐゴシック"/>
        <family val="3"/>
        <charset val="128"/>
      </rPr>
      <t>案件</t>
    </r>
    <rPh sb="3" eb="5">
      <t>ブンタン</t>
    </rPh>
    <rPh sb="5" eb="7">
      <t>アンケン</t>
    </rPh>
    <phoneticPr fontId="2"/>
  </si>
  <si>
    <t>DC15B5033P</t>
  </si>
  <si>
    <t>ＡＳＥＡＮ国際回廊に関連する道路プロジェクトの発掘・形成調査業務</t>
  </si>
  <si>
    <t>DC0200</t>
  </si>
  <si>
    <t>DC16I1002</t>
  </si>
  <si>
    <t>DC16B1001P</t>
  </si>
  <si>
    <t>カトマンズ３市１郡への意見聴取支援業務</t>
  </si>
  <si>
    <t>DC16I1004</t>
  </si>
  <si>
    <t>JA11R2001-OR001</t>
  </si>
  <si>
    <t>LKH-16-20</t>
  </si>
  <si>
    <t>JA09H1037P</t>
  </si>
  <si>
    <t>ベトナム国貧困地域小規模インフラ整備事業（３）/SPL-6</t>
  </si>
  <si>
    <t>JJ0600</t>
  </si>
  <si>
    <t>JA11R2001</t>
  </si>
  <si>
    <t>JA16R2001-OR002</t>
  </si>
  <si>
    <t>LKU-015-16</t>
  </si>
  <si>
    <t>JA16U1001P</t>
  </si>
  <si>
    <t>ベトナム国ハイバントンネル２期工事フィージビリティ調査</t>
  </si>
  <si>
    <t>JA16R2001</t>
  </si>
  <si>
    <t>JA16R2003-OR001</t>
  </si>
  <si>
    <t>LKRKD-16-002</t>
  </si>
  <si>
    <t>JA15D1001P</t>
  </si>
  <si>
    <t>ミャンマー国地域観光開発のためのパイロットモデル構築プロジェクト</t>
  </si>
  <si>
    <t>JA16R2003</t>
  </si>
  <si>
    <t>JA16R2004-OR001</t>
  </si>
  <si>
    <t>JA13D1013P</t>
  </si>
  <si>
    <t>インド国南部インフラマスタープラン策定協力準備調査</t>
  </si>
  <si>
    <t>JA16R2004</t>
  </si>
  <si>
    <t>JA16R2005-OR001</t>
  </si>
  <si>
    <t>LKG-16-007</t>
  </si>
  <si>
    <t>JA14G1012P</t>
  </si>
  <si>
    <t>アルメニア国地すべり災害管理対策プロジェクト</t>
  </si>
  <si>
    <t>JA16R2005</t>
  </si>
  <si>
    <t>JA16R2006-OR001</t>
  </si>
  <si>
    <t>LKL-16-006</t>
  </si>
  <si>
    <t>JA14L1008P</t>
  </si>
  <si>
    <t>ミャンマー国ヤンゴン環状鉄道改修事業準備調査</t>
  </si>
  <si>
    <t>JA16R2006</t>
  </si>
  <si>
    <t>JA16R2007-OR001</t>
  </si>
  <si>
    <t>LKG-16-020</t>
  </si>
  <si>
    <t>JA16G1001P</t>
  </si>
  <si>
    <t>アルメニア国地すべり災害管理対策プロジェクト(2年次)</t>
  </si>
  <si>
    <t>JA16R2007</t>
  </si>
  <si>
    <t>JA16R2008-OR002</t>
  </si>
  <si>
    <t>LKU-018-16</t>
  </si>
  <si>
    <t>JA16U1006P</t>
  </si>
  <si>
    <t>ベトナム国クモン峠トンネル詳細設計</t>
  </si>
  <si>
    <t>JA16R2008</t>
  </si>
  <si>
    <t>JA16R2010-OR001</t>
  </si>
  <si>
    <t>LKRKD-16-003</t>
  </si>
  <si>
    <t>JA16C1001P</t>
  </si>
  <si>
    <t>ベトナム国日越友好病院(チョーライ第二病院)整備事業詳細設計調査【有償勘定技術支援】</t>
  </si>
  <si>
    <t>JA16R2010</t>
  </si>
  <si>
    <t>JA16R2012-OR001</t>
  </si>
  <si>
    <t>LKRKJ-16-001</t>
  </si>
  <si>
    <t>JA16J1003P</t>
  </si>
  <si>
    <t>カンボジア国プノンペン都公共バス交通改善計画準備調査</t>
  </si>
  <si>
    <t>JA16R2012</t>
  </si>
  <si>
    <t>JA16R2013-OR001</t>
  </si>
  <si>
    <t>error</t>
  </si>
  <si>
    <t>LKU-020-16</t>
  </si>
  <si>
    <t>JA16U1018P</t>
  </si>
  <si>
    <t>ベトナム国クモン峠ﾄﾝﾈﾙ詳細設計2(DD部分)</t>
  </si>
  <si>
    <t>JA16R2013</t>
  </si>
  <si>
    <t>仮受注（今年度契約見</t>
  </si>
  <si>
    <t>JA16R2016-OR001</t>
  </si>
  <si>
    <t>LKU-023-16</t>
  </si>
  <si>
    <t>JA16U1007P</t>
  </si>
  <si>
    <t>ベトナム国メコンデルタ地域幹線道路ダイガイ橋建設事業調査</t>
  </si>
  <si>
    <t>JA16R2016</t>
  </si>
  <si>
    <t>JA16R2017-OR001</t>
  </si>
  <si>
    <t>LKA16-057</t>
  </si>
  <si>
    <t>JA</t>
  </si>
  <si>
    <t>JA16M1008P</t>
  </si>
  <si>
    <t>インド国デリー東部外環道路建設事業に係る技術支援（ITS補足調査)</t>
  </si>
  <si>
    <t>JAPD00</t>
  </si>
  <si>
    <t>JA16R2017</t>
  </si>
  <si>
    <t>JA16R2018-OR001</t>
  </si>
  <si>
    <t>2016-1-28</t>
  </si>
  <si>
    <t>JA16H1003P</t>
  </si>
  <si>
    <t>ベトナム国北西部6省対象農業生産性向上に向けたニーズ情報収集･確認調査</t>
  </si>
  <si>
    <t>JA16R2018</t>
  </si>
  <si>
    <t>JA16R2022-OR001</t>
  </si>
  <si>
    <t>JA16R2022</t>
  </si>
  <si>
    <t>JA16R2023-OR001</t>
  </si>
  <si>
    <t>LKT-16-47</t>
  </si>
  <si>
    <t>JA16T1007P</t>
  </si>
  <si>
    <t>パナマ国首都圏都市交通３号線整備事業支援(SAPI)</t>
  </si>
  <si>
    <t>JA16R2023</t>
  </si>
  <si>
    <t>出来</t>
  </si>
  <si>
    <t>出</t>
  </si>
  <si>
    <t>岡島</t>
  </si>
  <si>
    <t>黒井</t>
  </si>
  <si>
    <t>内桶</t>
  </si>
  <si>
    <t>完成</t>
  </si>
  <si>
    <t>完</t>
  </si>
  <si>
    <t>部完</t>
  </si>
  <si>
    <t>繰</t>
  </si>
  <si>
    <t>倉持</t>
  </si>
  <si>
    <t>LMKR-16-008</t>
    <phoneticPr fontId="2"/>
  </si>
  <si>
    <t>LKUKR-16-009</t>
    <phoneticPr fontId="2"/>
  </si>
</sst>
</file>

<file path=xl/styles.xml><?xml version="1.0" encoding="utf-8"?>
<styleSheet xmlns="http://schemas.openxmlformats.org/spreadsheetml/2006/main">
  <numFmts count="2">
    <numFmt numFmtId="6" formatCode="&quot;¥&quot;#,##0;[Red]&quot;¥&quot;\-#,##0"/>
    <numFmt numFmtId="176" formatCode="[$-409]yyyy/m/d\ h:mm\ AM/PM;@"/>
  </numFmts>
  <fonts count="12">
    <font>
      <sz val="11"/>
      <name val="ＭＳ Ｐゴシック"/>
      <family val="3"/>
      <charset val="128"/>
    </font>
    <font>
      <sz val="11"/>
      <name val="ＭＳ Ｐゴシック"/>
      <family val="3"/>
      <charset val="128"/>
    </font>
    <font>
      <sz val="6"/>
      <name val="ＭＳ Ｐゴシック"/>
      <family val="3"/>
      <charset val="128"/>
    </font>
    <font>
      <sz val="11"/>
      <color indexed="62"/>
      <name val="ＭＳ Ｐゴシック"/>
      <family val="3"/>
      <charset val="128"/>
    </font>
    <font>
      <sz val="10"/>
      <color rgb="FFC00000"/>
      <name val="ＭＳ Ｐゴシック"/>
      <family val="3"/>
      <charset val="128"/>
    </font>
    <font>
      <sz val="11"/>
      <color rgb="FF333399"/>
      <name val="ＭＳ Ｐゴシック"/>
      <family val="3"/>
      <charset val="128"/>
    </font>
    <font>
      <b/>
      <sz val="11"/>
      <name val="ＭＳ Ｐゴシック"/>
      <family val="3"/>
      <charset val="128"/>
    </font>
    <font>
      <sz val="11"/>
      <color rgb="FF0000FF"/>
      <name val="ＭＳ Ｐゴシック"/>
      <family val="3"/>
      <charset val="128"/>
    </font>
    <font>
      <sz val="11"/>
      <color rgb="FFC00000"/>
      <name val="ＭＳ Ｐゴシック"/>
      <family val="3"/>
      <charset val="128"/>
    </font>
    <font>
      <b/>
      <sz val="9"/>
      <color indexed="81"/>
      <name val="ＭＳ Ｐゴシック"/>
      <family val="3"/>
      <charset val="128"/>
    </font>
    <font>
      <sz val="9"/>
      <color indexed="81"/>
      <name val="ＭＳ Ｐゴシック"/>
      <family val="3"/>
      <charset val="128"/>
    </font>
    <font>
      <sz val="11"/>
      <color rgb="FFFF0000"/>
      <name val="ＭＳ Ｐゴシック"/>
      <family val="3"/>
      <charset val="128"/>
    </font>
  </fonts>
  <fills count="9">
    <fill>
      <patternFill patternType="none"/>
    </fill>
    <fill>
      <patternFill patternType="gray125"/>
    </fill>
    <fill>
      <patternFill patternType="solid">
        <fgColor theme="0" tint="-0.249977111117893"/>
        <bgColor indexed="64"/>
      </patternFill>
    </fill>
    <fill>
      <patternFill patternType="solid">
        <fgColor indexed="22"/>
        <bgColor indexed="64"/>
      </patternFill>
    </fill>
    <fill>
      <patternFill patternType="solid">
        <fgColor rgb="FFC0C0C0"/>
        <bgColor indexed="64"/>
      </patternFill>
    </fill>
    <fill>
      <patternFill patternType="solid">
        <fgColor indexed="43"/>
        <bgColor indexed="64"/>
      </patternFill>
    </fill>
    <fill>
      <patternFill patternType="solid">
        <fgColor rgb="FFFFFF99"/>
        <bgColor indexed="64"/>
      </patternFill>
    </fill>
    <fill>
      <patternFill patternType="solid">
        <fgColor theme="8" tint="0.59999389629810485"/>
        <bgColor indexed="64"/>
      </patternFill>
    </fill>
    <fill>
      <patternFill patternType="solid">
        <fgColor rgb="FF66FF66"/>
        <bgColor indexed="64"/>
      </patternFill>
    </fill>
  </fills>
  <borders count="1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rgb="FFC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rgb="FFC00000"/>
      </left>
      <right style="medium">
        <color rgb="FFC00000"/>
      </right>
      <top style="medium">
        <color rgb="FFC00000"/>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rgb="FFC00000"/>
      </left>
      <right style="medium">
        <color rgb="FFC00000"/>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medium">
        <color rgb="FFC00000"/>
      </left>
      <right style="medium">
        <color rgb="FFC00000"/>
      </right>
      <top style="thin">
        <color indexed="64"/>
      </top>
      <bottom/>
      <diagonal/>
    </border>
    <border>
      <left style="medium">
        <color rgb="FFC00000"/>
      </left>
      <right style="medium">
        <color rgb="FFC00000"/>
      </right>
      <top style="thin">
        <color indexed="64"/>
      </top>
      <bottom style="medium">
        <color rgb="FFC00000"/>
      </bottom>
      <diagonal/>
    </border>
  </borders>
  <cellStyleXfs count="3">
    <xf numFmtId="0" fontId="0" fillId="0" borderId="0">
      <alignment vertical="center"/>
    </xf>
    <xf numFmtId="38" fontId="1" fillId="0" borderId="0" applyFont="0" applyFill="0" applyBorder="0" applyAlignment="0" applyProtection="0">
      <alignment vertical="center"/>
    </xf>
    <xf numFmtId="6" fontId="1" fillId="0" borderId="0" applyFont="0" applyFill="0" applyBorder="0" applyAlignment="0" applyProtection="0">
      <alignment vertical="center"/>
    </xf>
  </cellStyleXfs>
  <cellXfs count="125">
    <xf numFmtId="0" fontId="0" fillId="0" borderId="0" xfId="0">
      <alignment vertical="center"/>
    </xf>
    <xf numFmtId="0" fontId="0" fillId="2" borderId="0" xfId="0" applyFill="1">
      <alignment vertical="center"/>
    </xf>
    <xf numFmtId="0" fontId="3" fillId="3" borderId="0" xfId="0" applyFont="1" applyFill="1">
      <alignment vertical="center"/>
    </xf>
    <xf numFmtId="0" fontId="3" fillId="3" borderId="0" xfId="0" applyFont="1" applyFill="1" applyAlignment="1">
      <alignment vertical="center"/>
    </xf>
    <xf numFmtId="14" fontId="3" fillId="3" borderId="0" xfId="0" applyNumberFormat="1" applyFont="1" applyFill="1" applyAlignment="1">
      <alignment vertical="center"/>
    </xf>
    <xf numFmtId="0" fontId="1" fillId="0" borderId="1" xfId="0" applyFont="1" applyFill="1" applyBorder="1" applyAlignment="1">
      <alignment horizontal="center" vertical="center"/>
    </xf>
    <xf numFmtId="40" fontId="0" fillId="0" borderId="0" xfId="1" applyNumberFormat="1" applyFont="1">
      <alignment vertical="center"/>
    </xf>
    <xf numFmtId="40" fontId="1" fillId="0" borderId="0" xfId="1" applyNumberFormat="1">
      <alignment vertical="center"/>
    </xf>
    <xf numFmtId="40" fontId="1" fillId="0" borderId="0" xfId="1" applyNumberFormat="1" applyFill="1">
      <alignment vertical="center"/>
    </xf>
    <xf numFmtId="14" fontId="0" fillId="0" borderId="0" xfId="0" applyNumberFormat="1">
      <alignment vertical="center"/>
    </xf>
    <xf numFmtId="6" fontId="0" fillId="0" borderId="0" xfId="2" applyFont="1">
      <alignment vertical="center"/>
    </xf>
    <xf numFmtId="0" fontId="3" fillId="0" borderId="0" xfId="0" applyFont="1" applyFill="1">
      <alignment vertical="center"/>
    </xf>
    <xf numFmtId="14" fontId="3" fillId="0" borderId="0" xfId="0" applyNumberFormat="1" applyFont="1">
      <alignment vertical="center"/>
    </xf>
    <xf numFmtId="0" fontId="3" fillId="0" borderId="0" xfId="0" applyFont="1" applyAlignment="1">
      <alignment horizontal="center" vertical="center"/>
    </xf>
    <xf numFmtId="0" fontId="3" fillId="0" borderId="0" xfId="0" applyFont="1">
      <alignment vertical="center"/>
    </xf>
    <xf numFmtId="0" fontId="0" fillId="2" borderId="0" xfId="0" applyNumberFormat="1" applyFill="1">
      <alignment vertical="center"/>
    </xf>
    <xf numFmtId="0" fontId="3" fillId="3" borderId="0" xfId="0" applyNumberFormat="1" applyFont="1" applyFill="1">
      <alignment vertical="center"/>
    </xf>
    <xf numFmtId="0" fontId="1" fillId="0" borderId="0" xfId="0" applyNumberFormat="1" applyFont="1" applyFill="1">
      <alignment vertical="center"/>
    </xf>
    <xf numFmtId="0" fontId="0" fillId="0" borderId="0" xfId="0" applyNumberFormat="1">
      <alignment vertical="center"/>
    </xf>
    <xf numFmtId="0" fontId="4" fillId="0" borderId="4" xfId="0" applyNumberFormat="1" applyFont="1" applyBorder="1" applyAlignment="1">
      <alignment vertical="center" wrapText="1"/>
    </xf>
    <xf numFmtId="0" fontId="4" fillId="0" borderId="5" xfId="0" applyNumberFormat="1" applyFont="1" applyBorder="1" applyAlignment="1">
      <alignment vertical="center" wrapText="1"/>
    </xf>
    <xf numFmtId="38" fontId="3" fillId="0" borderId="0" xfId="1" applyFont="1">
      <alignment vertical="center"/>
    </xf>
    <xf numFmtId="0" fontId="4" fillId="0" borderId="6" xfId="0" applyNumberFormat="1" applyFont="1" applyBorder="1" applyAlignment="1">
      <alignment vertical="center" wrapText="1"/>
    </xf>
    <xf numFmtId="0" fontId="3" fillId="0" borderId="0" xfId="0" applyNumberFormat="1" applyFont="1">
      <alignment vertical="center"/>
    </xf>
    <xf numFmtId="0" fontId="5" fillId="2" borderId="0" xfId="0" applyFont="1" applyFill="1" applyAlignment="1">
      <alignment vertical="center" wrapText="1"/>
    </xf>
    <xf numFmtId="0" fontId="3" fillId="4" borderId="0" xfId="0" applyFont="1" applyFill="1" applyAlignment="1">
      <alignment vertical="center" wrapText="1"/>
    </xf>
    <xf numFmtId="0" fontId="3" fillId="3" borderId="0" xfId="0" applyFont="1" applyFill="1" applyAlignment="1">
      <alignment vertical="center" wrapText="1"/>
    </xf>
    <xf numFmtId="14" fontId="3" fillId="3" borderId="0" xfId="0" applyNumberFormat="1" applyFont="1" applyFill="1" applyAlignment="1">
      <alignment vertical="center" wrapText="1"/>
    </xf>
    <xf numFmtId="0" fontId="0" fillId="5" borderId="6" xfId="0" applyFill="1" applyBorder="1" applyAlignment="1">
      <alignment vertical="center" wrapText="1"/>
    </xf>
    <xf numFmtId="0" fontId="0" fillId="6" borderId="6" xfId="0" applyFill="1" applyBorder="1" applyAlignment="1">
      <alignment vertical="center" wrapText="1"/>
    </xf>
    <xf numFmtId="40" fontId="0" fillId="5" borderId="7" xfId="1" applyNumberFormat="1" applyFont="1" applyFill="1" applyBorder="1" applyAlignment="1">
      <alignment vertical="center" wrapText="1"/>
    </xf>
    <xf numFmtId="40" fontId="0" fillId="5" borderId="8" xfId="1" applyNumberFormat="1" applyFont="1" applyFill="1" applyBorder="1" applyAlignment="1">
      <alignment vertical="center" wrapText="1"/>
    </xf>
    <xf numFmtId="40" fontId="0" fillId="5" borderId="9" xfId="1" applyNumberFormat="1" applyFont="1" applyFill="1" applyBorder="1" applyAlignment="1">
      <alignment vertical="center" wrapText="1"/>
    </xf>
    <xf numFmtId="40" fontId="0" fillId="5" borderId="10" xfId="1" applyNumberFormat="1" applyFont="1" applyFill="1" applyBorder="1" applyAlignment="1">
      <alignment vertical="center" wrapText="1"/>
    </xf>
    <xf numFmtId="14" fontId="0" fillId="5" borderId="6" xfId="0" applyNumberFormat="1" applyFill="1" applyBorder="1" applyAlignment="1">
      <alignment vertical="center" wrapText="1"/>
    </xf>
    <xf numFmtId="6" fontId="0" fillId="5" borderId="7" xfId="2" applyFont="1" applyFill="1" applyBorder="1" applyAlignment="1">
      <alignment vertical="center" wrapText="1"/>
    </xf>
    <xf numFmtId="6" fontId="0" fillId="5" borderId="8" xfId="2" applyFont="1" applyFill="1" applyBorder="1" applyAlignment="1">
      <alignment vertical="center" wrapText="1"/>
    </xf>
    <xf numFmtId="6" fontId="0" fillId="5" borderId="10" xfId="2" applyFont="1" applyFill="1" applyBorder="1" applyAlignment="1">
      <alignment vertical="center" wrapText="1"/>
    </xf>
    <xf numFmtId="6" fontId="3" fillId="3" borderId="6" xfId="2" applyFont="1" applyFill="1" applyBorder="1" applyAlignment="1">
      <alignment vertical="center" wrapText="1"/>
    </xf>
    <xf numFmtId="14" fontId="3" fillId="3" borderId="6" xfId="2" applyNumberFormat="1" applyFont="1" applyFill="1" applyBorder="1" applyAlignment="1">
      <alignment vertical="center" wrapText="1"/>
    </xf>
    <xf numFmtId="0" fontId="3" fillId="3" borderId="6" xfId="0" applyFont="1" applyFill="1" applyBorder="1" applyAlignment="1">
      <alignment horizontal="center" vertical="center" wrapText="1"/>
    </xf>
    <xf numFmtId="0" fontId="3" fillId="0" borderId="0" xfId="0" applyFont="1" applyAlignment="1">
      <alignment vertical="center" wrapText="1"/>
    </xf>
    <xf numFmtId="0" fontId="0" fillId="7" borderId="6" xfId="0" applyFill="1" applyBorder="1" applyAlignment="1">
      <alignment vertical="center" wrapText="1"/>
    </xf>
    <xf numFmtId="0" fontId="0" fillId="0" borderId="0" xfId="0" applyAlignment="1">
      <alignment vertical="center" wrapText="1"/>
    </xf>
    <xf numFmtId="0" fontId="0" fillId="5" borderId="6" xfId="0" applyFont="1" applyFill="1" applyBorder="1" applyAlignment="1">
      <alignment vertical="center" wrapText="1"/>
    </xf>
    <xf numFmtId="0" fontId="0" fillId="6" borderId="6" xfId="0" applyFont="1" applyFill="1" applyBorder="1" applyAlignment="1">
      <alignment vertical="center" wrapText="1"/>
    </xf>
    <xf numFmtId="40" fontId="0" fillId="5" borderId="7" xfId="1" applyNumberFormat="1" applyFont="1" applyFill="1" applyBorder="1" applyAlignment="1">
      <alignment horizontal="center" vertical="center" wrapText="1"/>
    </xf>
    <xf numFmtId="40" fontId="1" fillId="8" borderId="11" xfId="1" applyNumberFormat="1" applyFont="1" applyFill="1" applyBorder="1" applyAlignment="1">
      <alignment horizontal="center" vertical="center" wrapText="1"/>
    </xf>
    <xf numFmtId="40" fontId="0" fillId="5" borderId="9" xfId="1" applyNumberFormat="1" applyFont="1" applyFill="1" applyBorder="1" applyAlignment="1">
      <alignment horizontal="center" vertical="center" wrapText="1"/>
    </xf>
    <xf numFmtId="40" fontId="0" fillId="5" borderId="10" xfId="1" applyNumberFormat="1" applyFont="1" applyFill="1" applyBorder="1" applyAlignment="1">
      <alignment horizontal="center" vertical="center" wrapText="1"/>
    </xf>
    <xf numFmtId="6" fontId="0" fillId="5" borderId="7" xfId="2" applyFont="1" applyFill="1" applyBorder="1" applyAlignment="1">
      <alignment horizontal="center" vertical="center" wrapText="1"/>
    </xf>
    <xf numFmtId="6" fontId="1" fillId="8" borderId="11" xfId="2" applyFont="1" applyFill="1" applyBorder="1" applyAlignment="1">
      <alignment horizontal="center" vertical="center" wrapText="1"/>
    </xf>
    <xf numFmtId="6" fontId="0" fillId="5" borderId="10" xfId="2" applyFont="1" applyFill="1" applyBorder="1" applyAlignment="1">
      <alignment horizontal="center" vertical="center" wrapText="1"/>
    </xf>
    <xf numFmtId="6" fontId="1" fillId="6" borderId="6" xfId="2" applyFont="1" applyFill="1" applyBorder="1" applyAlignment="1">
      <alignment vertical="center" wrapText="1"/>
    </xf>
    <xf numFmtId="14" fontId="1" fillId="6" borderId="6" xfId="2" applyNumberFormat="1" applyFont="1" applyFill="1" applyBorder="1" applyAlignment="1">
      <alignment vertical="center" wrapText="1"/>
    </xf>
    <xf numFmtId="0" fontId="0" fillId="6" borderId="6" xfId="0" applyFont="1" applyFill="1" applyBorder="1" applyAlignment="1">
      <alignment horizontal="center" vertical="center" wrapText="1"/>
    </xf>
    <xf numFmtId="0" fontId="5" fillId="0" borderId="0" xfId="0" applyFont="1" applyFill="1" applyAlignment="1">
      <alignment vertical="center" wrapText="1"/>
    </xf>
    <xf numFmtId="0" fontId="3" fillId="0" borderId="0" xfId="0" applyFont="1" applyFill="1" applyAlignment="1">
      <alignment vertical="center" wrapText="1"/>
    </xf>
    <xf numFmtId="14" fontId="3" fillId="0" borderId="0" xfId="0" applyNumberFormat="1" applyFont="1" applyFill="1" applyAlignment="1">
      <alignment vertical="center" wrapText="1"/>
    </xf>
    <xf numFmtId="0" fontId="0" fillId="0" borderId="6" xfId="0" applyFont="1" applyFill="1" applyBorder="1" applyAlignment="1">
      <alignment vertical="center" wrapText="1"/>
    </xf>
    <xf numFmtId="0" fontId="0" fillId="0" borderId="12" xfId="0" applyFill="1" applyBorder="1" applyAlignment="1">
      <alignment vertical="center" wrapText="1"/>
    </xf>
    <xf numFmtId="0" fontId="0" fillId="0" borderId="6" xfId="0" applyFill="1" applyBorder="1" applyAlignment="1">
      <alignment vertical="center" wrapText="1"/>
    </xf>
    <xf numFmtId="40" fontId="0" fillId="0" borderId="7" xfId="1" applyNumberFormat="1" applyFont="1" applyFill="1" applyBorder="1" applyAlignment="1">
      <alignment horizontal="center" vertical="center" wrapText="1"/>
    </xf>
    <xf numFmtId="40" fontId="1" fillId="0" borderId="11" xfId="1" applyNumberFormat="1" applyFont="1" applyFill="1" applyBorder="1" applyAlignment="1">
      <alignment horizontal="center" vertical="center" wrapText="1"/>
    </xf>
    <xf numFmtId="40" fontId="0" fillId="0" borderId="9" xfId="1" applyNumberFormat="1" applyFont="1" applyFill="1" applyBorder="1" applyAlignment="1">
      <alignment horizontal="center" vertical="center" wrapText="1"/>
    </xf>
    <xf numFmtId="40" fontId="0" fillId="0" borderId="10" xfId="1" applyNumberFormat="1" applyFont="1" applyFill="1" applyBorder="1" applyAlignment="1">
      <alignment horizontal="center" vertical="center" wrapText="1"/>
    </xf>
    <xf numFmtId="14" fontId="0" fillId="0" borderId="6" xfId="0" applyNumberFormat="1" applyFill="1" applyBorder="1" applyAlignment="1">
      <alignment vertical="center" wrapText="1"/>
    </xf>
    <xf numFmtId="6" fontId="0" fillId="0" borderId="7" xfId="2" applyFont="1" applyFill="1" applyBorder="1" applyAlignment="1">
      <alignment horizontal="center" vertical="center" wrapText="1"/>
    </xf>
    <xf numFmtId="6" fontId="1" fillId="0" borderId="11" xfId="2" applyFont="1" applyFill="1" applyBorder="1" applyAlignment="1">
      <alignment horizontal="center" vertical="center" wrapText="1"/>
    </xf>
    <xf numFmtId="6" fontId="0" fillId="0" borderId="10" xfId="2" applyFont="1" applyFill="1" applyBorder="1" applyAlignment="1">
      <alignment horizontal="center" vertical="center" wrapText="1"/>
    </xf>
    <xf numFmtId="6" fontId="1" fillId="0" borderId="6" xfId="2" applyFont="1" applyFill="1" applyBorder="1" applyAlignment="1">
      <alignment vertical="center" wrapText="1"/>
    </xf>
    <xf numFmtId="14" fontId="1" fillId="0" borderId="6" xfId="2" applyNumberFormat="1" applyFont="1" applyFill="1" applyBorder="1" applyAlignment="1">
      <alignment vertical="center" wrapText="1"/>
    </xf>
    <xf numFmtId="0" fontId="0" fillId="0" borderId="6" xfId="0" applyFont="1" applyFill="1" applyBorder="1" applyAlignment="1">
      <alignment horizontal="center" vertical="center" wrapText="1"/>
    </xf>
    <xf numFmtId="0" fontId="0" fillId="0" borderId="0" xfId="0" applyFill="1" applyAlignment="1">
      <alignment vertical="center" wrapText="1"/>
    </xf>
    <xf numFmtId="0" fontId="5" fillId="2" borderId="0" xfId="0" applyFont="1" applyFill="1">
      <alignment vertical="center"/>
    </xf>
    <xf numFmtId="0" fontId="3" fillId="3" borderId="0" xfId="0" quotePrefix="1" applyFont="1" applyFill="1">
      <alignment vertical="center"/>
    </xf>
    <xf numFmtId="0" fontId="0" fillId="0" borderId="6" xfId="0" applyBorder="1">
      <alignment vertical="center"/>
    </xf>
    <xf numFmtId="40" fontId="0" fillId="0" borderId="7" xfId="1" applyNumberFormat="1" applyFont="1" applyBorder="1">
      <alignment vertical="center"/>
    </xf>
    <xf numFmtId="40" fontId="0" fillId="0" borderId="11" xfId="1" applyNumberFormat="1" applyFont="1" applyBorder="1">
      <alignment vertical="center"/>
    </xf>
    <xf numFmtId="40" fontId="7" fillId="0" borderId="9" xfId="1" applyNumberFormat="1" applyFont="1" applyFill="1" applyBorder="1">
      <alignment vertical="center"/>
    </xf>
    <xf numFmtId="40" fontId="7" fillId="0" borderId="11" xfId="1" applyNumberFormat="1" applyFont="1" applyBorder="1">
      <alignment vertical="center"/>
    </xf>
    <xf numFmtId="40" fontId="7" fillId="0" borderId="10" xfId="1" applyNumberFormat="1" applyFont="1" applyFill="1" applyBorder="1">
      <alignment vertical="center"/>
    </xf>
    <xf numFmtId="14" fontId="0" fillId="0" borderId="6" xfId="0" applyNumberFormat="1" applyBorder="1">
      <alignment vertical="center"/>
    </xf>
    <xf numFmtId="0" fontId="0" fillId="0" borderId="6" xfId="0" applyFill="1" applyBorder="1">
      <alignment vertical="center"/>
    </xf>
    <xf numFmtId="6" fontId="0" fillId="0" borderId="7" xfId="2" applyFont="1" applyBorder="1">
      <alignment vertical="center"/>
    </xf>
    <xf numFmtId="6" fontId="0" fillId="0" borderId="11" xfId="2" applyFont="1" applyBorder="1">
      <alignment vertical="center"/>
    </xf>
    <xf numFmtId="6" fontId="7" fillId="0" borderId="10" xfId="2" applyFont="1" applyFill="1" applyBorder="1">
      <alignment vertical="center"/>
    </xf>
    <xf numFmtId="0" fontId="3" fillId="0" borderId="6" xfId="0" applyFont="1" applyBorder="1">
      <alignment vertical="center"/>
    </xf>
    <xf numFmtId="14" fontId="3" fillId="0" borderId="6" xfId="0" applyNumberFormat="1" applyFont="1" applyBorder="1">
      <alignment vertical="center"/>
    </xf>
    <xf numFmtId="0" fontId="3" fillId="0" borderId="6" xfId="0" applyFont="1" applyBorder="1" applyAlignment="1">
      <alignment horizontal="center" vertical="center"/>
    </xf>
    <xf numFmtId="0" fontId="6" fillId="0" borderId="6" xfId="0" applyFont="1" applyBorder="1">
      <alignment vertical="center"/>
    </xf>
    <xf numFmtId="0" fontId="0" fillId="0" borderId="6" xfId="0" applyFont="1" applyBorder="1" applyAlignment="1">
      <alignment horizontal="center" vertical="center"/>
    </xf>
    <xf numFmtId="0" fontId="8" fillId="0" borderId="6" xfId="0" applyFont="1" applyBorder="1" applyAlignment="1">
      <alignment horizontal="center" vertical="center"/>
    </xf>
    <xf numFmtId="40" fontId="0" fillId="0" borderId="13" xfId="1" applyNumberFormat="1" applyFont="1" applyBorder="1">
      <alignment vertical="center"/>
    </xf>
    <xf numFmtId="6" fontId="0" fillId="0" borderId="13" xfId="2" applyFont="1" applyBorder="1">
      <alignment vertical="center"/>
    </xf>
    <xf numFmtId="40" fontId="0" fillId="0" borderId="7" xfId="1" applyNumberFormat="1" applyFont="1" applyFill="1" applyBorder="1">
      <alignment vertical="center"/>
    </xf>
    <xf numFmtId="40" fontId="0" fillId="0" borderId="14" xfId="1" applyNumberFormat="1" applyFont="1" applyFill="1" applyBorder="1">
      <alignment vertical="center"/>
    </xf>
    <xf numFmtId="40" fontId="0" fillId="0" borderId="9" xfId="1" applyNumberFormat="1" applyFont="1" applyFill="1" applyBorder="1">
      <alignment vertical="center"/>
    </xf>
    <xf numFmtId="40" fontId="0" fillId="0" borderId="10" xfId="1" applyNumberFormat="1" applyFont="1" applyFill="1" applyBorder="1">
      <alignment vertical="center"/>
    </xf>
    <xf numFmtId="14" fontId="0" fillId="0" borderId="6" xfId="0" applyNumberFormat="1" applyFill="1" applyBorder="1">
      <alignment vertical="center"/>
    </xf>
    <xf numFmtId="6" fontId="0" fillId="0" borderId="7" xfId="2" applyFont="1" applyFill="1" applyBorder="1">
      <alignment vertical="center"/>
    </xf>
    <xf numFmtId="6" fontId="0" fillId="0" borderId="14" xfId="2" applyFont="1" applyFill="1" applyBorder="1">
      <alignment vertical="center"/>
    </xf>
    <xf numFmtId="6" fontId="0" fillId="0" borderId="10" xfId="2" applyFont="1" applyFill="1" applyBorder="1">
      <alignment vertical="center"/>
    </xf>
    <xf numFmtId="0" fontId="3" fillId="0" borderId="6" xfId="0" applyFont="1" applyFill="1" applyBorder="1">
      <alignment vertical="center"/>
    </xf>
    <xf numFmtId="14" fontId="3" fillId="0" borderId="6" xfId="0" applyNumberFormat="1" applyFont="1" applyFill="1" applyBorder="1">
      <alignment vertical="center"/>
    </xf>
    <xf numFmtId="0" fontId="3" fillId="0" borderId="6" xfId="0" applyFont="1" applyFill="1" applyBorder="1" applyAlignment="1">
      <alignment horizontal="center" vertical="center"/>
    </xf>
    <xf numFmtId="40" fontId="0" fillId="0" borderId="0" xfId="1" applyNumberFormat="1" applyFont="1" applyFill="1">
      <alignment vertical="center"/>
    </xf>
    <xf numFmtId="176" fontId="0" fillId="0" borderId="2" xfId="0" applyNumberFormat="1" applyFill="1" applyBorder="1" applyAlignment="1">
      <alignment horizontal="center" vertical="center"/>
    </xf>
    <xf numFmtId="176" fontId="0" fillId="0" borderId="3" xfId="0" applyNumberFormat="1" applyFill="1" applyBorder="1" applyAlignment="1">
      <alignment horizontal="center" vertical="center"/>
    </xf>
    <xf numFmtId="6" fontId="11" fillId="0" borderId="11" xfId="2" applyFont="1" applyBorder="1">
      <alignment vertical="center"/>
    </xf>
    <xf numFmtId="6" fontId="11" fillId="0" borderId="10" xfId="2" applyFont="1" applyFill="1" applyBorder="1">
      <alignment vertical="center"/>
    </xf>
    <xf numFmtId="0" fontId="11" fillId="0" borderId="6" xfId="0" applyFont="1" applyBorder="1">
      <alignment vertical="center"/>
    </xf>
    <xf numFmtId="14" fontId="11" fillId="0" borderId="6" xfId="0" applyNumberFormat="1" applyFont="1" applyBorder="1">
      <alignment vertical="center"/>
    </xf>
    <xf numFmtId="40" fontId="11" fillId="0" borderId="11" xfId="1" applyNumberFormat="1" applyFont="1" applyBorder="1">
      <alignment vertical="center"/>
    </xf>
    <xf numFmtId="40" fontId="11" fillId="0" borderId="9" xfId="1" applyNumberFormat="1" applyFont="1" applyFill="1" applyBorder="1">
      <alignment vertical="center"/>
    </xf>
    <xf numFmtId="40" fontId="1" fillId="0" borderId="7" xfId="1" applyNumberFormat="1" applyFont="1" applyBorder="1">
      <alignment vertical="center"/>
    </xf>
    <xf numFmtId="40" fontId="1" fillId="0" borderId="11" xfId="1" applyNumberFormat="1" applyFont="1" applyBorder="1">
      <alignment vertical="center"/>
    </xf>
    <xf numFmtId="40" fontId="1" fillId="0" borderId="9" xfId="1" applyNumberFormat="1" applyFont="1" applyFill="1" applyBorder="1">
      <alignment vertical="center"/>
    </xf>
    <xf numFmtId="40" fontId="1" fillId="0" borderId="10" xfId="1" applyNumberFormat="1" applyFont="1" applyFill="1" applyBorder="1">
      <alignment vertical="center"/>
    </xf>
    <xf numFmtId="14" fontId="1" fillId="0" borderId="6" xfId="0" applyNumberFormat="1" applyFont="1" applyBorder="1">
      <alignment vertical="center"/>
    </xf>
    <xf numFmtId="0" fontId="1" fillId="0" borderId="6" xfId="0" applyFont="1" applyBorder="1">
      <alignment vertical="center"/>
    </xf>
    <xf numFmtId="0" fontId="1" fillId="0" borderId="6" xfId="0" applyFont="1" applyFill="1" applyBorder="1">
      <alignment vertical="center"/>
    </xf>
    <xf numFmtId="6" fontId="1" fillId="0" borderId="7" xfId="2" applyFont="1" applyBorder="1">
      <alignment vertical="center"/>
    </xf>
    <xf numFmtId="6" fontId="1" fillId="0" borderId="11" xfId="2" applyFont="1" applyBorder="1">
      <alignment vertical="center"/>
    </xf>
    <xf numFmtId="6" fontId="1" fillId="0" borderId="10" xfId="2" applyFont="1" applyFill="1" applyBorder="1">
      <alignment vertical="center"/>
    </xf>
  </cellXfs>
  <cellStyles count="3">
    <cellStyle name="桁区切り" xfId="1" builtinId="6"/>
    <cellStyle name="通貨" xfId="2" builtinId="7"/>
    <cellStyle name="標準"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filterMode="1">
    <tabColor indexed="45"/>
    <pageSetUpPr fitToPage="1"/>
  </sheetPr>
  <dimension ref="A1:AF67"/>
  <sheetViews>
    <sheetView showGridLines="0" tabSelected="1" topLeftCell="F2" zoomScale="80" zoomScaleNormal="80" workbookViewId="0">
      <pane xSplit="8" ySplit="3" topLeftCell="N32" activePane="bottomRight" state="frozenSplit"/>
      <selection activeCell="AE3" sqref="AE3"/>
      <selection pane="topRight" activeCell="AG1" sqref="AG1:AU1048576"/>
      <selection pane="bottomLeft" activeCell="F5" sqref="F5"/>
      <selection pane="bottomRight" activeCell="AF77" sqref="AF77"/>
    </sheetView>
  </sheetViews>
  <sheetFormatPr defaultRowHeight="13.5" outlineLevelCol="1"/>
  <cols>
    <col min="1" max="1" width="23" style="1" bestFit="1" customWidth="1"/>
    <col min="2" max="2" width="17.5" style="2" customWidth="1"/>
    <col min="3" max="3" width="13.875" style="2" customWidth="1"/>
    <col min="4" max="4" width="18.25" style="3" customWidth="1"/>
    <col min="5" max="5" width="13" style="4" customWidth="1"/>
    <col min="6" max="6" width="5.25" customWidth="1"/>
    <col min="7" max="7" width="11.75" customWidth="1"/>
    <col min="8" max="8" width="36.875" customWidth="1"/>
    <col min="9" max="9" width="9.25" bestFit="1" customWidth="1"/>
    <col min="10" max="10" width="10.125" customWidth="1"/>
    <col min="11" max="11" width="9" customWidth="1" outlineLevel="1"/>
    <col min="12" max="12" width="5.625" customWidth="1"/>
    <col min="13" max="13" width="9.25" bestFit="1" customWidth="1"/>
    <col min="14" max="14" width="19.5" style="6" bestFit="1" customWidth="1"/>
    <col min="15" max="15" width="17.25" style="6" customWidth="1"/>
    <col min="16" max="16" width="19.5" style="6" bestFit="1" customWidth="1"/>
    <col min="17" max="17" width="18.625" style="106" bestFit="1" customWidth="1"/>
    <col min="18" max="18" width="18.75" style="6" bestFit="1" customWidth="1"/>
    <col min="19" max="19" width="13.125" style="9" bestFit="1" customWidth="1"/>
    <col min="20" max="20" width="6" customWidth="1"/>
    <col min="21" max="21" width="9.25" bestFit="1" customWidth="1"/>
    <col min="22" max="23" width="12.5" style="10" bestFit="1" customWidth="1"/>
    <col min="24" max="24" width="12.5" style="10" customWidth="1"/>
    <col min="25" max="25" width="18.875" style="11" customWidth="1"/>
    <col min="26" max="26" width="12.125" style="12" customWidth="1"/>
    <col min="27" max="27" width="5.875" style="13" bestFit="1" customWidth="1"/>
    <col min="28" max="28" width="8" style="13" customWidth="1"/>
    <col min="29" max="29" width="5.875" style="13" bestFit="1" customWidth="1"/>
    <col min="30" max="30" width="2.625" style="14" bestFit="1" customWidth="1"/>
    <col min="31" max="31" width="47.75" style="14" customWidth="1"/>
    <col min="32" max="32" width="2.625" style="14" customWidth="1"/>
  </cols>
  <sheetData>
    <row r="1" spans="1:32" ht="14.25" thickBot="1">
      <c r="G1" s="5" t="s">
        <v>0</v>
      </c>
      <c r="H1" s="107">
        <v>42530.715277777781</v>
      </c>
      <c r="I1" s="108"/>
      <c r="O1" s="7"/>
      <c r="P1" s="7"/>
      <c r="Q1" s="8"/>
      <c r="R1" s="7"/>
    </row>
    <row r="2" spans="1:32" s="18" customFormat="1" ht="94.5" customHeight="1" thickBot="1">
      <c r="A2" s="15"/>
      <c r="B2" s="16"/>
      <c r="C2" s="16"/>
      <c r="D2" s="16"/>
      <c r="E2" s="16"/>
      <c r="F2" s="17"/>
      <c r="O2" s="19" t="s">
        <v>1</v>
      </c>
      <c r="Q2" s="20" t="s">
        <v>2</v>
      </c>
      <c r="R2" s="19" t="s">
        <v>3</v>
      </c>
      <c r="Z2" s="21"/>
      <c r="AA2" s="21"/>
      <c r="AB2" s="22" t="s">
        <v>4</v>
      </c>
      <c r="AC2" s="21"/>
      <c r="AD2" s="23"/>
      <c r="AE2" s="23"/>
      <c r="AF2" s="23"/>
    </row>
    <row r="3" spans="1:32" s="43" customFormat="1" ht="40.5">
      <c r="A3" s="24" t="s">
        <v>5</v>
      </c>
      <c r="B3" s="25" t="s">
        <v>6</v>
      </c>
      <c r="C3" s="26" t="s">
        <v>7</v>
      </c>
      <c r="D3" s="26" t="s">
        <v>8</v>
      </c>
      <c r="E3" s="27" t="s">
        <v>9</v>
      </c>
      <c r="F3" s="28" t="s">
        <v>10</v>
      </c>
      <c r="G3" s="28" t="s">
        <v>11</v>
      </c>
      <c r="H3" s="28" t="s">
        <v>12</v>
      </c>
      <c r="I3" s="28" t="s">
        <v>13</v>
      </c>
      <c r="J3" s="28" t="s">
        <v>14</v>
      </c>
      <c r="K3" s="29" t="s">
        <v>15</v>
      </c>
      <c r="L3" s="28" t="s">
        <v>16</v>
      </c>
      <c r="M3" s="28" t="s">
        <v>17</v>
      </c>
      <c r="N3" s="30" t="s">
        <v>18</v>
      </c>
      <c r="O3" s="31" t="s">
        <v>19</v>
      </c>
      <c r="P3" s="32" t="s">
        <v>20</v>
      </c>
      <c r="Q3" s="31" t="s">
        <v>21</v>
      </c>
      <c r="R3" s="33" t="s">
        <v>22</v>
      </c>
      <c r="S3" s="34" t="s">
        <v>23</v>
      </c>
      <c r="T3" s="28" t="s">
        <v>24</v>
      </c>
      <c r="U3" s="28" t="s">
        <v>25</v>
      </c>
      <c r="V3" s="35" t="s">
        <v>26</v>
      </c>
      <c r="W3" s="36" t="s">
        <v>27</v>
      </c>
      <c r="X3" s="37" t="s">
        <v>28</v>
      </c>
      <c r="Y3" s="38" t="s">
        <v>29</v>
      </c>
      <c r="Z3" s="39" t="s">
        <v>30</v>
      </c>
      <c r="AA3" s="40" t="s">
        <v>31</v>
      </c>
      <c r="AB3" s="40" t="s">
        <v>32</v>
      </c>
      <c r="AC3" s="40" t="s">
        <v>33</v>
      </c>
      <c r="AD3" s="41"/>
      <c r="AE3" s="42" t="s">
        <v>34</v>
      </c>
      <c r="AF3" s="41"/>
    </row>
    <row r="4" spans="1:32" s="43" customFormat="1" hidden="1">
      <c r="A4" s="24"/>
      <c r="B4" s="25"/>
      <c r="C4" s="26"/>
      <c r="D4" s="26"/>
      <c r="E4" s="27"/>
      <c r="F4" s="44"/>
      <c r="G4" s="44"/>
      <c r="H4" s="44"/>
      <c r="I4" s="44"/>
      <c r="J4" s="45"/>
      <c r="K4" s="29"/>
      <c r="L4" s="44"/>
      <c r="M4" s="44"/>
      <c r="N4" s="46" t="s">
        <v>35</v>
      </c>
      <c r="O4" s="47" t="s">
        <v>36</v>
      </c>
      <c r="P4" s="48" t="s">
        <v>37</v>
      </c>
      <c r="Q4" s="47" t="s">
        <v>38</v>
      </c>
      <c r="R4" s="49" t="s">
        <v>39</v>
      </c>
      <c r="S4" s="34"/>
      <c r="T4" s="28"/>
      <c r="U4" s="28"/>
      <c r="V4" s="50" t="s">
        <v>40</v>
      </c>
      <c r="W4" s="51" t="s">
        <v>41</v>
      </c>
      <c r="X4" s="52" t="s">
        <v>42</v>
      </c>
      <c r="Y4" s="53"/>
      <c r="Z4" s="54"/>
      <c r="AA4" s="55"/>
      <c r="AB4" s="55"/>
      <c r="AC4" s="55"/>
      <c r="AD4" s="41"/>
      <c r="AE4" s="42"/>
      <c r="AF4" s="41"/>
    </row>
    <row r="5" spans="1:32" s="73" customFormat="1" ht="30" hidden="1" customHeight="1">
      <c r="A5" s="56"/>
      <c r="B5" s="57"/>
      <c r="C5" s="57"/>
      <c r="D5" s="57"/>
      <c r="E5" s="58"/>
      <c r="F5" s="59"/>
      <c r="G5" s="60" t="s">
        <v>43</v>
      </c>
      <c r="H5" s="59"/>
      <c r="I5" s="59"/>
      <c r="J5" s="59"/>
      <c r="K5" s="61"/>
      <c r="L5" s="59"/>
      <c r="M5" s="59"/>
      <c r="N5" s="62"/>
      <c r="O5" s="63"/>
      <c r="P5" s="64"/>
      <c r="Q5" s="63"/>
      <c r="R5" s="65"/>
      <c r="S5" s="66"/>
      <c r="T5" s="61"/>
      <c r="U5" s="61"/>
      <c r="V5" s="67"/>
      <c r="W5" s="68"/>
      <c r="X5" s="69"/>
      <c r="Y5" s="70"/>
      <c r="Z5" s="71"/>
      <c r="AA5" s="72"/>
      <c r="AB5" s="72"/>
      <c r="AC5" s="72"/>
      <c r="AD5" s="57"/>
      <c r="AE5" s="61"/>
      <c r="AF5" s="57"/>
    </row>
    <row r="6" spans="1:32" ht="20.100000000000001" hidden="1" customHeight="1">
      <c r="A6" s="74" t="str">
        <f t="shared" ref="A6:A45" si="0">IF(B6="-","-",CONCATENATE(B6,"-",T6))</f>
        <v>JA16U2016-OR001-JPY</v>
      </c>
      <c r="B6" s="75" t="s">
        <v>44</v>
      </c>
      <c r="C6" s="2" t="s">
        <v>45</v>
      </c>
      <c r="D6" s="75" t="s">
        <v>46</v>
      </c>
      <c r="E6" s="4">
        <v>42352</v>
      </c>
      <c r="F6" s="76" t="s">
        <v>47</v>
      </c>
      <c r="G6" s="76" t="s">
        <v>48</v>
      </c>
      <c r="H6" s="76" t="s">
        <v>49</v>
      </c>
      <c r="I6" s="76" t="s">
        <v>50</v>
      </c>
      <c r="J6" s="76" t="s">
        <v>51</v>
      </c>
      <c r="K6" s="76" t="s">
        <v>52</v>
      </c>
      <c r="L6" s="76" t="s">
        <v>53</v>
      </c>
      <c r="M6" s="76" t="s">
        <v>54</v>
      </c>
      <c r="N6" s="77">
        <v>0</v>
      </c>
      <c r="O6" s="78">
        <v>1386150</v>
      </c>
      <c r="P6" s="79">
        <f t="shared" ref="P6:P45" si="1">N6+O6</f>
        <v>1386150</v>
      </c>
      <c r="Q6" s="80">
        <f>P6</f>
        <v>1386150</v>
      </c>
      <c r="R6" s="81">
        <f t="shared" ref="R6:R45" si="2">P6-Q6</f>
        <v>0</v>
      </c>
      <c r="S6" s="82">
        <v>42551</v>
      </c>
      <c r="T6" s="76" t="s">
        <v>55</v>
      </c>
      <c r="U6" s="83" t="s">
        <v>56</v>
      </c>
      <c r="V6" s="84">
        <v>0</v>
      </c>
      <c r="W6" s="85">
        <v>1386150</v>
      </c>
      <c r="X6" s="86">
        <f t="shared" ref="X6:X45" si="3">V6+W6</f>
        <v>1386150</v>
      </c>
      <c r="Y6" s="87" t="str">
        <f t="shared" ref="Y6:Z45" si="4">D6</f>
        <v>LKUKR-16-004</v>
      </c>
      <c r="Z6" s="88">
        <f t="shared" si="4"/>
        <v>42352</v>
      </c>
      <c r="AA6" s="89" t="s">
        <v>305</v>
      </c>
      <c r="AB6" s="89" t="s">
        <v>306</v>
      </c>
      <c r="AC6" s="89" t="s">
        <v>307</v>
      </c>
      <c r="AD6" s="14" t="str">
        <f t="shared" ref="AD6:AD45" si="5">IF($I6=$M6,"-","*")</f>
        <v>*</v>
      </c>
      <c r="AE6" s="42"/>
    </row>
    <row r="7" spans="1:32" ht="20.100000000000001" hidden="1" customHeight="1">
      <c r="A7" s="74" t="str">
        <f t="shared" si="0"/>
        <v>JA15I0003-OR001-JPY</v>
      </c>
      <c r="B7" s="75" t="s">
        <v>57</v>
      </c>
      <c r="C7" s="2" t="s">
        <v>45</v>
      </c>
      <c r="D7" s="75" t="s">
        <v>58</v>
      </c>
      <c r="E7" s="4" t="s">
        <v>58</v>
      </c>
      <c r="F7" s="76" t="s">
        <v>47</v>
      </c>
      <c r="G7" s="76" t="s">
        <v>59</v>
      </c>
      <c r="H7" s="76" t="s">
        <v>60</v>
      </c>
      <c r="I7" s="76" t="s">
        <v>50</v>
      </c>
      <c r="J7" s="76" t="s">
        <v>61</v>
      </c>
      <c r="K7" s="76" t="s">
        <v>52</v>
      </c>
      <c r="L7" s="76" t="s">
        <v>62</v>
      </c>
      <c r="M7" s="76" t="s">
        <v>63</v>
      </c>
      <c r="N7" s="77">
        <v>0</v>
      </c>
      <c r="O7" s="78">
        <v>0</v>
      </c>
      <c r="P7" s="79">
        <f t="shared" si="1"/>
        <v>0</v>
      </c>
      <c r="Q7" s="78">
        <v>0</v>
      </c>
      <c r="R7" s="81">
        <f t="shared" si="2"/>
        <v>0</v>
      </c>
      <c r="S7" s="82">
        <v>42429</v>
      </c>
      <c r="T7" s="76" t="s">
        <v>55</v>
      </c>
      <c r="U7" s="83" t="s">
        <v>56</v>
      </c>
      <c r="V7" s="84">
        <v>0</v>
      </c>
      <c r="W7" s="85">
        <v>0</v>
      </c>
      <c r="X7" s="86">
        <f t="shared" si="3"/>
        <v>0</v>
      </c>
      <c r="Y7" s="87" t="str">
        <f t="shared" si="4"/>
        <v/>
      </c>
      <c r="Z7" s="88" t="str">
        <f t="shared" si="4"/>
        <v/>
      </c>
      <c r="AA7" s="89" t="s">
        <v>305</v>
      </c>
      <c r="AB7" s="89" t="s">
        <v>306</v>
      </c>
      <c r="AC7" s="89" t="s">
        <v>308</v>
      </c>
      <c r="AD7" s="14" t="str">
        <f t="shared" si="5"/>
        <v>*</v>
      </c>
      <c r="AE7" s="42"/>
    </row>
    <row r="8" spans="1:32" ht="20.100000000000001" hidden="1" customHeight="1">
      <c r="A8" s="74" t="str">
        <f t="shared" si="0"/>
        <v>JA11I0043-OR001-JPY</v>
      </c>
      <c r="B8" s="75" t="s">
        <v>64</v>
      </c>
      <c r="C8" s="2" t="s">
        <v>45</v>
      </c>
      <c r="D8" s="75" t="s">
        <v>65</v>
      </c>
      <c r="E8" s="4">
        <v>42327</v>
      </c>
      <c r="F8" s="76" t="s">
        <v>47</v>
      </c>
      <c r="G8" s="76" t="s">
        <v>66</v>
      </c>
      <c r="H8" s="76" t="s">
        <v>67</v>
      </c>
      <c r="I8" s="76" t="s">
        <v>50</v>
      </c>
      <c r="J8" s="76" t="s">
        <v>68</v>
      </c>
      <c r="K8" s="76" t="s">
        <v>52</v>
      </c>
      <c r="L8" s="76" t="s">
        <v>69</v>
      </c>
      <c r="M8" s="76" t="s">
        <v>70</v>
      </c>
      <c r="N8" s="77">
        <v>0</v>
      </c>
      <c r="O8" s="78">
        <v>17100000</v>
      </c>
      <c r="P8" s="79">
        <f t="shared" si="1"/>
        <v>17100000</v>
      </c>
      <c r="Q8" s="78">
        <v>17100000</v>
      </c>
      <c r="R8" s="81">
        <f t="shared" si="2"/>
        <v>0</v>
      </c>
      <c r="S8" s="82">
        <v>43069</v>
      </c>
      <c r="T8" s="76" t="s">
        <v>55</v>
      </c>
      <c r="U8" s="83" t="s">
        <v>56</v>
      </c>
      <c r="V8" s="84">
        <v>0</v>
      </c>
      <c r="W8" s="85">
        <v>17100000</v>
      </c>
      <c r="X8" s="86">
        <f t="shared" si="3"/>
        <v>17100000</v>
      </c>
      <c r="Y8" s="87" t="str">
        <f t="shared" si="4"/>
        <v>LMKR-16-003</v>
      </c>
      <c r="Z8" s="88">
        <f t="shared" si="4"/>
        <v>42327</v>
      </c>
      <c r="AA8" s="89" t="s">
        <v>305</v>
      </c>
      <c r="AB8" s="89" t="s">
        <v>306</v>
      </c>
      <c r="AC8" s="89" t="s">
        <v>309</v>
      </c>
      <c r="AD8" s="14" t="str">
        <f t="shared" si="5"/>
        <v>*</v>
      </c>
      <c r="AE8" s="42"/>
    </row>
    <row r="9" spans="1:32" ht="20.100000000000001" hidden="1" customHeight="1">
      <c r="A9" s="74" t="str">
        <f t="shared" si="0"/>
        <v>JA10I0021-OR001-JPY</v>
      </c>
      <c r="B9" s="75" t="s">
        <v>71</v>
      </c>
      <c r="C9" s="2" t="s">
        <v>45</v>
      </c>
      <c r="D9" s="75" t="s">
        <v>58</v>
      </c>
      <c r="E9" s="4" t="s">
        <v>58</v>
      </c>
      <c r="F9" s="76" t="s">
        <v>47</v>
      </c>
      <c r="G9" s="76" t="s">
        <v>72</v>
      </c>
      <c r="H9" s="76" t="s">
        <v>73</v>
      </c>
      <c r="I9" s="76" t="s">
        <v>50</v>
      </c>
      <c r="J9" s="76" t="s">
        <v>74</v>
      </c>
      <c r="K9" s="76" t="s">
        <v>52</v>
      </c>
      <c r="L9" s="76" t="s">
        <v>62</v>
      </c>
      <c r="M9" s="76" t="s">
        <v>75</v>
      </c>
      <c r="N9" s="77">
        <v>10700000</v>
      </c>
      <c r="O9" s="78">
        <v>0</v>
      </c>
      <c r="P9" s="79">
        <f t="shared" si="1"/>
        <v>10700000</v>
      </c>
      <c r="Q9" s="80">
        <f>IF(AB9="完",P9,0)</f>
        <v>10700000</v>
      </c>
      <c r="R9" s="81">
        <f t="shared" si="2"/>
        <v>0</v>
      </c>
      <c r="S9" s="82">
        <v>42521</v>
      </c>
      <c r="T9" s="76" t="s">
        <v>55</v>
      </c>
      <c r="U9" s="83" t="s">
        <v>56</v>
      </c>
      <c r="V9" s="84">
        <v>10700000</v>
      </c>
      <c r="W9" s="85">
        <v>0</v>
      </c>
      <c r="X9" s="86">
        <f t="shared" si="3"/>
        <v>10700000</v>
      </c>
      <c r="Y9" s="87" t="str">
        <f t="shared" si="4"/>
        <v/>
      </c>
      <c r="Z9" s="88" t="str">
        <f t="shared" si="4"/>
        <v/>
      </c>
      <c r="AA9" s="89" t="s">
        <v>310</v>
      </c>
      <c r="AB9" s="89" t="s">
        <v>311</v>
      </c>
      <c r="AC9" s="89" t="s">
        <v>308</v>
      </c>
      <c r="AD9" s="14" t="str">
        <f t="shared" si="5"/>
        <v>*</v>
      </c>
      <c r="AE9" s="42"/>
    </row>
    <row r="10" spans="1:32" ht="20.100000000000001" hidden="1" customHeight="1">
      <c r="A10" s="74" t="str">
        <f t="shared" si="0"/>
        <v>JA16I0037-OR001-JPY</v>
      </c>
      <c r="B10" s="75" t="s">
        <v>76</v>
      </c>
      <c r="C10" s="2" t="s">
        <v>45</v>
      </c>
      <c r="D10" s="75" t="s">
        <v>77</v>
      </c>
      <c r="E10" s="4">
        <v>42293</v>
      </c>
      <c r="F10" s="76" t="s">
        <v>47</v>
      </c>
      <c r="G10" s="76" t="s">
        <v>78</v>
      </c>
      <c r="H10" s="76" t="s">
        <v>79</v>
      </c>
      <c r="I10" s="76" t="s">
        <v>50</v>
      </c>
      <c r="J10" s="76" t="s">
        <v>80</v>
      </c>
      <c r="K10" s="76" t="s">
        <v>52</v>
      </c>
      <c r="L10" s="76" t="s">
        <v>69</v>
      </c>
      <c r="M10" s="76" t="s">
        <v>70</v>
      </c>
      <c r="N10" s="77">
        <v>0</v>
      </c>
      <c r="O10" s="78">
        <v>4500000</v>
      </c>
      <c r="P10" s="79">
        <f t="shared" si="1"/>
        <v>4500000</v>
      </c>
      <c r="Q10" s="78">
        <v>4500000</v>
      </c>
      <c r="R10" s="81">
        <f t="shared" si="2"/>
        <v>0</v>
      </c>
      <c r="S10" s="82">
        <v>43708</v>
      </c>
      <c r="T10" s="76" t="s">
        <v>55</v>
      </c>
      <c r="U10" s="83" t="s">
        <v>56</v>
      </c>
      <c r="V10" s="84">
        <v>0</v>
      </c>
      <c r="W10" s="85">
        <v>4500000</v>
      </c>
      <c r="X10" s="86">
        <f t="shared" si="3"/>
        <v>4500000</v>
      </c>
      <c r="Y10" s="87" t="str">
        <f t="shared" si="4"/>
        <v>LMKR-16-002</v>
      </c>
      <c r="Z10" s="88">
        <f t="shared" si="4"/>
        <v>42293</v>
      </c>
      <c r="AA10" s="89" t="s">
        <v>305</v>
      </c>
      <c r="AB10" s="89" t="s">
        <v>306</v>
      </c>
      <c r="AC10" s="89" t="s">
        <v>309</v>
      </c>
      <c r="AD10" s="14" t="str">
        <f t="shared" si="5"/>
        <v>*</v>
      </c>
      <c r="AE10" s="42"/>
    </row>
    <row r="11" spans="1:32" ht="20.100000000000001" hidden="1" customHeight="1">
      <c r="A11" s="74" t="str">
        <f t="shared" si="0"/>
        <v>JA15I0046-OR001-USD</v>
      </c>
      <c r="B11" s="75" t="s">
        <v>81</v>
      </c>
      <c r="C11" s="2" t="s">
        <v>45</v>
      </c>
      <c r="D11" s="75" t="s">
        <v>58</v>
      </c>
      <c r="E11" s="4" t="s">
        <v>58</v>
      </c>
      <c r="F11" s="76" t="s">
        <v>47</v>
      </c>
      <c r="G11" s="76" t="s">
        <v>82</v>
      </c>
      <c r="H11" s="76" t="s">
        <v>83</v>
      </c>
      <c r="I11" s="76" t="s">
        <v>50</v>
      </c>
      <c r="J11" s="76" t="s">
        <v>84</v>
      </c>
      <c r="K11" s="76" t="s">
        <v>52</v>
      </c>
      <c r="L11" s="76" t="s">
        <v>85</v>
      </c>
      <c r="M11" s="76" t="s">
        <v>86</v>
      </c>
      <c r="N11" s="77">
        <v>0</v>
      </c>
      <c r="O11" s="78">
        <v>0</v>
      </c>
      <c r="P11" s="79">
        <f t="shared" si="1"/>
        <v>0</v>
      </c>
      <c r="Q11" s="78">
        <v>0</v>
      </c>
      <c r="R11" s="81">
        <f t="shared" si="2"/>
        <v>0</v>
      </c>
      <c r="S11" s="82">
        <v>43013</v>
      </c>
      <c r="T11" s="90" t="s">
        <v>87</v>
      </c>
      <c r="U11" s="83" t="s">
        <v>56</v>
      </c>
      <c r="V11" s="84">
        <v>0</v>
      </c>
      <c r="W11" s="85">
        <v>0</v>
      </c>
      <c r="X11" s="86">
        <f t="shared" si="3"/>
        <v>0</v>
      </c>
      <c r="Y11" s="87" t="str">
        <f t="shared" si="4"/>
        <v/>
      </c>
      <c r="Z11" s="88" t="str">
        <f t="shared" si="4"/>
        <v/>
      </c>
      <c r="AA11" s="89" t="s">
        <v>305</v>
      </c>
      <c r="AB11" s="89" t="s">
        <v>306</v>
      </c>
      <c r="AC11" s="89" t="s">
        <v>307</v>
      </c>
      <c r="AD11" s="14" t="str">
        <f t="shared" si="5"/>
        <v>*</v>
      </c>
      <c r="AE11" s="42"/>
    </row>
    <row r="12" spans="1:32" ht="20.100000000000001" hidden="1" customHeight="1">
      <c r="A12" s="74" t="str">
        <f t="shared" si="0"/>
        <v>JA15I0047-OR001-USD</v>
      </c>
      <c r="B12" s="75" t="s">
        <v>88</v>
      </c>
      <c r="C12" s="2" t="s">
        <v>45</v>
      </c>
      <c r="D12" s="75" t="s">
        <v>58</v>
      </c>
      <c r="E12" s="4" t="s">
        <v>58</v>
      </c>
      <c r="F12" s="76" t="s">
        <v>47</v>
      </c>
      <c r="G12" s="76" t="s">
        <v>82</v>
      </c>
      <c r="H12" s="76" t="s">
        <v>83</v>
      </c>
      <c r="I12" s="76" t="s">
        <v>50</v>
      </c>
      <c r="J12" s="76" t="s">
        <v>89</v>
      </c>
      <c r="K12" s="76" t="s">
        <v>52</v>
      </c>
      <c r="L12" s="76" t="s">
        <v>69</v>
      </c>
      <c r="M12" s="76" t="s">
        <v>70</v>
      </c>
      <c r="N12" s="77">
        <v>28839.759999999998</v>
      </c>
      <c r="O12" s="78">
        <v>0</v>
      </c>
      <c r="P12" s="79">
        <f t="shared" si="1"/>
        <v>28839.759999999998</v>
      </c>
      <c r="Q12" s="80">
        <f>P12</f>
        <v>28839.759999999998</v>
      </c>
      <c r="R12" s="81">
        <f t="shared" si="2"/>
        <v>0</v>
      </c>
      <c r="S12" s="82">
        <v>43013</v>
      </c>
      <c r="T12" s="90" t="s">
        <v>87</v>
      </c>
      <c r="U12" s="83" t="s">
        <v>56</v>
      </c>
      <c r="V12" s="84">
        <v>3534024</v>
      </c>
      <c r="W12" s="85">
        <v>0</v>
      </c>
      <c r="X12" s="86">
        <f t="shared" si="3"/>
        <v>3534024</v>
      </c>
      <c r="Y12" s="87" t="str">
        <f t="shared" si="4"/>
        <v/>
      </c>
      <c r="Z12" s="88" t="str">
        <f t="shared" si="4"/>
        <v/>
      </c>
      <c r="AA12" s="89" t="s">
        <v>305</v>
      </c>
      <c r="AB12" s="89" t="s">
        <v>306</v>
      </c>
      <c r="AC12" s="89" t="s">
        <v>307</v>
      </c>
      <c r="AD12" s="14" t="str">
        <f t="shared" si="5"/>
        <v>*</v>
      </c>
      <c r="AE12" s="42"/>
    </row>
    <row r="13" spans="1:32" ht="20.100000000000001" hidden="1" customHeight="1">
      <c r="A13" s="74" t="str">
        <f t="shared" si="0"/>
        <v>JA16C2002-OR001-USD</v>
      </c>
      <c r="B13" s="75" t="s">
        <v>90</v>
      </c>
      <c r="C13" s="2" t="s">
        <v>45</v>
      </c>
      <c r="D13" s="75" t="s">
        <v>91</v>
      </c>
      <c r="E13" s="4">
        <v>42480</v>
      </c>
      <c r="F13" s="76" t="s">
        <v>47</v>
      </c>
      <c r="G13" s="76" t="s">
        <v>82</v>
      </c>
      <c r="H13" s="76" t="s">
        <v>83</v>
      </c>
      <c r="I13" s="76" t="s">
        <v>50</v>
      </c>
      <c r="J13" s="76" t="s">
        <v>92</v>
      </c>
      <c r="K13" s="76" t="s">
        <v>52</v>
      </c>
      <c r="L13" s="76" t="s">
        <v>47</v>
      </c>
      <c r="M13" s="76" t="s">
        <v>93</v>
      </c>
      <c r="N13" s="77">
        <v>0</v>
      </c>
      <c r="O13" s="78">
        <v>8752.33</v>
      </c>
      <c r="P13" s="79">
        <f t="shared" si="1"/>
        <v>8752.33</v>
      </c>
      <c r="Q13" s="80">
        <f>P13</f>
        <v>8752.33</v>
      </c>
      <c r="R13" s="81">
        <f t="shared" si="2"/>
        <v>0</v>
      </c>
      <c r="S13" s="82">
        <v>43013</v>
      </c>
      <c r="T13" s="90" t="s">
        <v>87</v>
      </c>
      <c r="U13" s="83" t="s">
        <v>56</v>
      </c>
      <c r="V13" s="84">
        <v>0</v>
      </c>
      <c r="W13" s="85">
        <v>1053999</v>
      </c>
      <c r="X13" s="86">
        <f t="shared" si="3"/>
        <v>1053999</v>
      </c>
      <c r="Y13" s="87" t="str">
        <f t="shared" si="4"/>
        <v>LKDKR-16-006</v>
      </c>
      <c r="Z13" s="88">
        <f t="shared" si="4"/>
        <v>42480</v>
      </c>
      <c r="AA13" s="89" t="s">
        <v>305</v>
      </c>
      <c r="AB13" s="89" t="s">
        <v>306</v>
      </c>
      <c r="AC13" s="89" t="s">
        <v>307</v>
      </c>
      <c r="AD13" s="14" t="str">
        <f t="shared" si="5"/>
        <v>*</v>
      </c>
      <c r="AE13" s="42"/>
    </row>
    <row r="14" spans="1:32" ht="20.100000000000001" hidden="1" customHeight="1">
      <c r="A14" s="74" t="str">
        <f t="shared" si="0"/>
        <v>JA14I0051-OR001-JPY</v>
      </c>
      <c r="B14" s="75" t="s">
        <v>94</v>
      </c>
      <c r="C14" s="2" t="s">
        <v>45</v>
      </c>
      <c r="D14" s="75" t="s">
        <v>58</v>
      </c>
      <c r="E14" s="4" t="s">
        <v>58</v>
      </c>
      <c r="F14" s="76" t="s">
        <v>47</v>
      </c>
      <c r="G14" s="76" t="s">
        <v>95</v>
      </c>
      <c r="H14" s="76" t="s">
        <v>96</v>
      </c>
      <c r="I14" s="76" t="s">
        <v>50</v>
      </c>
      <c r="J14" s="76" t="s">
        <v>97</v>
      </c>
      <c r="K14" s="76" t="s">
        <v>52</v>
      </c>
      <c r="L14" s="76" t="s">
        <v>69</v>
      </c>
      <c r="M14" s="76" t="s">
        <v>70</v>
      </c>
      <c r="N14" s="77">
        <v>0</v>
      </c>
      <c r="O14" s="78">
        <v>0</v>
      </c>
      <c r="P14" s="79">
        <f t="shared" si="1"/>
        <v>0</v>
      </c>
      <c r="Q14" s="78">
        <v>0</v>
      </c>
      <c r="R14" s="81">
        <f t="shared" si="2"/>
        <v>0</v>
      </c>
      <c r="S14" s="82">
        <v>42564</v>
      </c>
      <c r="T14" s="76" t="s">
        <v>55</v>
      </c>
      <c r="U14" s="83" t="s">
        <v>56</v>
      </c>
      <c r="V14" s="84">
        <v>0</v>
      </c>
      <c r="W14" s="85">
        <v>0</v>
      </c>
      <c r="X14" s="86">
        <f t="shared" si="3"/>
        <v>0</v>
      </c>
      <c r="Y14" s="87" t="str">
        <f t="shared" si="4"/>
        <v/>
      </c>
      <c r="Z14" s="88" t="str">
        <f t="shared" si="4"/>
        <v/>
      </c>
      <c r="AA14" s="89" t="s">
        <v>312</v>
      </c>
      <c r="AB14" s="91" t="s">
        <v>98</v>
      </c>
      <c r="AC14" s="89" t="s">
        <v>307</v>
      </c>
      <c r="AD14" s="14" t="str">
        <f t="shared" si="5"/>
        <v>*</v>
      </c>
      <c r="AE14" s="42"/>
    </row>
    <row r="15" spans="1:32" ht="20.100000000000001" hidden="1" customHeight="1">
      <c r="A15" s="74" t="str">
        <f t="shared" si="0"/>
        <v>JA14I0052-OR001-JPY</v>
      </c>
      <c r="B15" s="75" t="s">
        <v>99</v>
      </c>
      <c r="C15" s="2" t="s">
        <v>45</v>
      </c>
      <c r="D15" s="75" t="s">
        <v>58</v>
      </c>
      <c r="E15" s="4" t="s">
        <v>58</v>
      </c>
      <c r="F15" s="76" t="s">
        <v>47</v>
      </c>
      <c r="G15" s="76" t="s">
        <v>95</v>
      </c>
      <c r="H15" s="76" t="s">
        <v>96</v>
      </c>
      <c r="I15" s="76" t="s">
        <v>50</v>
      </c>
      <c r="J15" s="76" t="s">
        <v>100</v>
      </c>
      <c r="K15" s="76" t="s">
        <v>52</v>
      </c>
      <c r="L15" s="76" t="s">
        <v>62</v>
      </c>
      <c r="M15" s="76" t="s">
        <v>101</v>
      </c>
      <c r="N15" s="77">
        <v>0</v>
      </c>
      <c r="O15" s="78">
        <v>0</v>
      </c>
      <c r="P15" s="79">
        <f t="shared" si="1"/>
        <v>0</v>
      </c>
      <c r="Q15" s="78">
        <v>0</v>
      </c>
      <c r="R15" s="81">
        <f t="shared" si="2"/>
        <v>0</v>
      </c>
      <c r="S15" s="82">
        <v>42564</v>
      </c>
      <c r="T15" s="76" t="s">
        <v>55</v>
      </c>
      <c r="U15" s="83" t="s">
        <v>56</v>
      </c>
      <c r="V15" s="84">
        <v>0</v>
      </c>
      <c r="W15" s="85">
        <v>0</v>
      </c>
      <c r="X15" s="86">
        <f t="shared" si="3"/>
        <v>0</v>
      </c>
      <c r="Y15" s="87" t="str">
        <f t="shared" si="4"/>
        <v/>
      </c>
      <c r="Z15" s="88" t="str">
        <f t="shared" si="4"/>
        <v/>
      </c>
      <c r="AA15" s="89" t="s">
        <v>312</v>
      </c>
      <c r="AB15" s="91" t="s">
        <v>98</v>
      </c>
      <c r="AC15" s="89" t="s">
        <v>307</v>
      </c>
      <c r="AD15" s="14" t="str">
        <f t="shared" si="5"/>
        <v>*</v>
      </c>
      <c r="AE15" s="42"/>
    </row>
    <row r="16" spans="1:32" ht="20.100000000000001" hidden="1" customHeight="1">
      <c r="A16" s="74" t="str">
        <f t="shared" si="0"/>
        <v>JA15I0008-OR001-JPY</v>
      </c>
      <c r="B16" s="75" t="s">
        <v>102</v>
      </c>
      <c r="C16" s="2" t="s">
        <v>45</v>
      </c>
      <c r="D16" s="75" t="s">
        <v>58</v>
      </c>
      <c r="E16" s="4" t="s">
        <v>58</v>
      </c>
      <c r="F16" s="76" t="s">
        <v>47</v>
      </c>
      <c r="G16" s="76" t="s">
        <v>95</v>
      </c>
      <c r="H16" s="76" t="s">
        <v>96</v>
      </c>
      <c r="I16" s="76" t="s">
        <v>50</v>
      </c>
      <c r="J16" s="76" t="s">
        <v>103</v>
      </c>
      <c r="K16" s="76" t="s">
        <v>52</v>
      </c>
      <c r="L16" s="76" t="s">
        <v>69</v>
      </c>
      <c r="M16" s="76" t="s">
        <v>70</v>
      </c>
      <c r="N16" s="77">
        <v>15200000</v>
      </c>
      <c r="O16" s="78">
        <v>0</v>
      </c>
      <c r="P16" s="79">
        <f t="shared" si="1"/>
        <v>15200000</v>
      </c>
      <c r="Q16" s="78">
        <v>0</v>
      </c>
      <c r="R16" s="81">
        <f t="shared" si="2"/>
        <v>15200000</v>
      </c>
      <c r="S16" s="82">
        <v>42564</v>
      </c>
      <c r="T16" s="76" t="s">
        <v>55</v>
      </c>
      <c r="U16" s="83" t="s">
        <v>56</v>
      </c>
      <c r="V16" s="84">
        <v>15200000</v>
      </c>
      <c r="W16" s="85">
        <v>0</v>
      </c>
      <c r="X16" s="86">
        <f t="shared" si="3"/>
        <v>15200000</v>
      </c>
      <c r="Y16" s="87" t="str">
        <f t="shared" si="4"/>
        <v/>
      </c>
      <c r="Z16" s="88" t="str">
        <f t="shared" si="4"/>
        <v/>
      </c>
      <c r="AA16" s="89" t="s">
        <v>312</v>
      </c>
      <c r="AB16" s="89" t="s">
        <v>313</v>
      </c>
      <c r="AC16" s="89" t="s">
        <v>307</v>
      </c>
      <c r="AD16" s="14" t="str">
        <f t="shared" si="5"/>
        <v>*</v>
      </c>
      <c r="AE16" s="42"/>
    </row>
    <row r="17" spans="1:31" ht="20.100000000000001" hidden="1" customHeight="1">
      <c r="A17" s="74" t="str">
        <f t="shared" si="0"/>
        <v>JA15I0009-OR001-JPY</v>
      </c>
      <c r="B17" s="75" t="s">
        <v>104</v>
      </c>
      <c r="C17" s="2" t="s">
        <v>45</v>
      </c>
      <c r="D17" s="75" t="s">
        <v>58</v>
      </c>
      <c r="E17" s="4" t="s">
        <v>58</v>
      </c>
      <c r="F17" s="76" t="s">
        <v>47</v>
      </c>
      <c r="G17" s="76" t="s">
        <v>95</v>
      </c>
      <c r="H17" s="76" t="s">
        <v>96</v>
      </c>
      <c r="I17" s="76" t="s">
        <v>50</v>
      </c>
      <c r="J17" s="76" t="s">
        <v>105</v>
      </c>
      <c r="K17" s="76" t="s">
        <v>52</v>
      </c>
      <c r="L17" s="76" t="s">
        <v>62</v>
      </c>
      <c r="M17" s="76" t="s">
        <v>101</v>
      </c>
      <c r="N17" s="77">
        <v>13000000</v>
      </c>
      <c r="O17" s="78">
        <v>0</v>
      </c>
      <c r="P17" s="79">
        <f t="shared" si="1"/>
        <v>13000000</v>
      </c>
      <c r="Q17" s="78">
        <v>0</v>
      </c>
      <c r="R17" s="81">
        <f t="shared" si="2"/>
        <v>13000000</v>
      </c>
      <c r="S17" s="82">
        <v>42564</v>
      </c>
      <c r="T17" s="76" t="s">
        <v>55</v>
      </c>
      <c r="U17" s="83" t="s">
        <v>56</v>
      </c>
      <c r="V17" s="84">
        <v>13000000</v>
      </c>
      <c r="W17" s="85">
        <v>0</v>
      </c>
      <c r="X17" s="86">
        <f t="shared" si="3"/>
        <v>13000000</v>
      </c>
      <c r="Y17" s="87" t="str">
        <f t="shared" si="4"/>
        <v/>
      </c>
      <c r="Z17" s="88" t="str">
        <f t="shared" si="4"/>
        <v/>
      </c>
      <c r="AA17" s="89" t="s">
        <v>312</v>
      </c>
      <c r="AB17" s="89" t="s">
        <v>313</v>
      </c>
      <c r="AC17" s="89" t="s">
        <v>307</v>
      </c>
      <c r="AD17" s="14" t="str">
        <f t="shared" si="5"/>
        <v>*</v>
      </c>
      <c r="AE17" s="42"/>
    </row>
    <row r="18" spans="1:31" ht="20.100000000000001" hidden="1" customHeight="1">
      <c r="A18" s="74" t="str">
        <f t="shared" si="0"/>
        <v>JA16D2005-OR001-JPY</v>
      </c>
      <c r="B18" s="75" t="s">
        <v>106</v>
      </c>
      <c r="C18" s="2" t="s">
        <v>45</v>
      </c>
      <c r="D18" s="75" t="s">
        <v>107</v>
      </c>
      <c r="E18" s="4">
        <v>42298</v>
      </c>
      <c r="F18" s="76" t="s">
        <v>47</v>
      </c>
      <c r="G18" s="76" t="s">
        <v>95</v>
      </c>
      <c r="H18" s="76" t="s">
        <v>96</v>
      </c>
      <c r="I18" s="76" t="s">
        <v>50</v>
      </c>
      <c r="J18" s="76" t="s">
        <v>108</v>
      </c>
      <c r="K18" s="76" t="s">
        <v>52</v>
      </c>
      <c r="L18" s="76" t="s">
        <v>47</v>
      </c>
      <c r="M18" s="76" t="s">
        <v>93</v>
      </c>
      <c r="N18" s="77">
        <v>0</v>
      </c>
      <c r="O18" s="78">
        <v>8558000</v>
      </c>
      <c r="P18" s="79">
        <f t="shared" si="1"/>
        <v>8558000</v>
      </c>
      <c r="Q18" s="78">
        <v>0</v>
      </c>
      <c r="R18" s="81">
        <f t="shared" si="2"/>
        <v>8558000</v>
      </c>
      <c r="S18" s="82">
        <v>42564</v>
      </c>
      <c r="T18" s="76" t="s">
        <v>55</v>
      </c>
      <c r="U18" s="83" t="s">
        <v>56</v>
      </c>
      <c r="V18" s="84">
        <v>0</v>
      </c>
      <c r="W18" s="85">
        <v>8558000</v>
      </c>
      <c r="X18" s="86">
        <f t="shared" si="3"/>
        <v>8558000</v>
      </c>
      <c r="Y18" s="87" t="str">
        <f t="shared" si="4"/>
        <v>LKDKR-16-002</v>
      </c>
      <c r="Z18" s="88">
        <f t="shared" si="4"/>
        <v>42298</v>
      </c>
      <c r="AA18" s="89" t="s">
        <v>312</v>
      </c>
      <c r="AB18" s="89" t="s">
        <v>313</v>
      </c>
      <c r="AC18" s="89" t="s">
        <v>307</v>
      </c>
      <c r="AD18" s="14" t="str">
        <f t="shared" si="5"/>
        <v>*</v>
      </c>
      <c r="AE18" s="42"/>
    </row>
    <row r="19" spans="1:31" ht="20.100000000000001" hidden="1" customHeight="1">
      <c r="A19" s="74" t="str">
        <f t="shared" si="0"/>
        <v>JA16J2001-OR001-JPY</v>
      </c>
      <c r="B19" s="75" t="s">
        <v>109</v>
      </c>
      <c r="C19" s="2" t="s">
        <v>45</v>
      </c>
      <c r="D19" s="75" t="s">
        <v>110</v>
      </c>
      <c r="E19" s="4">
        <v>42293</v>
      </c>
      <c r="F19" s="76" t="s">
        <v>47</v>
      </c>
      <c r="G19" s="76" t="s">
        <v>95</v>
      </c>
      <c r="H19" s="76" t="s">
        <v>96</v>
      </c>
      <c r="I19" s="76" t="s">
        <v>50</v>
      </c>
      <c r="J19" s="76" t="s">
        <v>111</v>
      </c>
      <c r="K19" s="76" t="s">
        <v>52</v>
      </c>
      <c r="L19" s="76" t="s">
        <v>47</v>
      </c>
      <c r="M19" s="76" t="s">
        <v>112</v>
      </c>
      <c r="N19" s="77">
        <v>0</v>
      </c>
      <c r="O19" s="78">
        <v>26302000</v>
      </c>
      <c r="P19" s="79">
        <f t="shared" si="1"/>
        <v>26302000</v>
      </c>
      <c r="Q19" s="78">
        <v>0</v>
      </c>
      <c r="R19" s="81">
        <f t="shared" si="2"/>
        <v>26302000</v>
      </c>
      <c r="S19" s="82">
        <v>42564</v>
      </c>
      <c r="T19" s="76" t="s">
        <v>55</v>
      </c>
      <c r="U19" s="83" t="s">
        <v>56</v>
      </c>
      <c r="V19" s="84">
        <v>0</v>
      </c>
      <c r="W19" s="85">
        <v>26302000</v>
      </c>
      <c r="X19" s="86">
        <f t="shared" si="3"/>
        <v>26302000</v>
      </c>
      <c r="Y19" s="87" t="str">
        <f t="shared" si="4"/>
        <v>LKJKR-16-003</v>
      </c>
      <c r="Z19" s="88">
        <f t="shared" si="4"/>
        <v>42293</v>
      </c>
      <c r="AA19" s="89" t="s">
        <v>312</v>
      </c>
      <c r="AB19" s="89" t="s">
        <v>313</v>
      </c>
      <c r="AC19" s="89" t="s">
        <v>307</v>
      </c>
      <c r="AD19" s="14" t="str">
        <f t="shared" si="5"/>
        <v>*</v>
      </c>
      <c r="AE19" s="42"/>
    </row>
    <row r="20" spans="1:31" ht="20.100000000000001" hidden="1" customHeight="1">
      <c r="A20" s="74" t="str">
        <f t="shared" si="0"/>
        <v>JA15E2015-OR001-USD</v>
      </c>
      <c r="B20" s="75" t="s">
        <v>113</v>
      </c>
      <c r="C20" s="2" t="s">
        <v>45</v>
      </c>
      <c r="D20" s="75" t="s">
        <v>58</v>
      </c>
      <c r="E20" s="4" t="s">
        <v>58</v>
      </c>
      <c r="F20" s="76" t="s">
        <v>47</v>
      </c>
      <c r="G20" s="76" t="s">
        <v>114</v>
      </c>
      <c r="H20" s="76" t="s">
        <v>115</v>
      </c>
      <c r="I20" s="76" t="s">
        <v>50</v>
      </c>
      <c r="J20" s="76" t="s">
        <v>116</v>
      </c>
      <c r="K20" s="76" t="s">
        <v>52</v>
      </c>
      <c r="L20" s="76" t="s">
        <v>117</v>
      </c>
      <c r="M20" s="76" t="s">
        <v>118</v>
      </c>
      <c r="N20" s="77">
        <v>0</v>
      </c>
      <c r="O20" s="78">
        <v>0</v>
      </c>
      <c r="P20" s="79">
        <f t="shared" si="1"/>
        <v>0</v>
      </c>
      <c r="Q20" s="78">
        <v>0</v>
      </c>
      <c r="R20" s="81">
        <f t="shared" si="2"/>
        <v>0</v>
      </c>
      <c r="S20" s="82">
        <v>42643</v>
      </c>
      <c r="T20" s="90" t="s">
        <v>87</v>
      </c>
      <c r="U20" s="83" t="s">
        <v>56</v>
      </c>
      <c r="V20" s="84">
        <v>0</v>
      </c>
      <c r="W20" s="85">
        <v>0</v>
      </c>
      <c r="X20" s="86">
        <f t="shared" si="3"/>
        <v>0</v>
      </c>
      <c r="Y20" s="87" t="str">
        <f t="shared" si="4"/>
        <v/>
      </c>
      <c r="Z20" s="88" t="str">
        <f t="shared" si="4"/>
        <v/>
      </c>
      <c r="AA20" s="89" t="s">
        <v>312</v>
      </c>
      <c r="AB20" s="89" t="s">
        <v>313</v>
      </c>
      <c r="AC20" s="89" t="s">
        <v>308</v>
      </c>
      <c r="AD20" s="14" t="str">
        <f t="shared" si="5"/>
        <v>*</v>
      </c>
      <c r="AE20" s="42"/>
    </row>
    <row r="21" spans="1:31" ht="20.100000000000001" hidden="1" customHeight="1">
      <c r="A21" s="74" t="str">
        <f t="shared" si="0"/>
        <v>JA15I0041-OR001-USD</v>
      </c>
      <c r="B21" s="75" t="s">
        <v>119</v>
      </c>
      <c r="C21" s="2" t="s">
        <v>45</v>
      </c>
      <c r="D21" s="75" t="s">
        <v>58</v>
      </c>
      <c r="E21" s="4" t="s">
        <v>58</v>
      </c>
      <c r="F21" s="76" t="s">
        <v>47</v>
      </c>
      <c r="G21" s="76" t="s">
        <v>114</v>
      </c>
      <c r="H21" s="76" t="s">
        <v>115</v>
      </c>
      <c r="I21" s="76" t="s">
        <v>50</v>
      </c>
      <c r="J21" s="76" t="s">
        <v>120</v>
      </c>
      <c r="K21" s="76" t="s">
        <v>52</v>
      </c>
      <c r="L21" s="76" t="s">
        <v>69</v>
      </c>
      <c r="M21" s="76" t="s">
        <v>121</v>
      </c>
      <c r="N21" s="77">
        <v>0</v>
      </c>
      <c r="O21" s="78">
        <v>0</v>
      </c>
      <c r="P21" s="79">
        <f t="shared" si="1"/>
        <v>0</v>
      </c>
      <c r="Q21" s="78">
        <v>0</v>
      </c>
      <c r="R21" s="81">
        <f t="shared" si="2"/>
        <v>0</v>
      </c>
      <c r="S21" s="82">
        <v>42643</v>
      </c>
      <c r="T21" s="90" t="s">
        <v>87</v>
      </c>
      <c r="U21" s="83" t="s">
        <v>56</v>
      </c>
      <c r="V21" s="84">
        <v>0</v>
      </c>
      <c r="W21" s="85">
        <v>0</v>
      </c>
      <c r="X21" s="86">
        <f t="shared" si="3"/>
        <v>0</v>
      </c>
      <c r="Y21" s="87" t="str">
        <f t="shared" si="4"/>
        <v/>
      </c>
      <c r="Z21" s="88" t="str">
        <f t="shared" si="4"/>
        <v/>
      </c>
      <c r="AA21" s="89" t="s">
        <v>312</v>
      </c>
      <c r="AB21" s="89" t="s">
        <v>313</v>
      </c>
      <c r="AC21" s="89" t="s">
        <v>308</v>
      </c>
      <c r="AD21" s="14" t="str">
        <f t="shared" si="5"/>
        <v>*</v>
      </c>
      <c r="AE21" s="42"/>
    </row>
    <row r="22" spans="1:31" ht="20.100000000000001" hidden="1" customHeight="1">
      <c r="A22" s="74" t="str">
        <f t="shared" si="0"/>
        <v>JA16E2023-OR001-USD</v>
      </c>
      <c r="B22" s="75" t="s">
        <v>122</v>
      </c>
      <c r="C22" s="2" t="s">
        <v>45</v>
      </c>
      <c r="D22" s="75" t="s">
        <v>123</v>
      </c>
      <c r="E22" s="4">
        <v>42276</v>
      </c>
      <c r="F22" s="76" t="s">
        <v>47</v>
      </c>
      <c r="G22" s="76" t="s">
        <v>114</v>
      </c>
      <c r="H22" s="76" t="s">
        <v>115</v>
      </c>
      <c r="I22" s="76" t="s">
        <v>50</v>
      </c>
      <c r="J22" s="76" t="s">
        <v>124</v>
      </c>
      <c r="K22" s="76" t="s">
        <v>52</v>
      </c>
      <c r="L22" s="76" t="s">
        <v>117</v>
      </c>
      <c r="M22" s="76" t="s">
        <v>118</v>
      </c>
      <c r="N22" s="77">
        <v>0</v>
      </c>
      <c r="O22" s="78">
        <v>38131.620000000003</v>
      </c>
      <c r="P22" s="79">
        <f t="shared" si="1"/>
        <v>38131.620000000003</v>
      </c>
      <c r="Q22" s="78">
        <v>0</v>
      </c>
      <c r="R22" s="81">
        <f t="shared" si="2"/>
        <v>38131.620000000003</v>
      </c>
      <c r="S22" s="82">
        <v>42643</v>
      </c>
      <c r="T22" s="90" t="s">
        <v>87</v>
      </c>
      <c r="U22" s="83" t="s">
        <v>56</v>
      </c>
      <c r="V22" s="84">
        <v>0</v>
      </c>
      <c r="W22" s="85">
        <v>4592000</v>
      </c>
      <c r="X22" s="86">
        <f t="shared" si="3"/>
        <v>4592000</v>
      </c>
      <c r="Y22" s="87" t="str">
        <f t="shared" si="4"/>
        <v>LKEKR16-001（換算替え）</v>
      </c>
      <c r="Z22" s="88">
        <f t="shared" si="4"/>
        <v>42276</v>
      </c>
      <c r="AA22" s="89" t="s">
        <v>312</v>
      </c>
      <c r="AB22" s="89" t="s">
        <v>313</v>
      </c>
      <c r="AC22" s="89" t="s">
        <v>308</v>
      </c>
      <c r="AD22" s="14" t="str">
        <f t="shared" si="5"/>
        <v>*</v>
      </c>
      <c r="AE22" s="42"/>
    </row>
    <row r="23" spans="1:31" ht="20.100000000000001" hidden="1" customHeight="1">
      <c r="A23" s="74" t="str">
        <f t="shared" si="0"/>
        <v>JA16E2046-OR001-USD</v>
      </c>
      <c r="B23" s="75" t="s">
        <v>125</v>
      </c>
      <c r="C23" s="2" t="s">
        <v>126</v>
      </c>
      <c r="D23" s="75" t="s">
        <v>126</v>
      </c>
      <c r="E23" s="4" t="s">
        <v>126</v>
      </c>
      <c r="F23" s="76" t="s">
        <v>47</v>
      </c>
      <c r="G23" s="76" t="s">
        <v>114</v>
      </c>
      <c r="H23" s="76" t="s">
        <v>115</v>
      </c>
      <c r="I23" s="76" t="s">
        <v>50</v>
      </c>
      <c r="J23" s="76" t="s">
        <v>127</v>
      </c>
      <c r="K23" s="76" t="s">
        <v>52</v>
      </c>
      <c r="L23" s="76" t="s">
        <v>117</v>
      </c>
      <c r="M23" s="76" t="s">
        <v>118</v>
      </c>
      <c r="N23" s="77">
        <v>0</v>
      </c>
      <c r="O23" s="78">
        <v>0</v>
      </c>
      <c r="P23" s="79">
        <f t="shared" si="1"/>
        <v>0</v>
      </c>
      <c r="Q23" s="78">
        <v>0</v>
      </c>
      <c r="R23" s="81">
        <f t="shared" si="2"/>
        <v>0</v>
      </c>
      <c r="S23" s="82">
        <v>42643</v>
      </c>
      <c r="T23" s="90" t="s">
        <v>87</v>
      </c>
      <c r="U23" s="83" t="s">
        <v>56</v>
      </c>
      <c r="V23" s="84">
        <v>0</v>
      </c>
      <c r="W23" s="85">
        <v>0</v>
      </c>
      <c r="X23" s="86">
        <f t="shared" si="3"/>
        <v>0</v>
      </c>
      <c r="Y23" s="87" t="str">
        <f t="shared" si="4"/>
        <v>-</v>
      </c>
      <c r="Z23" s="88" t="str">
        <f t="shared" si="4"/>
        <v>-</v>
      </c>
      <c r="AA23" s="89" t="s">
        <v>312</v>
      </c>
      <c r="AB23" s="89" t="s">
        <v>313</v>
      </c>
      <c r="AC23" s="89" t="s">
        <v>308</v>
      </c>
      <c r="AD23" s="14" t="str">
        <f t="shared" si="5"/>
        <v>*</v>
      </c>
      <c r="AE23" s="42"/>
    </row>
    <row r="24" spans="1:31" ht="20.100000000000001" hidden="1" customHeight="1">
      <c r="A24" s="74" t="str">
        <f t="shared" si="0"/>
        <v>JA16E2021-OR002-JPY</v>
      </c>
      <c r="B24" s="75" t="s">
        <v>128</v>
      </c>
      <c r="C24" s="2" t="s">
        <v>45</v>
      </c>
      <c r="D24" s="75" t="s">
        <v>129</v>
      </c>
      <c r="E24" s="4">
        <v>42257</v>
      </c>
      <c r="F24" s="76" t="s">
        <v>47</v>
      </c>
      <c r="G24" s="76" t="s">
        <v>130</v>
      </c>
      <c r="H24" s="76" t="s">
        <v>131</v>
      </c>
      <c r="I24" s="76" t="s">
        <v>50</v>
      </c>
      <c r="J24" s="76" t="s">
        <v>132</v>
      </c>
      <c r="K24" s="76" t="s">
        <v>133</v>
      </c>
      <c r="L24" s="76" t="s">
        <v>117</v>
      </c>
      <c r="M24" s="76" t="s">
        <v>118</v>
      </c>
      <c r="N24" s="77">
        <v>0</v>
      </c>
      <c r="O24" s="78">
        <v>734000</v>
      </c>
      <c r="P24" s="79">
        <f t="shared" si="1"/>
        <v>734000</v>
      </c>
      <c r="Q24" s="78">
        <v>734000</v>
      </c>
      <c r="R24" s="81">
        <f t="shared" si="2"/>
        <v>0</v>
      </c>
      <c r="S24" s="82">
        <v>42643</v>
      </c>
      <c r="T24" s="76" t="s">
        <v>55</v>
      </c>
      <c r="U24" s="83" t="s">
        <v>56</v>
      </c>
      <c r="V24" s="84">
        <v>0</v>
      </c>
      <c r="W24" s="85">
        <v>734000</v>
      </c>
      <c r="X24" s="86">
        <f t="shared" si="3"/>
        <v>734000</v>
      </c>
      <c r="Y24" s="87" t="str">
        <f t="shared" si="4"/>
        <v>LKEKR-16-003</v>
      </c>
      <c r="Z24" s="88">
        <f t="shared" si="4"/>
        <v>42257</v>
      </c>
      <c r="AA24" s="89" t="s">
        <v>312</v>
      </c>
      <c r="AB24" s="89" t="s">
        <v>312</v>
      </c>
      <c r="AC24" s="89" t="s">
        <v>309</v>
      </c>
      <c r="AD24" s="14" t="str">
        <f t="shared" si="5"/>
        <v>*</v>
      </c>
      <c r="AE24" s="42"/>
    </row>
    <row r="25" spans="1:31" ht="20.100000000000001" hidden="1" customHeight="1">
      <c r="A25" s="74" t="str">
        <f t="shared" si="0"/>
        <v>JA16J2003-OR002-JPY</v>
      </c>
      <c r="B25" s="75" t="s">
        <v>134</v>
      </c>
      <c r="C25" s="2" t="s">
        <v>45</v>
      </c>
      <c r="D25" s="75" t="s">
        <v>135</v>
      </c>
      <c r="E25" s="4">
        <v>42509</v>
      </c>
      <c r="F25" s="76" t="s">
        <v>47</v>
      </c>
      <c r="G25" s="76" t="s">
        <v>130</v>
      </c>
      <c r="H25" s="76" t="s">
        <v>131</v>
      </c>
      <c r="I25" s="76" t="s">
        <v>50</v>
      </c>
      <c r="J25" s="76" t="s">
        <v>136</v>
      </c>
      <c r="K25" s="76" t="s">
        <v>133</v>
      </c>
      <c r="L25" s="76" t="s">
        <v>47</v>
      </c>
      <c r="M25" s="76" t="s">
        <v>112</v>
      </c>
      <c r="N25" s="77">
        <v>0</v>
      </c>
      <c r="O25" s="78">
        <v>0</v>
      </c>
      <c r="P25" s="79">
        <f t="shared" si="1"/>
        <v>0</v>
      </c>
      <c r="Q25" s="78">
        <v>0</v>
      </c>
      <c r="R25" s="81">
        <f t="shared" si="2"/>
        <v>0</v>
      </c>
      <c r="S25" s="82">
        <v>42643</v>
      </c>
      <c r="T25" s="76" t="s">
        <v>55</v>
      </c>
      <c r="U25" s="83" t="s">
        <v>56</v>
      </c>
      <c r="V25" s="84">
        <v>0</v>
      </c>
      <c r="W25" s="85">
        <v>0</v>
      </c>
      <c r="X25" s="86">
        <f t="shared" si="3"/>
        <v>0</v>
      </c>
      <c r="Y25" s="87" t="str">
        <f t="shared" si="4"/>
        <v>LKJKR-16-008</v>
      </c>
      <c r="Z25" s="88">
        <f t="shared" si="4"/>
        <v>42509</v>
      </c>
      <c r="AA25" s="89" t="s">
        <v>312</v>
      </c>
      <c r="AB25" s="92" t="s">
        <v>137</v>
      </c>
      <c r="AC25" s="89" t="s">
        <v>309</v>
      </c>
      <c r="AD25" s="14" t="str">
        <f t="shared" si="5"/>
        <v>*</v>
      </c>
      <c r="AE25" s="42"/>
    </row>
    <row r="26" spans="1:31" ht="20.100000000000001" hidden="1" customHeight="1">
      <c r="A26" s="74" t="str">
        <f t="shared" si="0"/>
        <v>JA16J2009-OR002-JPY</v>
      </c>
      <c r="B26" s="75" t="s">
        <v>138</v>
      </c>
      <c r="C26" s="2" t="s">
        <v>45</v>
      </c>
      <c r="D26" s="75" t="s">
        <v>139</v>
      </c>
      <c r="E26" s="4">
        <v>42509</v>
      </c>
      <c r="F26" s="76" t="s">
        <v>47</v>
      </c>
      <c r="G26" s="76" t="s">
        <v>130</v>
      </c>
      <c r="H26" s="76" t="s">
        <v>131</v>
      </c>
      <c r="I26" s="76" t="s">
        <v>50</v>
      </c>
      <c r="J26" s="76" t="s">
        <v>140</v>
      </c>
      <c r="K26" s="76" t="s">
        <v>133</v>
      </c>
      <c r="L26" s="76" t="s">
        <v>47</v>
      </c>
      <c r="M26" s="76" t="s">
        <v>112</v>
      </c>
      <c r="N26" s="77">
        <v>0</v>
      </c>
      <c r="O26" s="78">
        <v>2711000</v>
      </c>
      <c r="P26" s="79">
        <f t="shared" si="1"/>
        <v>2711000</v>
      </c>
      <c r="Q26" s="78">
        <v>0</v>
      </c>
      <c r="R26" s="81">
        <f t="shared" si="2"/>
        <v>2711000</v>
      </c>
      <c r="S26" s="82">
        <v>42643</v>
      </c>
      <c r="T26" s="76" t="s">
        <v>55</v>
      </c>
      <c r="U26" s="83" t="s">
        <v>56</v>
      </c>
      <c r="V26" s="84">
        <v>0</v>
      </c>
      <c r="W26" s="85">
        <v>2711000</v>
      </c>
      <c r="X26" s="86">
        <f t="shared" si="3"/>
        <v>2711000</v>
      </c>
      <c r="Y26" s="87" t="str">
        <f t="shared" si="4"/>
        <v>LKJKR-16-009</v>
      </c>
      <c r="Z26" s="88">
        <f t="shared" si="4"/>
        <v>42509</v>
      </c>
      <c r="AA26" s="89" t="s">
        <v>312</v>
      </c>
      <c r="AB26" s="92" t="s">
        <v>137</v>
      </c>
      <c r="AC26" s="89" t="s">
        <v>309</v>
      </c>
      <c r="AD26" s="14" t="str">
        <f t="shared" si="5"/>
        <v>*</v>
      </c>
      <c r="AE26" s="42"/>
    </row>
    <row r="27" spans="1:31" ht="20.100000000000001" hidden="1" customHeight="1">
      <c r="A27" s="74" t="str">
        <f t="shared" si="0"/>
        <v>JA16L2005-OR002-JPY</v>
      </c>
      <c r="B27" s="75" t="s">
        <v>141</v>
      </c>
      <c r="C27" s="2" t="s">
        <v>45</v>
      </c>
      <c r="D27" s="75" t="s">
        <v>142</v>
      </c>
      <c r="E27" s="4">
        <v>42509</v>
      </c>
      <c r="F27" s="76" t="s">
        <v>47</v>
      </c>
      <c r="G27" s="76" t="s">
        <v>130</v>
      </c>
      <c r="H27" s="76" t="s">
        <v>131</v>
      </c>
      <c r="I27" s="76" t="s">
        <v>50</v>
      </c>
      <c r="J27" s="76" t="s">
        <v>143</v>
      </c>
      <c r="K27" s="76" t="s">
        <v>133</v>
      </c>
      <c r="L27" s="76" t="s">
        <v>144</v>
      </c>
      <c r="M27" s="76" t="s">
        <v>145</v>
      </c>
      <c r="N27" s="77">
        <v>0</v>
      </c>
      <c r="O27" s="78">
        <v>2446000</v>
      </c>
      <c r="P27" s="79">
        <f t="shared" si="1"/>
        <v>2446000</v>
      </c>
      <c r="Q27" s="78">
        <v>2446000</v>
      </c>
      <c r="R27" s="81">
        <f t="shared" si="2"/>
        <v>0</v>
      </c>
      <c r="S27" s="82">
        <v>42643</v>
      </c>
      <c r="T27" s="76" t="s">
        <v>55</v>
      </c>
      <c r="U27" s="83" t="s">
        <v>56</v>
      </c>
      <c r="V27" s="84">
        <v>0</v>
      </c>
      <c r="W27" s="85">
        <v>2446000</v>
      </c>
      <c r="X27" s="86">
        <f t="shared" si="3"/>
        <v>2446000</v>
      </c>
      <c r="Y27" s="87" t="str">
        <f t="shared" si="4"/>
        <v>LKLKR-16-003</v>
      </c>
      <c r="Z27" s="88">
        <f t="shared" si="4"/>
        <v>42509</v>
      </c>
      <c r="AA27" s="89" t="s">
        <v>312</v>
      </c>
      <c r="AB27" s="89" t="s">
        <v>312</v>
      </c>
      <c r="AC27" s="89" t="s">
        <v>309</v>
      </c>
      <c r="AD27" s="14" t="str">
        <f t="shared" si="5"/>
        <v>*</v>
      </c>
      <c r="AE27" s="42"/>
    </row>
    <row r="28" spans="1:31" ht="20.100000000000001" hidden="1" customHeight="1">
      <c r="A28" s="74" t="str">
        <f t="shared" si="0"/>
        <v>JA16T2002-OR002-JPY</v>
      </c>
      <c r="B28" s="75" t="s">
        <v>146</v>
      </c>
      <c r="C28" s="2" t="s">
        <v>126</v>
      </c>
      <c r="D28" s="75" t="s">
        <v>126</v>
      </c>
      <c r="E28" s="4" t="s">
        <v>126</v>
      </c>
      <c r="F28" s="76" t="s">
        <v>47</v>
      </c>
      <c r="G28" s="76" t="s">
        <v>130</v>
      </c>
      <c r="H28" s="76" t="s">
        <v>131</v>
      </c>
      <c r="I28" s="76" t="s">
        <v>50</v>
      </c>
      <c r="J28" s="76" t="s">
        <v>147</v>
      </c>
      <c r="K28" s="76" t="s">
        <v>133</v>
      </c>
      <c r="L28" s="76" t="s">
        <v>144</v>
      </c>
      <c r="M28" s="76" t="s">
        <v>145</v>
      </c>
      <c r="N28" s="77">
        <v>0</v>
      </c>
      <c r="O28" s="78">
        <v>0</v>
      </c>
      <c r="P28" s="79">
        <f t="shared" si="1"/>
        <v>0</v>
      </c>
      <c r="Q28" s="78">
        <v>0</v>
      </c>
      <c r="R28" s="81">
        <f t="shared" si="2"/>
        <v>0</v>
      </c>
      <c r="S28" s="82">
        <v>42643</v>
      </c>
      <c r="T28" s="76" t="s">
        <v>55</v>
      </c>
      <c r="U28" s="83" t="s">
        <v>56</v>
      </c>
      <c r="V28" s="84">
        <v>0</v>
      </c>
      <c r="W28" s="85">
        <v>0</v>
      </c>
      <c r="X28" s="86">
        <f t="shared" si="3"/>
        <v>0</v>
      </c>
      <c r="Y28" s="87" t="str">
        <f t="shared" si="4"/>
        <v>-</v>
      </c>
      <c r="Z28" s="88" t="str">
        <f t="shared" si="4"/>
        <v>-</v>
      </c>
      <c r="AA28" s="89" t="s">
        <v>312</v>
      </c>
      <c r="AB28" s="92" t="s">
        <v>137</v>
      </c>
      <c r="AC28" s="89" t="s">
        <v>309</v>
      </c>
      <c r="AD28" s="14" t="str">
        <f t="shared" si="5"/>
        <v>*</v>
      </c>
      <c r="AE28" s="42"/>
    </row>
    <row r="29" spans="1:31" ht="20.100000000000001" hidden="1" customHeight="1">
      <c r="A29" s="74" t="str">
        <f t="shared" si="0"/>
        <v>JA16T2004-OR002-JPY</v>
      </c>
      <c r="B29" s="75" t="s">
        <v>148</v>
      </c>
      <c r="C29" s="2" t="s">
        <v>45</v>
      </c>
      <c r="D29" s="75" t="s">
        <v>149</v>
      </c>
      <c r="E29" s="4">
        <v>42516</v>
      </c>
      <c r="F29" s="76" t="s">
        <v>47</v>
      </c>
      <c r="G29" s="76" t="s">
        <v>150</v>
      </c>
      <c r="H29" s="76" t="s">
        <v>151</v>
      </c>
      <c r="I29" s="76" t="s">
        <v>50</v>
      </c>
      <c r="J29" s="76" t="s">
        <v>152</v>
      </c>
      <c r="K29" s="76" t="s">
        <v>133</v>
      </c>
      <c r="L29" s="76" t="s">
        <v>144</v>
      </c>
      <c r="M29" s="76" t="s">
        <v>145</v>
      </c>
      <c r="N29" s="77">
        <v>0</v>
      </c>
      <c r="O29" s="78">
        <v>1500000</v>
      </c>
      <c r="P29" s="79">
        <f t="shared" si="1"/>
        <v>1500000</v>
      </c>
      <c r="Q29" s="80">
        <f>IF(AB29="完",P29,0)</f>
        <v>0</v>
      </c>
      <c r="R29" s="81">
        <f t="shared" si="2"/>
        <v>1500000</v>
      </c>
      <c r="S29" s="82">
        <v>43084</v>
      </c>
      <c r="T29" s="76" t="s">
        <v>55</v>
      </c>
      <c r="U29" s="83" t="s">
        <v>56</v>
      </c>
      <c r="V29" s="84">
        <v>0</v>
      </c>
      <c r="W29" s="85">
        <v>1500000</v>
      </c>
      <c r="X29" s="86">
        <f t="shared" si="3"/>
        <v>1500000</v>
      </c>
      <c r="Y29" s="87" t="str">
        <f t="shared" si="4"/>
        <v>LKTKR-16-001</v>
      </c>
      <c r="Z29" s="88">
        <f t="shared" si="4"/>
        <v>42516</v>
      </c>
      <c r="AA29" s="89" t="s">
        <v>310</v>
      </c>
      <c r="AB29" s="89" t="s">
        <v>313</v>
      </c>
      <c r="AC29" s="89" t="s">
        <v>308</v>
      </c>
      <c r="AD29" s="14" t="str">
        <f t="shared" si="5"/>
        <v>*</v>
      </c>
      <c r="AE29" s="42"/>
    </row>
    <row r="30" spans="1:31" ht="20.100000000000001" hidden="1" customHeight="1">
      <c r="A30" s="74" t="str">
        <f t="shared" si="0"/>
        <v>JA16U2002-OR001-USD</v>
      </c>
      <c r="B30" s="75" t="s">
        <v>153</v>
      </c>
      <c r="C30" s="2" t="s">
        <v>45</v>
      </c>
      <c r="D30" s="75" t="s">
        <v>154</v>
      </c>
      <c r="E30" s="4">
        <v>42460</v>
      </c>
      <c r="F30" s="76" t="s">
        <v>47</v>
      </c>
      <c r="G30" s="76" t="s">
        <v>155</v>
      </c>
      <c r="H30" s="76" t="s">
        <v>156</v>
      </c>
      <c r="I30" s="76" t="s">
        <v>50</v>
      </c>
      <c r="J30" s="76" t="s">
        <v>157</v>
      </c>
      <c r="K30" s="76" t="s">
        <v>52</v>
      </c>
      <c r="L30" s="76" t="s">
        <v>53</v>
      </c>
      <c r="M30" s="76" t="s">
        <v>54</v>
      </c>
      <c r="N30" s="77">
        <v>0</v>
      </c>
      <c r="O30" s="78">
        <v>8537.17</v>
      </c>
      <c r="P30" s="79">
        <f t="shared" si="1"/>
        <v>8537.17</v>
      </c>
      <c r="Q30" s="80">
        <f>P30</f>
        <v>8537.17</v>
      </c>
      <c r="R30" s="81">
        <f t="shared" si="2"/>
        <v>0</v>
      </c>
      <c r="S30" s="82">
        <v>44135</v>
      </c>
      <c r="T30" s="90" t="s">
        <v>87</v>
      </c>
      <c r="U30" s="83" t="s">
        <v>56</v>
      </c>
      <c r="V30" s="84">
        <v>0</v>
      </c>
      <c r="W30" s="85">
        <v>1028089</v>
      </c>
      <c r="X30" s="86">
        <f t="shared" si="3"/>
        <v>1028089</v>
      </c>
      <c r="Y30" s="87" t="str">
        <f t="shared" si="4"/>
        <v>LKUKR-16-006</v>
      </c>
      <c r="Z30" s="88">
        <f t="shared" si="4"/>
        <v>42460</v>
      </c>
      <c r="AA30" s="89" t="s">
        <v>305</v>
      </c>
      <c r="AB30" s="89" t="s">
        <v>306</v>
      </c>
      <c r="AC30" s="89" t="s">
        <v>308</v>
      </c>
      <c r="AD30" s="14" t="str">
        <f t="shared" si="5"/>
        <v>*</v>
      </c>
      <c r="AE30" s="42"/>
    </row>
    <row r="31" spans="1:31" ht="20.100000000000001" hidden="1" customHeight="1">
      <c r="A31" s="74" t="str">
        <f t="shared" si="0"/>
        <v>JA16G2002-OR001-JPY</v>
      </c>
      <c r="B31" s="75" t="s">
        <v>158</v>
      </c>
      <c r="C31" s="2" t="s">
        <v>45</v>
      </c>
      <c r="D31" s="75" t="s">
        <v>159</v>
      </c>
      <c r="E31" s="4">
        <v>42355</v>
      </c>
      <c r="F31" s="76" t="s">
        <v>47</v>
      </c>
      <c r="G31" s="76" t="s">
        <v>160</v>
      </c>
      <c r="H31" s="76" t="s">
        <v>161</v>
      </c>
      <c r="I31" s="76" t="s">
        <v>50</v>
      </c>
      <c r="J31" s="76" t="s">
        <v>162</v>
      </c>
      <c r="K31" s="76" t="s">
        <v>52</v>
      </c>
      <c r="L31" s="76" t="s">
        <v>163</v>
      </c>
      <c r="M31" s="76" t="s">
        <v>164</v>
      </c>
      <c r="N31" s="77">
        <v>0</v>
      </c>
      <c r="O31" s="78">
        <v>13500000</v>
      </c>
      <c r="P31" s="79">
        <f t="shared" si="1"/>
        <v>13500000</v>
      </c>
      <c r="Q31" s="80">
        <f>IF(AB31="完",P31,0)</f>
        <v>13500000</v>
      </c>
      <c r="R31" s="81">
        <f t="shared" si="2"/>
        <v>0</v>
      </c>
      <c r="S31" s="82">
        <v>42400</v>
      </c>
      <c r="T31" s="76" t="s">
        <v>55</v>
      </c>
      <c r="U31" s="83" t="s">
        <v>56</v>
      </c>
      <c r="V31" s="84">
        <v>0</v>
      </c>
      <c r="W31" s="85">
        <v>13500000</v>
      </c>
      <c r="X31" s="86">
        <f t="shared" si="3"/>
        <v>13500000</v>
      </c>
      <c r="Y31" s="87" t="str">
        <f t="shared" si="4"/>
        <v>部分完成につき、付替え</v>
      </c>
      <c r="Z31" s="88">
        <f t="shared" si="4"/>
        <v>42355</v>
      </c>
      <c r="AA31" s="89" t="s">
        <v>310</v>
      </c>
      <c r="AB31" s="89" t="s">
        <v>311</v>
      </c>
      <c r="AC31" s="89" t="s">
        <v>314</v>
      </c>
      <c r="AD31" s="14" t="str">
        <f t="shared" si="5"/>
        <v>*</v>
      </c>
      <c r="AE31" s="42"/>
    </row>
    <row r="32" spans="1:31" ht="20.100000000000001" customHeight="1">
      <c r="A32" s="74" t="str">
        <f t="shared" si="0"/>
        <v>JA16E2001-OR001-JPY</v>
      </c>
      <c r="B32" s="75" t="s">
        <v>165</v>
      </c>
      <c r="C32" s="2" t="s">
        <v>45</v>
      </c>
      <c r="D32" s="75" t="s">
        <v>166</v>
      </c>
      <c r="E32" s="4">
        <v>42348</v>
      </c>
      <c r="F32" s="76" t="s">
        <v>47</v>
      </c>
      <c r="G32" s="76" t="s">
        <v>167</v>
      </c>
      <c r="H32" s="76" t="s">
        <v>168</v>
      </c>
      <c r="I32" s="76" t="s">
        <v>50</v>
      </c>
      <c r="J32" s="76" t="s">
        <v>169</v>
      </c>
      <c r="K32" s="76" t="s">
        <v>52</v>
      </c>
      <c r="L32" s="76" t="s">
        <v>117</v>
      </c>
      <c r="M32" s="76" t="s">
        <v>118</v>
      </c>
      <c r="N32" s="115">
        <v>0</v>
      </c>
      <c r="O32" s="116">
        <v>5204000</v>
      </c>
      <c r="P32" s="117">
        <f t="shared" si="1"/>
        <v>5204000</v>
      </c>
      <c r="Q32" s="116">
        <v>5204000</v>
      </c>
      <c r="R32" s="118">
        <f t="shared" si="2"/>
        <v>0</v>
      </c>
      <c r="S32" s="119">
        <v>42613</v>
      </c>
      <c r="T32" s="120" t="s">
        <v>55</v>
      </c>
      <c r="U32" s="121" t="s">
        <v>56</v>
      </c>
      <c r="V32" s="122">
        <v>0</v>
      </c>
      <c r="W32" s="123">
        <v>5204000</v>
      </c>
      <c r="X32" s="124">
        <f t="shared" si="3"/>
        <v>5204000</v>
      </c>
      <c r="Y32" s="120" t="str">
        <f t="shared" si="4"/>
        <v>LKEKR-16-005</v>
      </c>
      <c r="Z32" s="119">
        <f t="shared" si="4"/>
        <v>42348</v>
      </c>
      <c r="AA32" s="91" t="s">
        <v>305</v>
      </c>
      <c r="AB32" s="91" t="s">
        <v>306</v>
      </c>
      <c r="AC32" s="91" t="s">
        <v>308</v>
      </c>
      <c r="AD32" s="14" t="str">
        <f t="shared" si="5"/>
        <v>*</v>
      </c>
      <c r="AE32" s="42"/>
    </row>
    <row r="33" spans="1:31" ht="20.100000000000001" customHeight="1">
      <c r="A33" s="74" t="str">
        <f t="shared" si="0"/>
        <v>JA16I0002-OR001-JPY</v>
      </c>
      <c r="B33" s="75" t="s">
        <v>170</v>
      </c>
      <c r="C33" s="2" t="s">
        <v>45</v>
      </c>
      <c r="D33" s="75" t="s">
        <v>171</v>
      </c>
      <c r="E33" s="4">
        <v>42192</v>
      </c>
      <c r="F33" s="76" t="s">
        <v>47</v>
      </c>
      <c r="G33" s="76" t="s">
        <v>167</v>
      </c>
      <c r="H33" s="76" t="s">
        <v>168</v>
      </c>
      <c r="I33" s="76" t="s">
        <v>50</v>
      </c>
      <c r="J33" s="76" t="s">
        <v>172</v>
      </c>
      <c r="K33" s="76" t="s">
        <v>52</v>
      </c>
      <c r="L33" s="76" t="s">
        <v>69</v>
      </c>
      <c r="M33" s="76" t="s">
        <v>70</v>
      </c>
      <c r="N33" s="77">
        <v>0</v>
      </c>
      <c r="O33" s="113">
        <v>6210000</v>
      </c>
      <c r="P33" s="114">
        <f t="shared" si="1"/>
        <v>6210000</v>
      </c>
      <c r="Q33" s="113">
        <v>6210000</v>
      </c>
      <c r="R33" s="118">
        <f t="shared" si="2"/>
        <v>0</v>
      </c>
      <c r="S33" s="119">
        <v>42613</v>
      </c>
      <c r="T33" s="120" t="s">
        <v>55</v>
      </c>
      <c r="U33" s="83" t="s">
        <v>56</v>
      </c>
      <c r="V33" s="84">
        <v>0</v>
      </c>
      <c r="W33" s="109">
        <v>6210000</v>
      </c>
      <c r="X33" s="110">
        <v>6210000</v>
      </c>
      <c r="Y33" s="111" t="s">
        <v>315</v>
      </c>
      <c r="Z33" s="112">
        <v>42535</v>
      </c>
      <c r="AA33" s="91" t="s">
        <v>305</v>
      </c>
      <c r="AB33" s="91" t="s">
        <v>306</v>
      </c>
      <c r="AC33" s="91" t="s">
        <v>308</v>
      </c>
      <c r="AD33" s="14" t="str">
        <f t="shared" si="5"/>
        <v>*</v>
      </c>
      <c r="AE33" s="42"/>
    </row>
    <row r="34" spans="1:31" ht="20.100000000000001" customHeight="1">
      <c r="A34" s="74" t="str">
        <f t="shared" si="0"/>
        <v>JA16U2001-OR001-JPY</v>
      </c>
      <c r="B34" s="75" t="s">
        <v>173</v>
      </c>
      <c r="C34" s="2" t="s">
        <v>45</v>
      </c>
      <c r="D34" s="75" t="s">
        <v>174</v>
      </c>
      <c r="E34" s="4">
        <v>42412</v>
      </c>
      <c r="F34" s="76" t="s">
        <v>47</v>
      </c>
      <c r="G34" s="76" t="s">
        <v>167</v>
      </c>
      <c r="H34" s="76" t="s">
        <v>168</v>
      </c>
      <c r="I34" s="76" t="s">
        <v>50</v>
      </c>
      <c r="J34" s="76" t="s">
        <v>175</v>
      </c>
      <c r="K34" s="76" t="s">
        <v>52</v>
      </c>
      <c r="L34" s="76" t="s">
        <v>53</v>
      </c>
      <c r="M34" s="76" t="s">
        <v>54</v>
      </c>
      <c r="N34" s="77">
        <v>0</v>
      </c>
      <c r="O34" s="113">
        <v>21375000</v>
      </c>
      <c r="P34" s="114">
        <f t="shared" si="1"/>
        <v>21375000</v>
      </c>
      <c r="Q34" s="113">
        <v>21375000</v>
      </c>
      <c r="R34" s="118">
        <f t="shared" si="2"/>
        <v>0</v>
      </c>
      <c r="S34" s="119">
        <v>42613</v>
      </c>
      <c r="T34" s="120" t="s">
        <v>55</v>
      </c>
      <c r="U34" s="83" t="s">
        <v>56</v>
      </c>
      <c r="V34" s="84">
        <v>0</v>
      </c>
      <c r="W34" s="109">
        <v>21375000</v>
      </c>
      <c r="X34" s="110">
        <f t="shared" si="3"/>
        <v>21375000</v>
      </c>
      <c r="Y34" s="111" t="s">
        <v>316</v>
      </c>
      <c r="Z34" s="112">
        <v>42535</v>
      </c>
      <c r="AA34" s="91" t="s">
        <v>305</v>
      </c>
      <c r="AB34" s="91" t="s">
        <v>306</v>
      </c>
      <c r="AC34" s="91" t="s">
        <v>308</v>
      </c>
      <c r="AD34" s="14" t="str">
        <f t="shared" si="5"/>
        <v>*</v>
      </c>
      <c r="AE34" s="42"/>
    </row>
    <row r="35" spans="1:31" ht="20.100000000000001" hidden="1" customHeight="1">
      <c r="A35" s="74" t="str">
        <f t="shared" si="0"/>
        <v>JA16E2004-OR001-JPY</v>
      </c>
      <c r="B35" s="75" t="s">
        <v>176</v>
      </c>
      <c r="C35" s="2" t="s">
        <v>45</v>
      </c>
      <c r="D35" s="75" t="s">
        <v>177</v>
      </c>
      <c r="E35" s="4">
        <v>42454</v>
      </c>
      <c r="F35" s="76" t="s">
        <v>47</v>
      </c>
      <c r="G35" s="76" t="s">
        <v>178</v>
      </c>
      <c r="H35" s="76" t="s">
        <v>179</v>
      </c>
      <c r="I35" s="76" t="s">
        <v>50</v>
      </c>
      <c r="J35" s="76" t="s">
        <v>180</v>
      </c>
      <c r="K35" s="76" t="s">
        <v>52</v>
      </c>
      <c r="L35" s="76" t="s">
        <v>117</v>
      </c>
      <c r="M35" s="76" t="s">
        <v>118</v>
      </c>
      <c r="N35" s="77">
        <v>0</v>
      </c>
      <c r="O35" s="78">
        <v>17353870</v>
      </c>
      <c r="P35" s="79">
        <f t="shared" si="1"/>
        <v>17353870</v>
      </c>
      <c r="Q35" s="78">
        <v>17353870</v>
      </c>
      <c r="R35" s="81">
        <f t="shared" si="2"/>
        <v>0</v>
      </c>
      <c r="S35" s="82">
        <v>42384</v>
      </c>
      <c r="T35" s="76" t="s">
        <v>55</v>
      </c>
      <c r="U35" s="83" t="s">
        <v>56</v>
      </c>
      <c r="V35" s="84">
        <v>0</v>
      </c>
      <c r="W35" s="85">
        <v>17353870</v>
      </c>
      <c r="X35" s="86">
        <f t="shared" si="3"/>
        <v>17353870</v>
      </c>
      <c r="Y35" s="87" t="str">
        <f t="shared" si="4"/>
        <v>LKEKR-16-008</v>
      </c>
      <c r="Z35" s="88">
        <f t="shared" si="4"/>
        <v>42454</v>
      </c>
      <c r="AA35" s="89" t="s">
        <v>312</v>
      </c>
      <c r="AB35" s="89" t="s">
        <v>312</v>
      </c>
      <c r="AC35" s="89" t="s">
        <v>307</v>
      </c>
      <c r="AD35" s="14" t="str">
        <f t="shared" si="5"/>
        <v>*</v>
      </c>
      <c r="AE35" s="42"/>
    </row>
    <row r="36" spans="1:31" ht="20.100000000000001" hidden="1" customHeight="1">
      <c r="A36" s="74" t="str">
        <f t="shared" si="0"/>
        <v>JA16E2035-OR001-JPY</v>
      </c>
      <c r="B36" s="75" t="s">
        <v>181</v>
      </c>
      <c r="C36" s="2" t="s">
        <v>45</v>
      </c>
      <c r="D36" s="75" t="s">
        <v>182</v>
      </c>
      <c r="E36" s="4">
        <v>42454</v>
      </c>
      <c r="F36" s="76" t="s">
        <v>47</v>
      </c>
      <c r="G36" s="76" t="s">
        <v>178</v>
      </c>
      <c r="H36" s="76" t="s">
        <v>179</v>
      </c>
      <c r="I36" s="76" t="s">
        <v>50</v>
      </c>
      <c r="J36" s="76" t="s">
        <v>183</v>
      </c>
      <c r="K36" s="76" t="s">
        <v>52</v>
      </c>
      <c r="L36" s="76" t="s">
        <v>117</v>
      </c>
      <c r="M36" s="76" t="s">
        <v>118</v>
      </c>
      <c r="N36" s="77">
        <v>0</v>
      </c>
      <c r="O36" s="78">
        <v>5368695</v>
      </c>
      <c r="P36" s="79">
        <f t="shared" si="1"/>
        <v>5368695</v>
      </c>
      <c r="Q36" s="78">
        <v>0</v>
      </c>
      <c r="R36" s="81">
        <f t="shared" si="2"/>
        <v>5368695</v>
      </c>
      <c r="S36" s="82">
        <v>42384</v>
      </c>
      <c r="T36" s="76" t="s">
        <v>55</v>
      </c>
      <c r="U36" s="83" t="s">
        <v>56</v>
      </c>
      <c r="V36" s="84">
        <v>0</v>
      </c>
      <c r="W36" s="85">
        <v>5368695</v>
      </c>
      <c r="X36" s="86">
        <f t="shared" si="3"/>
        <v>5368695</v>
      </c>
      <c r="Y36" s="87" t="str">
        <f t="shared" si="4"/>
        <v>LKEKR-16-009</v>
      </c>
      <c r="Z36" s="88">
        <f t="shared" si="4"/>
        <v>42454</v>
      </c>
      <c r="AA36" s="89" t="s">
        <v>312</v>
      </c>
      <c r="AB36" s="92" t="s">
        <v>137</v>
      </c>
      <c r="AC36" s="89" t="s">
        <v>307</v>
      </c>
      <c r="AD36" s="14" t="str">
        <f t="shared" si="5"/>
        <v>*</v>
      </c>
      <c r="AE36" s="42"/>
    </row>
    <row r="37" spans="1:31" ht="20.100000000000001" hidden="1" customHeight="1">
      <c r="A37" s="74" t="str">
        <f t="shared" si="0"/>
        <v>JA16E2036-OR001-JPY</v>
      </c>
      <c r="B37" s="75" t="s">
        <v>184</v>
      </c>
      <c r="C37" s="2" t="s">
        <v>126</v>
      </c>
      <c r="D37" s="75" t="s">
        <v>126</v>
      </c>
      <c r="E37" s="4" t="s">
        <v>126</v>
      </c>
      <c r="F37" s="76" t="s">
        <v>47</v>
      </c>
      <c r="G37" s="76" t="s">
        <v>178</v>
      </c>
      <c r="H37" s="76" t="s">
        <v>179</v>
      </c>
      <c r="I37" s="76" t="s">
        <v>50</v>
      </c>
      <c r="J37" s="76" t="s">
        <v>185</v>
      </c>
      <c r="K37" s="76" t="s">
        <v>52</v>
      </c>
      <c r="L37" s="76" t="s">
        <v>117</v>
      </c>
      <c r="M37" s="76" t="s">
        <v>118</v>
      </c>
      <c r="N37" s="77">
        <v>0</v>
      </c>
      <c r="O37" s="78">
        <v>0</v>
      </c>
      <c r="P37" s="79">
        <f t="shared" si="1"/>
        <v>0</v>
      </c>
      <c r="Q37" s="78">
        <v>0</v>
      </c>
      <c r="R37" s="81">
        <f t="shared" si="2"/>
        <v>0</v>
      </c>
      <c r="S37" s="82">
        <v>42384</v>
      </c>
      <c r="T37" s="76" t="s">
        <v>55</v>
      </c>
      <c r="U37" s="83" t="s">
        <v>56</v>
      </c>
      <c r="V37" s="84">
        <v>0</v>
      </c>
      <c r="W37" s="85">
        <v>0</v>
      </c>
      <c r="X37" s="86">
        <f t="shared" si="3"/>
        <v>0</v>
      </c>
      <c r="Y37" s="87" t="str">
        <f t="shared" si="4"/>
        <v>-</v>
      </c>
      <c r="Z37" s="88" t="str">
        <f t="shared" si="4"/>
        <v>-</v>
      </c>
      <c r="AA37" s="89" t="s">
        <v>312</v>
      </c>
      <c r="AB37" s="92" t="s">
        <v>137</v>
      </c>
      <c r="AC37" s="89" t="s">
        <v>307</v>
      </c>
      <c r="AD37" s="14" t="str">
        <f t="shared" si="5"/>
        <v>*</v>
      </c>
      <c r="AE37" s="42"/>
    </row>
    <row r="38" spans="1:31" ht="20.100000000000001" hidden="1" customHeight="1">
      <c r="A38" s="74" t="str">
        <f t="shared" si="0"/>
        <v>JA16G2003-OR001-JPY</v>
      </c>
      <c r="B38" s="75" t="s">
        <v>186</v>
      </c>
      <c r="C38" s="2" t="s">
        <v>45</v>
      </c>
      <c r="D38" s="75" t="s">
        <v>187</v>
      </c>
      <c r="E38" s="4">
        <v>42454</v>
      </c>
      <c r="F38" s="76" t="s">
        <v>47</v>
      </c>
      <c r="G38" s="76" t="s">
        <v>178</v>
      </c>
      <c r="H38" s="76" t="s">
        <v>179</v>
      </c>
      <c r="I38" s="76" t="s">
        <v>50</v>
      </c>
      <c r="J38" s="76" t="s">
        <v>188</v>
      </c>
      <c r="K38" s="76" t="s">
        <v>52</v>
      </c>
      <c r="L38" s="76" t="s">
        <v>163</v>
      </c>
      <c r="M38" s="76" t="s">
        <v>164</v>
      </c>
      <c r="N38" s="77">
        <v>0</v>
      </c>
      <c r="O38" s="78">
        <v>12560150</v>
      </c>
      <c r="P38" s="79">
        <f t="shared" si="1"/>
        <v>12560150</v>
      </c>
      <c r="Q38" s="78">
        <v>12560150</v>
      </c>
      <c r="R38" s="81">
        <f t="shared" si="2"/>
        <v>0</v>
      </c>
      <c r="S38" s="82">
        <v>42384</v>
      </c>
      <c r="T38" s="76" t="s">
        <v>55</v>
      </c>
      <c r="U38" s="83" t="s">
        <v>56</v>
      </c>
      <c r="V38" s="84">
        <v>0</v>
      </c>
      <c r="W38" s="85">
        <v>12560150</v>
      </c>
      <c r="X38" s="86">
        <f t="shared" si="3"/>
        <v>12560150</v>
      </c>
      <c r="Y38" s="87" t="str">
        <f t="shared" si="4"/>
        <v>LKGKR-16-005</v>
      </c>
      <c r="Z38" s="88">
        <f t="shared" si="4"/>
        <v>42454</v>
      </c>
      <c r="AA38" s="89" t="s">
        <v>312</v>
      </c>
      <c r="AB38" s="89" t="s">
        <v>312</v>
      </c>
      <c r="AC38" s="89" t="s">
        <v>307</v>
      </c>
      <c r="AD38" s="14" t="str">
        <f t="shared" si="5"/>
        <v>*</v>
      </c>
      <c r="AE38" s="42"/>
    </row>
    <row r="39" spans="1:31" ht="20.100000000000001" hidden="1" customHeight="1">
      <c r="A39" s="74" t="str">
        <f t="shared" si="0"/>
        <v>JA16G2015-OR001-JPY</v>
      </c>
      <c r="B39" s="75" t="s">
        <v>189</v>
      </c>
      <c r="C39" s="2" t="s">
        <v>45</v>
      </c>
      <c r="D39" s="75" t="s">
        <v>190</v>
      </c>
      <c r="E39" s="4">
        <v>42454</v>
      </c>
      <c r="F39" s="76" t="s">
        <v>47</v>
      </c>
      <c r="G39" s="76" t="s">
        <v>178</v>
      </c>
      <c r="H39" s="76" t="s">
        <v>179</v>
      </c>
      <c r="I39" s="76" t="s">
        <v>50</v>
      </c>
      <c r="J39" s="76" t="s">
        <v>191</v>
      </c>
      <c r="K39" s="76" t="s">
        <v>52</v>
      </c>
      <c r="L39" s="76" t="s">
        <v>163</v>
      </c>
      <c r="M39" s="76" t="s">
        <v>164</v>
      </c>
      <c r="N39" s="77">
        <v>0</v>
      </c>
      <c r="O39" s="78">
        <v>3433290</v>
      </c>
      <c r="P39" s="79">
        <f t="shared" si="1"/>
        <v>3433290</v>
      </c>
      <c r="Q39" s="78">
        <v>0</v>
      </c>
      <c r="R39" s="81">
        <f t="shared" si="2"/>
        <v>3433290</v>
      </c>
      <c r="S39" s="82">
        <v>42384</v>
      </c>
      <c r="T39" s="76" t="s">
        <v>55</v>
      </c>
      <c r="U39" s="83" t="s">
        <v>56</v>
      </c>
      <c r="V39" s="84">
        <v>0</v>
      </c>
      <c r="W39" s="85">
        <v>3433290</v>
      </c>
      <c r="X39" s="86">
        <f t="shared" si="3"/>
        <v>3433290</v>
      </c>
      <c r="Y39" s="87" t="str">
        <f t="shared" si="4"/>
        <v>LKGKR-16-006</v>
      </c>
      <c r="Z39" s="88">
        <f t="shared" si="4"/>
        <v>42454</v>
      </c>
      <c r="AA39" s="89" t="s">
        <v>312</v>
      </c>
      <c r="AB39" s="92" t="s">
        <v>137</v>
      </c>
      <c r="AC39" s="89" t="s">
        <v>307</v>
      </c>
      <c r="AD39" s="14" t="str">
        <f t="shared" si="5"/>
        <v>*</v>
      </c>
      <c r="AE39" s="42"/>
    </row>
    <row r="40" spans="1:31" ht="20.100000000000001" hidden="1" customHeight="1">
      <c r="A40" s="74" t="str">
        <f t="shared" si="0"/>
        <v>JA16G2016-OR001-JPY</v>
      </c>
      <c r="B40" s="75" t="s">
        <v>192</v>
      </c>
      <c r="C40" s="2" t="s">
        <v>126</v>
      </c>
      <c r="D40" s="75" t="s">
        <v>126</v>
      </c>
      <c r="E40" s="4" t="s">
        <v>126</v>
      </c>
      <c r="F40" s="76" t="s">
        <v>47</v>
      </c>
      <c r="G40" s="76" t="s">
        <v>178</v>
      </c>
      <c r="H40" s="76" t="s">
        <v>179</v>
      </c>
      <c r="I40" s="76" t="s">
        <v>50</v>
      </c>
      <c r="J40" s="76" t="s">
        <v>193</v>
      </c>
      <c r="K40" s="76" t="s">
        <v>52</v>
      </c>
      <c r="L40" s="76" t="s">
        <v>163</v>
      </c>
      <c r="M40" s="76" t="s">
        <v>164</v>
      </c>
      <c r="N40" s="77">
        <v>0</v>
      </c>
      <c r="O40" s="78">
        <v>0</v>
      </c>
      <c r="P40" s="79">
        <f t="shared" si="1"/>
        <v>0</v>
      </c>
      <c r="Q40" s="78">
        <v>0</v>
      </c>
      <c r="R40" s="81">
        <f t="shared" si="2"/>
        <v>0</v>
      </c>
      <c r="S40" s="82">
        <v>42384</v>
      </c>
      <c r="T40" s="76" t="s">
        <v>55</v>
      </c>
      <c r="U40" s="83" t="s">
        <v>56</v>
      </c>
      <c r="V40" s="84">
        <v>0</v>
      </c>
      <c r="W40" s="85">
        <v>0</v>
      </c>
      <c r="X40" s="86">
        <f t="shared" si="3"/>
        <v>0</v>
      </c>
      <c r="Y40" s="87" t="str">
        <f t="shared" si="4"/>
        <v>-</v>
      </c>
      <c r="Z40" s="88" t="str">
        <f t="shared" si="4"/>
        <v>-</v>
      </c>
      <c r="AA40" s="89" t="s">
        <v>312</v>
      </c>
      <c r="AB40" s="92" t="s">
        <v>137</v>
      </c>
      <c r="AC40" s="89" t="s">
        <v>307</v>
      </c>
      <c r="AD40" s="14" t="str">
        <f t="shared" si="5"/>
        <v>*</v>
      </c>
      <c r="AE40" s="42"/>
    </row>
    <row r="41" spans="1:31" ht="20.100000000000001" hidden="1" customHeight="1">
      <c r="A41" s="74" t="str">
        <f t="shared" si="0"/>
        <v>JA16U2015-OR001-USD</v>
      </c>
      <c r="B41" s="75" t="s">
        <v>194</v>
      </c>
      <c r="C41" s="2" t="s">
        <v>126</v>
      </c>
      <c r="D41" s="75" t="s">
        <v>126</v>
      </c>
      <c r="E41" s="4" t="s">
        <v>126</v>
      </c>
      <c r="F41" s="76" t="s">
        <v>47</v>
      </c>
      <c r="G41" s="76" t="s">
        <v>195</v>
      </c>
      <c r="H41" s="76" t="s">
        <v>196</v>
      </c>
      <c r="I41" s="76" t="s">
        <v>50</v>
      </c>
      <c r="J41" s="76" t="s">
        <v>197</v>
      </c>
      <c r="K41" s="76" t="s">
        <v>52</v>
      </c>
      <c r="L41" s="76" t="s">
        <v>53</v>
      </c>
      <c r="M41" s="76" t="s">
        <v>54</v>
      </c>
      <c r="N41" s="77">
        <v>0</v>
      </c>
      <c r="O41" s="78">
        <v>0</v>
      </c>
      <c r="P41" s="79">
        <f t="shared" si="1"/>
        <v>0</v>
      </c>
      <c r="Q41" s="78">
        <v>0</v>
      </c>
      <c r="R41" s="81">
        <f t="shared" si="2"/>
        <v>0</v>
      </c>
      <c r="S41" s="82">
        <v>42855</v>
      </c>
      <c r="T41" s="90" t="s">
        <v>87</v>
      </c>
      <c r="U41" s="83" t="s">
        <v>56</v>
      </c>
      <c r="V41" s="84">
        <v>0</v>
      </c>
      <c r="W41" s="85">
        <v>0</v>
      </c>
      <c r="X41" s="86">
        <f t="shared" si="3"/>
        <v>0</v>
      </c>
      <c r="Y41" s="87" t="str">
        <f t="shared" si="4"/>
        <v>-</v>
      </c>
      <c r="Z41" s="88" t="str">
        <f t="shared" si="4"/>
        <v>-</v>
      </c>
      <c r="AA41" s="89" t="s">
        <v>305</v>
      </c>
      <c r="AB41" s="89" t="s">
        <v>313</v>
      </c>
      <c r="AC41" s="89" t="s">
        <v>308</v>
      </c>
      <c r="AD41" s="14" t="str">
        <f t="shared" si="5"/>
        <v>*</v>
      </c>
      <c r="AE41" s="42"/>
    </row>
    <row r="42" spans="1:31" ht="20.100000000000001" hidden="1" customHeight="1">
      <c r="A42" s="74" t="str">
        <f t="shared" si="0"/>
        <v>JA16J2004-OR001-JPY</v>
      </c>
      <c r="B42" s="75" t="s">
        <v>198</v>
      </c>
      <c r="C42" s="2" t="s">
        <v>45</v>
      </c>
      <c r="D42" s="75" t="s">
        <v>58</v>
      </c>
      <c r="E42" s="4">
        <v>42332</v>
      </c>
      <c r="F42" s="76" t="s">
        <v>47</v>
      </c>
      <c r="G42" s="76" t="s">
        <v>199</v>
      </c>
      <c r="H42" s="76" t="s">
        <v>200</v>
      </c>
      <c r="I42" s="76" t="s">
        <v>50</v>
      </c>
      <c r="J42" s="76" t="s">
        <v>201</v>
      </c>
      <c r="K42" s="76" t="s">
        <v>52</v>
      </c>
      <c r="L42" s="76" t="s">
        <v>47</v>
      </c>
      <c r="M42" s="76" t="s">
        <v>112</v>
      </c>
      <c r="N42" s="77">
        <v>0</v>
      </c>
      <c r="O42" s="78">
        <v>1077000</v>
      </c>
      <c r="P42" s="79">
        <f t="shared" si="1"/>
        <v>1077000</v>
      </c>
      <c r="Q42" s="80">
        <f>IF(AB42="完",P42,0)</f>
        <v>1077000</v>
      </c>
      <c r="R42" s="81">
        <f t="shared" si="2"/>
        <v>0</v>
      </c>
      <c r="S42" s="82">
        <v>42363</v>
      </c>
      <c r="T42" s="76" t="s">
        <v>55</v>
      </c>
      <c r="U42" s="83" t="s">
        <v>56</v>
      </c>
      <c r="V42" s="84">
        <v>0</v>
      </c>
      <c r="W42" s="85">
        <v>1077000</v>
      </c>
      <c r="X42" s="86">
        <f t="shared" si="3"/>
        <v>1077000</v>
      </c>
      <c r="Y42" s="87" t="str">
        <f t="shared" si="4"/>
        <v/>
      </c>
      <c r="Z42" s="88">
        <f t="shared" si="4"/>
        <v>42332</v>
      </c>
      <c r="AA42" s="89" t="s">
        <v>310</v>
      </c>
      <c r="AB42" s="89" t="s">
        <v>311</v>
      </c>
      <c r="AC42" s="89" t="s">
        <v>314</v>
      </c>
      <c r="AD42" s="14" t="str">
        <f t="shared" si="5"/>
        <v>*</v>
      </c>
      <c r="AE42" s="42"/>
    </row>
    <row r="43" spans="1:31" ht="20.100000000000001" hidden="1" customHeight="1">
      <c r="A43" s="74" t="str">
        <f t="shared" si="0"/>
        <v>JA16D2009-OR001-JPY</v>
      </c>
      <c r="B43" s="75" t="s">
        <v>202</v>
      </c>
      <c r="C43" s="2" t="s">
        <v>45</v>
      </c>
      <c r="D43" s="75" t="s">
        <v>203</v>
      </c>
      <c r="E43" s="4">
        <v>42304</v>
      </c>
      <c r="F43" s="76" t="s">
        <v>47</v>
      </c>
      <c r="G43" s="76" t="s">
        <v>204</v>
      </c>
      <c r="H43" s="76" t="s">
        <v>205</v>
      </c>
      <c r="I43" s="76" t="s">
        <v>50</v>
      </c>
      <c r="J43" s="76" t="s">
        <v>206</v>
      </c>
      <c r="K43" s="76" t="s">
        <v>52</v>
      </c>
      <c r="L43" s="76" t="s">
        <v>47</v>
      </c>
      <c r="M43" s="76" t="s">
        <v>93</v>
      </c>
      <c r="N43" s="77">
        <v>0</v>
      </c>
      <c r="O43" s="78">
        <v>10765000</v>
      </c>
      <c r="P43" s="79">
        <f t="shared" si="1"/>
        <v>10765000</v>
      </c>
      <c r="Q43" s="80">
        <f>IF(AB43="完",P43,0)</f>
        <v>0</v>
      </c>
      <c r="R43" s="81">
        <f t="shared" si="2"/>
        <v>10765000</v>
      </c>
      <c r="S43" s="82">
        <v>42657</v>
      </c>
      <c r="T43" s="76" t="s">
        <v>55</v>
      </c>
      <c r="U43" s="83" t="s">
        <v>56</v>
      </c>
      <c r="V43" s="84">
        <v>0</v>
      </c>
      <c r="W43" s="85">
        <v>10765000</v>
      </c>
      <c r="X43" s="86">
        <f t="shared" si="3"/>
        <v>10765000</v>
      </c>
      <c r="Y43" s="87" t="str">
        <f t="shared" si="4"/>
        <v>LKDKR-16-003</v>
      </c>
      <c r="Z43" s="88">
        <f t="shared" si="4"/>
        <v>42304</v>
      </c>
      <c r="AA43" s="89" t="s">
        <v>310</v>
      </c>
      <c r="AB43" s="89" t="s">
        <v>313</v>
      </c>
      <c r="AC43" s="89" t="s">
        <v>314</v>
      </c>
      <c r="AD43" s="14" t="str">
        <f t="shared" si="5"/>
        <v>*</v>
      </c>
      <c r="AE43" s="42"/>
    </row>
    <row r="44" spans="1:31" ht="20.100000000000001" hidden="1" customHeight="1">
      <c r="A44" s="74" t="str">
        <f t="shared" si="0"/>
        <v>JA16E2049-OR001-JPY</v>
      </c>
      <c r="B44" s="75" t="s">
        <v>207</v>
      </c>
      <c r="C44" s="2" t="s">
        <v>45</v>
      </c>
      <c r="D44" s="75" t="s">
        <v>208</v>
      </c>
      <c r="E44" s="4">
        <v>42515</v>
      </c>
      <c r="F44" s="76" t="s">
        <v>47</v>
      </c>
      <c r="G44" s="76" t="s">
        <v>209</v>
      </c>
      <c r="H44" s="76" t="s">
        <v>210</v>
      </c>
      <c r="I44" s="76" t="s">
        <v>50</v>
      </c>
      <c r="J44" s="76" t="s">
        <v>211</v>
      </c>
      <c r="K44" s="76" t="s">
        <v>52</v>
      </c>
      <c r="L44" s="76" t="s">
        <v>117</v>
      </c>
      <c r="M44" s="76" t="s">
        <v>118</v>
      </c>
      <c r="N44" s="77">
        <v>0</v>
      </c>
      <c r="O44" s="78">
        <v>4638275</v>
      </c>
      <c r="P44" s="79">
        <f t="shared" si="1"/>
        <v>4638275</v>
      </c>
      <c r="Q44" s="78">
        <v>0</v>
      </c>
      <c r="R44" s="81">
        <f t="shared" si="2"/>
        <v>4638275</v>
      </c>
      <c r="S44" s="82">
        <v>42978</v>
      </c>
      <c r="T44" s="76" t="s">
        <v>55</v>
      </c>
      <c r="U44" s="83" t="s">
        <v>56</v>
      </c>
      <c r="V44" s="84">
        <v>0</v>
      </c>
      <c r="W44" s="85">
        <v>4638275</v>
      </c>
      <c r="X44" s="86">
        <f t="shared" si="3"/>
        <v>4638275</v>
      </c>
      <c r="Y44" s="87" t="str">
        <f t="shared" si="4"/>
        <v>LKEKR-16-010</v>
      </c>
      <c r="Z44" s="88">
        <f t="shared" si="4"/>
        <v>42515</v>
      </c>
      <c r="AA44" s="89" t="s">
        <v>312</v>
      </c>
      <c r="AB44" s="89" t="s">
        <v>313</v>
      </c>
      <c r="AC44" s="89" t="s">
        <v>309</v>
      </c>
      <c r="AD44" s="14" t="str">
        <f t="shared" si="5"/>
        <v>*</v>
      </c>
      <c r="AE44" s="42"/>
    </row>
    <row r="45" spans="1:31" ht="20.100000000000001" hidden="1" customHeight="1">
      <c r="A45" s="74" t="str">
        <f t="shared" si="0"/>
        <v>JA16W2011-OR001-JPY</v>
      </c>
      <c r="B45" s="75" t="s">
        <v>212</v>
      </c>
      <c r="C45" s="2" t="s">
        <v>45</v>
      </c>
      <c r="D45" s="75" t="s">
        <v>213</v>
      </c>
      <c r="E45" s="4">
        <v>42515</v>
      </c>
      <c r="F45" s="76" t="s">
        <v>47</v>
      </c>
      <c r="G45" s="76" t="s">
        <v>209</v>
      </c>
      <c r="H45" s="76" t="s">
        <v>210</v>
      </c>
      <c r="I45" s="76" t="s">
        <v>50</v>
      </c>
      <c r="J45" s="76" t="s">
        <v>214</v>
      </c>
      <c r="K45" s="76" t="s">
        <v>52</v>
      </c>
      <c r="L45" s="76" t="s">
        <v>163</v>
      </c>
      <c r="M45" s="76" t="s">
        <v>215</v>
      </c>
      <c r="N45" s="77">
        <v>0</v>
      </c>
      <c r="O45" s="78">
        <v>8696483</v>
      </c>
      <c r="P45" s="79">
        <f t="shared" si="1"/>
        <v>8696483</v>
      </c>
      <c r="Q45" s="78">
        <v>0</v>
      </c>
      <c r="R45" s="81">
        <f t="shared" si="2"/>
        <v>8696483</v>
      </c>
      <c r="S45" s="82">
        <v>42978</v>
      </c>
      <c r="T45" s="76" t="s">
        <v>55</v>
      </c>
      <c r="U45" s="83" t="s">
        <v>56</v>
      </c>
      <c r="V45" s="84">
        <v>0</v>
      </c>
      <c r="W45" s="85">
        <v>8696483</v>
      </c>
      <c r="X45" s="86">
        <f t="shared" si="3"/>
        <v>8696483</v>
      </c>
      <c r="Y45" s="87" t="str">
        <f t="shared" si="4"/>
        <v>LKWKR-16-001</v>
      </c>
      <c r="Z45" s="88">
        <f t="shared" si="4"/>
        <v>42515</v>
      </c>
      <c r="AA45" s="89" t="s">
        <v>312</v>
      </c>
      <c r="AB45" s="89" t="s">
        <v>313</v>
      </c>
      <c r="AC45" s="89" t="s">
        <v>309</v>
      </c>
      <c r="AD45" s="14" t="str">
        <f t="shared" si="5"/>
        <v>*</v>
      </c>
      <c r="AE45" s="42"/>
    </row>
    <row r="46" spans="1:31" ht="30" hidden="1" customHeight="1">
      <c r="A46" s="74"/>
      <c r="B46" s="75"/>
      <c r="D46" s="75"/>
      <c r="F46" s="76"/>
      <c r="G46" s="60" t="s">
        <v>216</v>
      </c>
      <c r="H46" s="76"/>
      <c r="I46" s="76"/>
      <c r="J46" s="76"/>
      <c r="K46" s="76"/>
      <c r="L46" s="76"/>
      <c r="M46" s="76"/>
      <c r="N46" s="77"/>
      <c r="O46" s="93"/>
      <c r="P46" s="79"/>
      <c r="Q46" s="93"/>
      <c r="R46" s="81"/>
      <c r="S46" s="82"/>
      <c r="T46" s="76"/>
      <c r="U46" s="83"/>
      <c r="V46" s="84"/>
      <c r="W46" s="94"/>
      <c r="X46" s="86"/>
      <c r="Y46" s="87"/>
      <c r="Z46" s="88"/>
      <c r="AA46" s="89"/>
      <c r="AB46" s="89"/>
      <c r="AC46" s="89"/>
      <c r="AE46" s="42"/>
    </row>
    <row r="47" spans="1:31" ht="20.100000000000001" hidden="1" customHeight="1">
      <c r="A47" s="74" t="str">
        <f t="shared" ref="A47:A65" si="6">IF(B47="-","-",CONCATENATE(B47,"-",T47))</f>
        <v>-</v>
      </c>
      <c r="B47" s="75" t="s">
        <v>126</v>
      </c>
      <c r="C47" s="2" t="s">
        <v>126</v>
      </c>
      <c r="D47" s="75" t="s">
        <v>126</v>
      </c>
      <c r="E47" s="4" t="s">
        <v>126</v>
      </c>
      <c r="F47" s="76" t="s">
        <v>62</v>
      </c>
      <c r="G47" s="76" t="s">
        <v>217</v>
      </c>
      <c r="H47" s="76" t="s">
        <v>218</v>
      </c>
      <c r="I47" s="76" t="s">
        <v>219</v>
      </c>
      <c r="J47" s="76" t="s">
        <v>220</v>
      </c>
      <c r="K47" s="76" t="s">
        <v>52</v>
      </c>
      <c r="L47" s="76" t="s">
        <v>47</v>
      </c>
      <c r="M47" s="76" t="s">
        <v>50</v>
      </c>
      <c r="N47" s="77">
        <v>0</v>
      </c>
      <c r="O47" s="78">
        <v>4900000</v>
      </c>
      <c r="P47" s="79">
        <f t="shared" ref="P47:P64" si="7">N47+O47</f>
        <v>4900000</v>
      </c>
      <c r="Q47" s="78">
        <v>4900000</v>
      </c>
      <c r="R47" s="81">
        <f t="shared" ref="R47:R64" si="8">P47-Q47</f>
        <v>0</v>
      </c>
      <c r="S47" s="82">
        <v>42460</v>
      </c>
      <c r="T47" s="76" t="s">
        <v>55</v>
      </c>
      <c r="U47" s="83" t="s">
        <v>56</v>
      </c>
      <c r="V47" s="84">
        <v>0</v>
      </c>
      <c r="W47" s="85">
        <v>4900000</v>
      </c>
      <c r="X47" s="86">
        <f t="shared" ref="X47:X64" si="9">V47+W47</f>
        <v>4900000</v>
      </c>
      <c r="Y47" s="87" t="str">
        <f t="shared" ref="Y47:Z64" si="10">D47</f>
        <v>-</v>
      </c>
      <c r="Z47" s="88" t="str">
        <f t="shared" si="10"/>
        <v>-</v>
      </c>
      <c r="AA47" s="89" t="s">
        <v>126</v>
      </c>
      <c r="AB47" s="89" t="s">
        <v>126</v>
      </c>
      <c r="AC47" s="89" t="s">
        <v>126</v>
      </c>
      <c r="AD47" s="14" t="str">
        <f t="shared" ref="AD47:AD64" si="11">IF($I47=$M47,"-","*")</f>
        <v>*</v>
      </c>
      <c r="AE47" s="42"/>
    </row>
    <row r="48" spans="1:31" ht="20.100000000000001" hidden="1" customHeight="1">
      <c r="A48" s="74" t="str">
        <f t="shared" si="6"/>
        <v>-</v>
      </c>
      <c r="B48" s="75" t="s">
        <v>126</v>
      </c>
      <c r="C48" s="2" t="s">
        <v>126</v>
      </c>
      <c r="D48" s="75" t="s">
        <v>126</v>
      </c>
      <c r="E48" s="4" t="s">
        <v>126</v>
      </c>
      <c r="F48" s="76" t="s">
        <v>62</v>
      </c>
      <c r="G48" s="76" t="s">
        <v>221</v>
      </c>
      <c r="H48" s="76" t="s">
        <v>222</v>
      </c>
      <c r="I48" s="76" t="s">
        <v>219</v>
      </c>
      <c r="J48" s="76" t="s">
        <v>223</v>
      </c>
      <c r="K48" s="76" t="s">
        <v>52</v>
      </c>
      <c r="L48" s="76" t="s">
        <v>47</v>
      </c>
      <c r="M48" s="76" t="s">
        <v>50</v>
      </c>
      <c r="N48" s="77">
        <v>0</v>
      </c>
      <c r="O48" s="78">
        <v>870000</v>
      </c>
      <c r="P48" s="79">
        <f t="shared" si="7"/>
        <v>870000</v>
      </c>
      <c r="Q48" s="78">
        <v>870000</v>
      </c>
      <c r="R48" s="81">
        <f t="shared" si="8"/>
        <v>0</v>
      </c>
      <c r="S48" s="82">
        <v>42233</v>
      </c>
      <c r="T48" s="76" t="s">
        <v>55</v>
      </c>
      <c r="U48" s="83" t="s">
        <v>56</v>
      </c>
      <c r="V48" s="84">
        <v>0</v>
      </c>
      <c r="W48" s="85">
        <v>870000</v>
      </c>
      <c r="X48" s="86">
        <f t="shared" si="9"/>
        <v>870000</v>
      </c>
      <c r="Y48" s="87" t="str">
        <f t="shared" si="10"/>
        <v>-</v>
      </c>
      <c r="Z48" s="88" t="str">
        <f t="shared" si="10"/>
        <v>-</v>
      </c>
      <c r="AA48" s="89" t="s">
        <v>126</v>
      </c>
      <c r="AB48" s="89" t="s">
        <v>126</v>
      </c>
      <c r="AC48" s="89" t="s">
        <v>126</v>
      </c>
      <c r="AD48" s="14" t="str">
        <f t="shared" si="11"/>
        <v>*</v>
      </c>
      <c r="AE48" s="42"/>
    </row>
    <row r="49" spans="1:31" ht="20.100000000000001" hidden="1" customHeight="1">
      <c r="A49" s="74" t="str">
        <f t="shared" si="6"/>
        <v>JA11R2001-OR001-JPY</v>
      </c>
      <c r="B49" s="75" t="s">
        <v>224</v>
      </c>
      <c r="C49" s="2" t="s">
        <v>45</v>
      </c>
      <c r="D49" s="75" t="s">
        <v>225</v>
      </c>
      <c r="E49" s="4">
        <v>42258</v>
      </c>
      <c r="F49" s="76" t="s">
        <v>117</v>
      </c>
      <c r="G49" s="76" t="s">
        <v>226</v>
      </c>
      <c r="H49" s="76" t="s">
        <v>227</v>
      </c>
      <c r="I49" s="76" t="s">
        <v>228</v>
      </c>
      <c r="J49" s="76" t="s">
        <v>229</v>
      </c>
      <c r="K49" s="76" t="s">
        <v>52</v>
      </c>
      <c r="L49" s="76" t="s">
        <v>47</v>
      </c>
      <c r="M49" s="76" t="s">
        <v>50</v>
      </c>
      <c r="N49" s="77">
        <v>0</v>
      </c>
      <c r="O49" s="78">
        <v>7891000</v>
      </c>
      <c r="P49" s="79">
        <f t="shared" si="7"/>
        <v>7891000</v>
      </c>
      <c r="Q49" s="78">
        <v>7891000</v>
      </c>
      <c r="R49" s="81">
        <f t="shared" si="8"/>
        <v>0</v>
      </c>
      <c r="S49" s="82">
        <v>42369</v>
      </c>
      <c r="T49" s="76" t="s">
        <v>55</v>
      </c>
      <c r="U49" s="83" t="s">
        <v>56</v>
      </c>
      <c r="V49" s="84">
        <v>0</v>
      </c>
      <c r="W49" s="85">
        <v>7891000</v>
      </c>
      <c r="X49" s="86">
        <f t="shared" si="9"/>
        <v>7891000</v>
      </c>
      <c r="Y49" s="87" t="str">
        <f t="shared" si="10"/>
        <v>LKH-16-20</v>
      </c>
      <c r="Z49" s="88">
        <f t="shared" si="10"/>
        <v>42258</v>
      </c>
      <c r="AA49" s="89" t="s">
        <v>305</v>
      </c>
      <c r="AB49" s="89" t="s">
        <v>311</v>
      </c>
      <c r="AC49" s="89" t="s">
        <v>307</v>
      </c>
      <c r="AD49" s="14" t="str">
        <f t="shared" si="11"/>
        <v>*</v>
      </c>
      <c r="AE49" s="42"/>
    </row>
    <row r="50" spans="1:31" ht="20.100000000000001" hidden="1" customHeight="1">
      <c r="A50" s="74" t="str">
        <f t="shared" si="6"/>
        <v>JA16R2001-OR002-USD</v>
      </c>
      <c r="B50" s="75" t="s">
        <v>230</v>
      </c>
      <c r="C50" s="2" t="s">
        <v>45</v>
      </c>
      <c r="D50" s="75" t="s">
        <v>231</v>
      </c>
      <c r="E50" s="4">
        <v>42346</v>
      </c>
      <c r="F50" s="76" t="s">
        <v>53</v>
      </c>
      <c r="G50" s="76" t="s">
        <v>232</v>
      </c>
      <c r="H50" s="76" t="s">
        <v>233</v>
      </c>
      <c r="I50" s="76" t="s">
        <v>54</v>
      </c>
      <c r="J50" s="76" t="s">
        <v>234</v>
      </c>
      <c r="K50" s="76" t="s">
        <v>133</v>
      </c>
      <c r="L50" s="76" t="s">
        <v>47</v>
      </c>
      <c r="M50" s="76" t="s">
        <v>50</v>
      </c>
      <c r="N50" s="77">
        <v>0</v>
      </c>
      <c r="O50" s="78">
        <v>168924.43</v>
      </c>
      <c r="P50" s="79">
        <f t="shared" si="7"/>
        <v>168924.43</v>
      </c>
      <c r="Q50" s="80">
        <f>IF(AB50="完",P50,0)</f>
        <v>168924.43</v>
      </c>
      <c r="R50" s="81">
        <f t="shared" si="8"/>
        <v>0</v>
      </c>
      <c r="S50" s="82">
        <v>42400</v>
      </c>
      <c r="T50" s="90" t="s">
        <v>87</v>
      </c>
      <c r="U50" s="83" t="s">
        <v>56</v>
      </c>
      <c r="V50" s="84">
        <v>0</v>
      </c>
      <c r="W50" s="85">
        <v>20342724</v>
      </c>
      <c r="X50" s="86">
        <f t="shared" si="9"/>
        <v>20342724</v>
      </c>
      <c r="Y50" s="87" t="str">
        <f t="shared" si="10"/>
        <v>LKU-015-16</v>
      </c>
      <c r="Z50" s="88">
        <f t="shared" si="10"/>
        <v>42346</v>
      </c>
      <c r="AA50" s="89" t="s">
        <v>310</v>
      </c>
      <c r="AB50" s="89" t="s">
        <v>311</v>
      </c>
      <c r="AC50" s="89" t="s">
        <v>308</v>
      </c>
      <c r="AD50" s="14" t="str">
        <f t="shared" si="11"/>
        <v>*</v>
      </c>
      <c r="AE50" s="42"/>
    </row>
    <row r="51" spans="1:31" ht="20.100000000000001" hidden="1" customHeight="1">
      <c r="A51" s="74" t="str">
        <f t="shared" si="6"/>
        <v>JA16R2003-OR001-JPY</v>
      </c>
      <c r="B51" s="75" t="s">
        <v>235</v>
      </c>
      <c r="C51" s="2" t="s">
        <v>45</v>
      </c>
      <c r="D51" s="75" t="s">
        <v>236</v>
      </c>
      <c r="E51" s="4">
        <v>42213</v>
      </c>
      <c r="F51" s="76" t="s">
        <v>47</v>
      </c>
      <c r="G51" s="76" t="s">
        <v>237</v>
      </c>
      <c r="H51" s="76" t="s">
        <v>238</v>
      </c>
      <c r="I51" s="76" t="s">
        <v>93</v>
      </c>
      <c r="J51" s="76" t="s">
        <v>239</v>
      </c>
      <c r="K51" s="76" t="s">
        <v>52</v>
      </c>
      <c r="L51" s="76" t="s">
        <v>47</v>
      </c>
      <c r="M51" s="76" t="s">
        <v>50</v>
      </c>
      <c r="N51" s="77">
        <v>0</v>
      </c>
      <c r="O51" s="78">
        <v>607000</v>
      </c>
      <c r="P51" s="79">
        <f t="shared" si="7"/>
        <v>607000</v>
      </c>
      <c r="Q51" s="78">
        <v>607000</v>
      </c>
      <c r="R51" s="81">
        <f t="shared" si="8"/>
        <v>0</v>
      </c>
      <c r="S51" s="82">
        <v>42460</v>
      </c>
      <c r="T51" s="76" t="s">
        <v>55</v>
      </c>
      <c r="U51" s="83" t="s">
        <v>56</v>
      </c>
      <c r="V51" s="84">
        <v>0</v>
      </c>
      <c r="W51" s="85">
        <v>607000</v>
      </c>
      <c r="X51" s="86">
        <f t="shared" si="9"/>
        <v>607000</v>
      </c>
      <c r="Y51" s="87" t="str">
        <f t="shared" si="10"/>
        <v>LKRKD-16-002</v>
      </c>
      <c r="Z51" s="88">
        <f t="shared" si="10"/>
        <v>42213</v>
      </c>
      <c r="AA51" s="89" t="s">
        <v>312</v>
      </c>
      <c r="AB51" s="89" t="s">
        <v>311</v>
      </c>
      <c r="AC51" s="89" t="s">
        <v>307</v>
      </c>
      <c r="AD51" s="14" t="str">
        <f t="shared" si="11"/>
        <v>*</v>
      </c>
      <c r="AE51" s="42"/>
    </row>
    <row r="52" spans="1:31" ht="20.100000000000001" hidden="1" customHeight="1">
      <c r="A52" s="74" t="str">
        <f t="shared" si="6"/>
        <v>JA16R2004-OR001-JPY</v>
      </c>
      <c r="B52" s="75" t="s">
        <v>240</v>
      </c>
      <c r="C52" s="2" t="s">
        <v>126</v>
      </c>
      <c r="D52" s="75" t="s">
        <v>126</v>
      </c>
      <c r="E52" s="4" t="s">
        <v>126</v>
      </c>
      <c r="F52" s="76" t="s">
        <v>47</v>
      </c>
      <c r="G52" s="76" t="s">
        <v>241</v>
      </c>
      <c r="H52" s="76" t="s">
        <v>242</v>
      </c>
      <c r="I52" s="76" t="s">
        <v>93</v>
      </c>
      <c r="J52" s="76" t="s">
        <v>243</v>
      </c>
      <c r="K52" s="76" t="s">
        <v>52</v>
      </c>
      <c r="L52" s="76" t="s">
        <v>47</v>
      </c>
      <c r="M52" s="76" t="s">
        <v>50</v>
      </c>
      <c r="N52" s="77">
        <v>0</v>
      </c>
      <c r="O52" s="78">
        <v>0</v>
      </c>
      <c r="P52" s="79">
        <f t="shared" si="7"/>
        <v>0</v>
      </c>
      <c r="Q52" s="78">
        <v>0</v>
      </c>
      <c r="R52" s="81">
        <f t="shared" si="8"/>
        <v>0</v>
      </c>
      <c r="S52" s="82">
        <v>42307</v>
      </c>
      <c r="T52" s="76" t="s">
        <v>55</v>
      </c>
      <c r="U52" s="83" t="s">
        <v>56</v>
      </c>
      <c r="V52" s="84">
        <v>0</v>
      </c>
      <c r="W52" s="85">
        <v>0</v>
      </c>
      <c r="X52" s="86">
        <f t="shared" si="9"/>
        <v>0</v>
      </c>
      <c r="Y52" s="87" t="str">
        <f t="shared" si="10"/>
        <v>-</v>
      </c>
      <c r="Z52" s="88" t="str">
        <f t="shared" si="10"/>
        <v>-</v>
      </c>
      <c r="AA52" s="89" t="s">
        <v>312</v>
      </c>
      <c r="AB52" s="89" t="s">
        <v>311</v>
      </c>
      <c r="AC52" s="89" t="s">
        <v>307</v>
      </c>
      <c r="AD52" s="14" t="str">
        <f t="shared" si="11"/>
        <v>*</v>
      </c>
      <c r="AE52" s="42"/>
    </row>
    <row r="53" spans="1:31" ht="20.100000000000001" hidden="1" customHeight="1">
      <c r="A53" s="74" t="str">
        <f t="shared" si="6"/>
        <v>JA16R2005-OR001-JPY</v>
      </c>
      <c r="B53" s="75" t="s">
        <v>244</v>
      </c>
      <c r="C53" s="2" t="s">
        <v>45</v>
      </c>
      <c r="D53" s="75" t="s">
        <v>245</v>
      </c>
      <c r="E53" s="4">
        <v>42226</v>
      </c>
      <c r="F53" s="76" t="s">
        <v>163</v>
      </c>
      <c r="G53" s="76" t="s">
        <v>246</v>
      </c>
      <c r="H53" s="76" t="s">
        <v>247</v>
      </c>
      <c r="I53" s="76" t="s">
        <v>164</v>
      </c>
      <c r="J53" s="76" t="s">
        <v>248</v>
      </c>
      <c r="K53" s="76" t="s">
        <v>52</v>
      </c>
      <c r="L53" s="76" t="s">
        <v>47</v>
      </c>
      <c r="M53" s="76" t="s">
        <v>50</v>
      </c>
      <c r="N53" s="77">
        <v>0</v>
      </c>
      <c r="O53" s="78">
        <v>5505000</v>
      </c>
      <c r="P53" s="79">
        <f t="shared" si="7"/>
        <v>5505000</v>
      </c>
      <c r="Q53" s="80">
        <f>IF(AB53="完",P53,0)</f>
        <v>5505000</v>
      </c>
      <c r="R53" s="81">
        <f t="shared" si="8"/>
        <v>0</v>
      </c>
      <c r="S53" s="82">
        <v>42209</v>
      </c>
      <c r="T53" s="76" t="s">
        <v>55</v>
      </c>
      <c r="U53" s="83" t="s">
        <v>56</v>
      </c>
      <c r="V53" s="84">
        <v>0</v>
      </c>
      <c r="W53" s="85">
        <v>5505000</v>
      </c>
      <c r="X53" s="86">
        <f t="shared" si="9"/>
        <v>5505000</v>
      </c>
      <c r="Y53" s="87" t="str">
        <f t="shared" si="10"/>
        <v>LKG-16-007</v>
      </c>
      <c r="Z53" s="88">
        <f t="shared" si="10"/>
        <v>42226</v>
      </c>
      <c r="AA53" s="89" t="s">
        <v>310</v>
      </c>
      <c r="AB53" s="89" t="s">
        <v>311</v>
      </c>
      <c r="AC53" s="89" t="s">
        <v>314</v>
      </c>
      <c r="AD53" s="14" t="str">
        <f t="shared" si="11"/>
        <v>*</v>
      </c>
      <c r="AE53" s="42"/>
    </row>
    <row r="54" spans="1:31" ht="20.100000000000001" hidden="1" customHeight="1">
      <c r="A54" s="74" t="str">
        <f t="shared" si="6"/>
        <v>JA16R2006-OR001-JPY</v>
      </c>
      <c r="B54" s="75" t="s">
        <v>249</v>
      </c>
      <c r="C54" s="2" t="s">
        <v>45</v>
      </c>
      <c r="D54" s="75" t="s">
        <v>250</v>
      </c>
      <c r="E54" s="4">
        <v>42248</v>
      </c>
      <c r="F54" s="76" t="s">
        <v>144</v>
      </c>
      <c r="G54" s="76" t="s">
        <v>251</v>
      </c>
      <c r="H54" s="76" t="s">
        <v>252</v>
      </c>
      <c r="I54" s="76" t="s">
        <v>145</v>
      </c>
      <c r="J54" s="76" t="s">
        <v>253</v>
      </c>
      <c r="K54" s="76" t="s">
        <v>52</v>
      </c>
      <c r="L54" s="76" t="s">
        <v>47</v>
      </c>
      <c r="M54" s="76" t="s">
        <v>50</v>
      </c>
      <c r="N54" s="77">
        <v>0</v>
      </c>
      <c r="O54" s="78">
        <v>5548736</v>
      </c>
      <c r="P54" s="79">
        <f t="shared" si="7"/>
        <v>5548736</v>
      </c>
      <c r="Q54" s="80">
        <f>IF(AB54="完",P54,0)</f>
        <v>5548736</v>
      </c>
      <c r="R54" s="81">
        <f t="shared" si="8"/>
        <v>0</v>
      </c>
      <c r="S54" s="82">
        <v>42277</v>
      </c>
      <c r="T54" s="76" t="s">
        <v>55</v>
      </c>
      <c r="U54" s="83" t="s">
        <v>56</v>
      </c>
      <c r="V54" s="84">
        <v>0</v>
      </c>
      <c r="W54" s="85">
        <v>5548736</v>
      </c>
      <c r="X54" s="86">
        <f t="shared" si="9"/>
        <v>5548736</v>
      </c>
      <c r="Y54" s="87" t="str">
        <f t="shared" si="10"/>
        <v>LKL-16-006</v>
      </c>
      <c r="Z54" s="88">
        <f t="shared" si="10"/>
        <v>42248</v>
      </c>
      <c r="AA54" s="89" t="s">
        <v>310</v>
      </c>
      <c r="AB54" s="89" t="s">
        <v>311</v>
      </c>
      <c r="AC54" s="89" t="s">
        <v>308</v>
      </c>
      <c r="AD54" s="14" t="str">
        <f t="shared" si="11"/>
        <v>*</v>
      </c>
      <c r="AE54" s="42"/>
    </row>
    <row r="55" spans="1:31" ht="20.100000000000001" hidden="1" customHeight="1">
      <c r="A55" s="74" t="str">
        <f t="shared" si="6"/>
        <v>JA16R2007-OR001-JPY</v>
      </c>
      <c r="B55" s="75" t="s">
        <v>254</v>
      </c>
      <c r="C55" s="2" t="s">
        <v>45</v>
      </c>
      <c r="D55" s="75" t="s">
        <v>255</v>
      </c>
      <c r="E55" s="4">
        <v>42297</v>
      </c>
      <c r="F55" s="76" t="s">
        <v>163</v>
      </c>
      <c r="G55" s="76" t="s">
        <v>256</v>
      </c>
      <c r="H55" s="76" t="s">
        <v>257</v>
      </c>
      <c r="I55" s="76" t="s">
        <v>164</v>
      </c>
      <c r="J55" s="76" t="s">
        <v>258</v>
      </c>
      <c r="K55" s="76" t="s">
        <v>52</v>
      </c>
      <c r="L55" s="76" t="s">
        <v>47</v>
      </c>
      <c r="M55" s="76" t="s">
        <v>50</v>
      </c>
      <c r="N55" s="77">
        <v>0</v>
      </c>
      <c r="O55" s="78">
        <v>0</v>
      </c>
      <c r="P55" s="79">
        <f t="shared" si="7"/>
        <v>0</v>
      </c>
      <c r="Q55" s="78">
        <v>0</v>
      </c>
      <c r="R55" s="81">
        <f t="shared" si="8"/>
        <v>0</v>
      </c>
      <c r="S55" s="82">
        <v>42944</v>
      </c>
      <c r="T55" s="76" t="s">
        <v>55</v>
      </c>
      <c r="U55" s="83" t="s">
        <v>56</v>
      </c>
      <c r="V55" s="84">
        <v>0</v>
      </c>
      <c r="W55" s="85">
        <v>0</v>
      </c>
      <c r="X55" s="86">
        <f t="shared" si="9"/>
        <v>0</v>
      </c>
      <c r="Y55" s="87" t="str">
        <f t="shared" si="10"/>
        <v>LKG-16-020</v>
      </c>
      <c r="Z55" s="88">
        <f t="shared" si="10"/>
        <v>42297</v>
      </c>
      <c r="AA55" s="89" t="s">
        <v>312</v>
      </c>
      <c r="AB55" s="89" t="s">
        <v>313</v>
      </c>
      <c r="AC55" s="89" t="s">
        <v>309</v>
      </c>
      <c r="AD55" s="14" t="str">
        <f t="shared" si="11"/>
        <v>*</v>
      </c>
      <c r="AE55" s="42"/>
    </row>
    <row r="56" spans="1:31" ht="20.100000000000001" hidden="1" customHeight="1">
      <c r="A56" s="74" t="str">
        <f t="shared" si="6"/>
        <v>JA16R2008-OR002-USD</v>
      </c>
      <c r="B56" s="75" t="s">
        <v>259</v>
      </c>
      <c r="C56" s="2" t="s">
        <v>45</v>
      </c>
      <c r="D56" s="75" t="s">
        <v>260</v>
      </c>
      <c r="E56" s="4">
        <v>42347</v>
      </c>
      <c r="F56" s="76" t="s">
        <v>53</v>
      </c>
      <c r="G56" s="76" t="s">
        <v>261</v>
      </c>
      <c r="H56" s="76" t="s">
        <v>262</v>
      </c>
      <c r="I56" s="76" t="s">
        <v>54</v>
      </c>
      <c r="J56" s="76" t="s">
        <v>263</v>
      </c>
      <c r="K56" s="76" t="s">
        <v>133</v>
      </c>
      <c r="L56" s="76" t="s">
        <v>47</v>
      </c>
      <c r="M56" s="76" t="s">
        <v>50</v>
      </c>
      <c r="N56" s="77">
        <v>0</v>
      </c>
      <c r="O56" s="78">
        <v>77229.59</v>
      </c>
      <c r="P56" s="79">
        <f t="shared" si="7"/>
        <v>77229.59</v>
      </c>
      <c r="Q56" s="80">
        <f>IF(AB56="完",P56,0)</f>
        <v>0</v>
      </c>
      <c r="R56" s="81">
        <f t="shared" si="8"/>
        <v>77229.59</v>
      </c>
      <c r="S56" s="82">
        <v>42674</v>
      </c>
      <c r="T56" s="90" t="s">
        <v>87</v>
      </c>
      <c r="U56" s="83" t="s">
        <v>56</v>
      </c>
      <c r="V56" s="84">
        <v>0</v>
      </c>
      <c r="W56" s="85">
        <v>9300373</v>
      </c>
      <c r="X56" s="86">
        <f t="shared" si="9"/>
        <v>9300373</v>
      </c>
      <c r="Y56" s="87" t="str">
        <f t="shared" si="10"/>
        <v>LKU-018-16</v>
      </c>
      <c r="Z56" s="88">
        <f t="shared" si="10"/>
        <v>42347</v>
      </c>
      <c r="AA56" s="89" t="s">
        <v>310</v>
      </c>
      <c r="AB56" s="89" t="s">
        <v>313</v>
      </c>
      <c r="AC56" s="89" t="s">
        <v>308</v>
      </c>
      <c r="AD56" s="14" t="str">
        <f t="shared" si="11"/>
        <v>*</v>
      </c>
      <c r="AE56" s="42"/>
    </row>
    <row r="57" spans="1:31" ht="20.100000000000001" hidden="1" customHeight="1">
      <c r="A57" s="74" t="str">
        <f t="shared" si="6"/>
        <v>JA16R2010-OR001-JPY</v>
      </c>
      <c r="B57" s="75" t="s">
        <v>264</v>
      </c>
      <c r="C57" s="2" t="s">
        <v>45</v>
      </c>
      <c r="D57" s="75" t="s">
        <v>265</v>
      </c>
      <c r="E57" s="4">
        <v>42306</v>
      </c>
      <c r="F57" s="76" t="s">
        <v>47</v>
      </c>
      <c r="G57" s="76" t="s">
        <v>266</v>
      </c>
      <c r="H57" s="76" t="s">
        <v>267</v>
      </c>
      <c r="I57" s="76" t="s">
        <v>93</v>
      </c>
      <c r="J57" s="76" t="s">
        <v>268</v>
      </c>
      <c r="K57" s="76" t="s">
        <v>52</v>
      </c>
      <c r="L57" s="76" t="s">
        <v>47</v>
      </c>
      <c r="M57" s="76" t="s">
        <v>50</v>
      </c>
      <c r="N57" s="77">
        <v>0</v>
      </c>
      <c r="O57" s="78">
        <v>6600000</v>
      </c>
      <c r="P57" s="79">
        <f t="shared" si="7"/>
        <v>6600000</v>
      </c>
      <c r="Q57" s="78">
        <v>0</v>
      </c>
      <c r="R57" s="81">
        <f t="shared" si="8"/>
        <v>6600000</v>
      </c>
      <c r="S57" s="82">
        <v>42902</v>
      </c>
      <c r="T57" s="76" t="s">
        <v>55</v>
      </c>
      <c r="U57" s="83" t="s">
        <v>56</v>
      </c>
      <c r="V57" s="84">
        <v>0</v>
      </c>
      <c r="W57" s="85">
        <v>6600000</v>
      </c>
      <c r="X57" s="86">
        <f t="shared" si="9"/>
        <v>6600000</v>
      </c>
      <c r="Y57" s="87" t="str">
        <f t="shared" si="10"/>
        <v>LKRKD-16-003</v>
      </c>
      <c r="Z57" s="88">
        <f t="shared" si="10"/>
        <v>42306</v>
      </c>
      <c r="AA57" s="89" t="s">
        <v>312</v>
      </c>
      <c r="AB57" s="89" t="s">
        <v>313</v>
      </c>
      <c r="AC57" s="89" t="s">
        <v>307</v>
      </c>
      <c r="AD57" s="14" t="str">
        <f t="shared" si="11"/>
        <v>*</v>
      </c>
      <c r="AE57" s="42"/>
    </row>
    <row r="58" spans="1:31" ht="20.100000000000001" hidden="1" customHeight="1">
      <c r="A58" s="74" t="str">
        <f t="shared" si="6"/>
        <v>JA16R2012-OR001-JPY</v>
      </c>
      <c r="B58" s="75" t="s">
        <v>269</v>
      </c>
      <c r="C58" s="2" t="s">
        <v>45</v>
      </c>
      <c r="D58" s="75" t="s">
        <v>270</v>
      </c>
      <c r="E58" s="4">
        <v>42429</v>
      </c>
      <c r="F58" s="76" t="s">
        <v>47</v>
      </c>
      <c r="G58" s="76" t="s">
        <v>271</v>
      </c>
      <c r="H58" s="76" t="s">
        <v>272</v>
      </c>
      <c r="I58" s="76" t="s">
        <v>112</v>
      </c>
      <c r="J58" s="76" t="s">
        <v>273</v>
      </c>
      <c r="K58" s="76" t="s">
        <v>52</v>
      </c>
      <c r="L58" s="76" t="s">
        <v>47</v>
      </c>
      <c r="M58" s="76" t="s">
        <v>50</v>
      </c>
      <c r="N58" s="77">
        <v>0</v>
      </c>
      <c r="O58" s="78">
        <v>6138935</v>
      </c>
      <c r="P58" s="79">
        <f t="shared" si="7"/>
        <v>6138935</v>
      </c>
      <c r="Q58" s="80">
        <f>IF(AB58="完",P58,0)</f>
        <v>0</v>
      </c>
      <c r="R58" s="81">
        <f t="shared" si="8"/>
        <v>6138935</v>
      </c>
      <c r="S58" s="82">
        <v>42643</v>
      </c>
      <c r="T58" s="76" t="s">
        <v>55</v>
      </c>
      <c r="U58" s="83" t="s">
        <v>56</v>
      </c>
      <c r="V58" s="84">
        <v>0</v>
      </c>
      <c r="W58" s="85">
        <v>6138935</v>
      </c>
      <c r="X58" s="86">
        <f t="shared" si="9"/>
        <v>6138935</v>
      </c>
      <c r="Y58" s="87" t="str">
        <f t="shared" si="10"/>
        <v>LKRKJ-16-001</v>
      </c>
      <c r="Z58" s="88">
        <f t="shared" si="10"/>
        <v>42429</v>
      </c>
      <c r="AA58" s="89" t="s">
        <v>310</v>
      </c>
      <c r="AB58" s="89" t="s">
        <v>313</v>
      </c>
      <c r="AC58" s="89" t="s">
        <v>314</v>
      </c>
      <c r="AD58" s="14" t="str">
        <f t="shared" si="11"/>
        <v>*</v>
      </c>
      <c r="AE58" s="42"/>
    </row>
    <row r="59" spans="1:31" ht="20.100000000000001" hidden="1" customHeight="1">
      <c r="A59" s="74" t="str">
        <f t="shared" si="6"/>
        <v>JA16R2013-OR001-JPY</v>
      </c>
      <c r="B59" s="75" t="s">
        <v>274</v>
      </c>
      <c r="C59" s="2" t="s">
        <v>275</v>
      </c>
      <c r="D59" s="75" t="s">
        <v>276</v>
      </c>
      <c r="E59" s="4">
        <v>42347</v>
      </c>
      <c r="F59" s="76" t="s">
        <v>53</v>
      </c>
      <c r="G59" s="76" t="s">
        <v>277</v>
      </c>
      <c r="H59" s="76" t="s">
        <v>278</v>
      </c>
      <c r="I59" s="76" t="s">
        <v>54</v>
      </c>
      <c r="J59" s="76" t="s">
        <v>279</v>
      </c>
      <c r="K59" s="76" t="s">
        <v>52</v>
      </c>
      <c r="L59" s="76" t="s">
        <v>47</v>
      </c>
      <c r="M59" s="76" t="s">
        <v>50</v>
      </c>
      <c r="N59" s="77">
        <v>0</v>
      </c>
      <c r="O59" s="78">
        <v>0</v>
      </c>
      <c r="P59" s="79">
        <f t="shared" si="7"/>
        <v>0</v>
      </c>
      <c r="Q59" s="80">
        <f>IF(AB59="完",P59,0)</f>
        <v>0</v>
      </c>
      <c r="R59" s="81">
        <f t="shared" si="8"/>
        <v>0</v>
      </c>
      <c r="S59" s="82">
        <v>42582</v>
      </c>
      <c r="T59" s="76" t="s">
        <v>55</v>
      </c>
      <c r="U59" s="83" t="s">
        <v>280</v>
      </c>
      <c r="V59" s="84">
        <v>0</v>
      </c>
      <c r="W59" s="85">
        <v>0</v>
      </c>
      <c r="X59" s="86">
        <f t="shared" si="9"/>
        <v>0</v>
      </c>
      <c r="Y59" s="87" t="str">
        <f t="shared" si="10"/>
        <v>LKU-020-16</v>
      </c>
      <c r="Z59" s="88">
        <f t="shared" si="10"/>
        <v>42347</v>
      </c>
      <c r="AA59" s="89" t="s">
        <v>310</v>
      </c>
      <c r="AB59" s="89" t="s">
        <v>313</v>
      </c>
      <c r="AC59" s="89" t="s">
        <v>308</v>
      </c>
      <c r="AD59" s="14" t="str">
        <f t="shared" si="11"/>
        <v>*</v>
      </c>
      <c r="AE59" s="42"/>
    </row>
    <row r="60" spans="1:31" ht="20.100000000000001" hidden="1" customHeight="1">
      <c r="A60" s="74" t="str">
        <f t="shared" si="6"/>
        <v>JA16R2016-OR001-JPY</v>
      </c>
      <c r="B60" s="75" t="s">
        <v>281</v>
      </c>
      <c r="C60" s="2" t="s">
        <v>45</v>
      </c>
      <c r="D60" s="75" t="s">
        <v>282</v>
      </c>
      <c r="E60" s="4">
        <v>42359</v>
      </c>
      <c r="F60" s="76" t="s">
        <v>53</v>
      </c>
      <c r="G60" s="76" t="s">
        <v>283</v>
      </c>
      <c r="H60" s="76" t="s">
        <v>284</v>
      </c>
      <c r="I60" s="76" t="s">
        <v>54</v>
      </c>
      <c r="J60" s="76" t="s">
        <v>285</v>
      </c>
      <c r="K60" s="76" t="s">
        <v>52</v>
      </c>
      <c r="L60" s="76" t="s">
        <v>47</v>
      </c>
      <c r="M60" s="76" t="s">
        <v>50</v>
      </c>
      <c r="N60" s="77">
        <v>0</v>
      </c>
      <c r="O60" s="78">
        <v>123750</v>
      </c>
      <c r="P60" s="79">
        <f t="shared" si="7"/>
        <v>123750</v>
      </c>
      <c r="Q60" s="80">
        <f>IF(AB60="完",P60,0)</f>
        <v>123750</v>
      </c>
      <c r="R60" s="81">
        <f t="shared" si="8"/>
        <v>0</v>
      </c>
      <c r="S60" s="82">
        <v>42429</v>
      </c>
      <c r="T60" s="76" t="s">
        <v>55</v>
      </c>
      <c r="U60" s="83" t="s">
        <v>56</v>
      </c>
      <c r="V60" s="84">
        <v>0</v>
      </c>
      <c r="W60" s="85">
        <v>123750</v>
      </c>
      <c r="X60" s="86">
        <f t="shared" si="9"/>
        <v>123750</v>
      </c>
      <c r="Y60" s="87" t="str">
        <f t="shared" si="10"/>
        <v>LKU-023-16</v>
      </c>
      <c r="Z60" s="88">
        <f t="shared" si="10"/>
        <v>42359</v>
      </c>
      <c r="AA60" s="89" t="s">
        <v>310</v>
      </c>
      <c r="AB60" s="89" t="s">
        <v>311</v>
      </c>
      <c r="AC60" s="89" t="s">
        <v>307</v>
      </c>
      <c r="AD60" s="14" t="str">
        <f t="shared" si="11"/>
        <v>*</v>
      </c>
      <c r="AE60" s="42"/>
    </row>
    <row r="61" spans="1:31" ht="20.100000000000001" hidden="1" customHeight="1">
      <c r="A61" s="74" t="str">
        <f t="shared" si="6"/>
        <v>JA16R2017-OR001-JPY</v>
      </c>
      <c r="B61" s="75" t="s">
        <v>286</v>
      </c>
      <c r="C61" s="2" t="s">
        <v>45</v>
      </c>
      <c r="D61" s="75" t="s">
        <v>287</v>
      </c>
      <c r="E61" s="4">
        <v>42403</v>
      </c>
      <c r="F61" s="76" t="s">
        <v>288</v>
      </c>
      <c r="G61" s="76" t="s">
        <v>289</v>
      </c>
      <c r="H61" s="76" t="s">
        <v>290</v>
      </c>
      <c r="I61" s="76" t="s">
        <v>291</v>
      </c>
      <c r="J61" s="76" t="s">
        <v>292</v>
      </c>
      <c r="K61" s="76" t="s">
        <v>52</v>
      </c>
      <c r="L61" s="76" t="s">
        <v>47</v>
      </c>
      <c r="M61" s="76" t="s">
        <v>50</v>
      </c>
      <c r="N61" s="77">
        <v>0</v>
      </c>
      <c r="O61" s="78">
        <v>5012936</v>
      </c>
      <c r="P61" s="79">
        <f t="shared" si="7"/>
        <v>5012936</v>
      </c>
      <c r="Q61" s="80">
        <f>IF(AB61="完",P61,0)</f>
        <v>5012936</v>
      </c>
      <c r="R61" s="81">
        <f t="shared" si="8"/>
        <v>0</v>
      </c>
      <c r="S61" s="82">
        <v>42613</v>
      </c>
      <c r="T61" s="76" t="s">
        <v>55</v>
      </c>
      <c r="U61" s="83" t="s">
        <v>56</v>
      </c>
      <c r="V61" s="84">
        <v>0</v>
      </c>
      <c r="W61" s="85">
        <v>5012936</v>
      </c>
      <c r="X61" s="86">
        <f t="shared" si="9"/>
        <v>5012936</v>
      </c>
      <c r="Y61" s="87" t="str">
        <f t="shared" si="10"/>
        <v>LKA16-057</v>
      </c>
      <c r="Z61" s="88">
        <f t="shared" si="10"/>
        <v>42403</v>
      </c>
      <c r="AA61" s="89" t="s">
        <v>310</v>
      </c>
      <c r="AB61" s="89" t="s">
        <v>311</v>
      </c>
      <c r="AC61" s="89" t="s">
        <v>314</v>
      </c>
      <c r="AD61" s="14" t="str">
        <f t="shared" si="11"/>
        <v>*</v>
      </c>
      <c r="AE61" s="42"/>
    </row>
    <row r="62" spans="1:31" ht="20.100000000000001" hidden="1" customHeight="1">
      <c r="A62" s="74" t="str">
        <f t="shared" si="6"/>
        <v>JA16R2018-OR001-JPY</v>
      </c>
      <c r="B62" s="75" t="s">
        <v>293</v>
      </c>
      <c r="C62" s="2" t="s">
        <v>45</v>
      </c>
      <c r="D62" s="75" t="s">
        <v>294</v>
      </c>
      <c r="E62" s="4">
        <v>42397</v>
      </c>
      <c r="F62" s="76" t="s">
        <v>117</v>
      </c>
      <c r="G62" s="76" t="s">
        <v>295</v>
      </c>
      <c r="H62" s="76" t="s">
        <v>296</v>
      </c>
      <c r="I62" s="76" t="s">
        <v>228</v>
      </c>
      <c r="J62" s="76" t="s">
        <v>297</v>
      </c>
      <c r="K62" s="76" t="s">
        <v>52</v>
      </c>
      <c r="L62" s="76" t="s">
        <v>47</v>
      </c>
      <c r="M62" s="76" t="s">
        <v>50</v>
      </c>
      <c r="N62" s="77">
        <v>0</v>
      </c>
      <c r="O62" s="78">
        <v>3285680</v>
      </c>
      <c r="P62" s="79">
        <f t="shared" si="7"/>
        <v>3285680</v>
      </c>
      <c r="Q62" s="80">
        <f>IF(AB62="完",P62,0)</f>
        <v>3285680</v>
      </c>
      <c r="R62" s="81">
        <f t="shared" si="8"/>
        <v>0</v>
      </c>
      <c r="S62" s="82">
        <v>42551</v>
      </c>
      <c r="T62" s="76" t="s">
        <v>55</v>
      </c>
      <c r="U62" s="83" t="s">
        <v>56</v>
      </c>
      <c r="V62" s="84">
        <v>0</v>
      </c>
      <c r="W62" s="85">
        <v>3285680</v>
      </c>
      <c r="X62" s="86">
        <f t="shared" si="9"/>
        <v>3285680</v>
      </c>
      <c r="Y62" s="87" t="str">
        <f t="shared" si="10"/>
        <v>2016-1-28</v>
      </c>
      <c r="Z62" s="88">
        <f t="shared" si="10"/>
        <v>42397</v>
      </c>
      <c r="AA62" s="89" t="s">
        <v>310</v>
      </c>
      <c r="AB62" s="89" t="s">
        <v>311</v>
      </c>
      <c r="AC62" s="89" t="s">
        <v>314</v>
      </c>
      <c r="AD62" s="14" t="str">
        <f t="shared" si="11"/>
        <v>*</v>
      </c>
      <c r="AE62" s="42"/>
    </row>
    <row r="63" spans="1:31" ht="20.100000000000001" hidden="1" customHeight="1">
      <c r="A63" s="74" t="str">
        <f t="shared" si="6"/>
        <v>JA16R2022-OR001-JPY</v>
      </c>
      <c r="B63" s="75" t="s">
        <v>298</v>
      </c>
      <c r="C63" s="2" t="s">
        <v>126</v>
      </c>
      <c r="D63" s="75" t="s">
        <v>126</v>
      </c>
      <c r="E63" s="4" t="s">
        <v>126</v>
      </c>
      <c r="F63" s="76" t="s">
        <v>47</v>
      </c>
      <c r="G63" s="76" t="s">
        <v>266</v>
      </c>
      <c r="H63" s="76" t="s">
        <v>267</v>
      </c>
      <c r="I63" s="76" t="s">
        <v>93</v>
      </c>
      <c r="J63" s="76" t="s">
        <v>299</v>
      </c>
      <c r="K63" s="76" t="s">
        <v>52</v>
      </c>
      <c r="L63" s="76" t="s">
        <v>47</v>
      </c>
      <c r="M63" s="76" t="s">
        <v>50</v>
      </c>
      <c r="N63" s="77">
        <v>0</v>
      </c>
      <c r="O63" s="78">
        <v>0</v>
      </c>
      <c r="P63" s="79">
        <f t="shared" si="7"/>
        <v>0</v>
      </c>
      <c r="Q63" s="78">
        <v>0</v>
      </c>
      <c r="R63" s="81">
        <f t="shared" si="8"/>
        <v>0</v>
      </c>
      <c r="S63" s="82">
        <v>42902</v>
      </c>
      <c r="T63" s="76" t="s">
        <v>55</v>
      </c>
      <c r="U63" s="83" t="s">
        <v>56</v>
      </c>
      <c r="V63" s="84">
        <v>0</v>
      </c>
      <c r="W63" s="85">
        <v>0</v>
      </c>
      <c r="X63" s="86">
        <f t="shared" si="9"/>
        <v>0</v>
      </c>
      <c r="Y63" s="87" t="str">
        <f t="shared" si="10"/>
        <v>-</v>
      </c>
      <c r="Z63" s="88" t="str">
        <f t="shared" si="10"/>
        <v>-</v>
      </c>
      <c r="AA63" s="89" t="s">
        <v>312</v>
      </c>
      <c r="AB63" s="89" t="s">
        <v>313</v>
      </c>
      <c r="AC63" s="89" t="s">
        <v>307</v>
      </c>
      <c r="AD63" s="14" t="str">
        <f t="shared" si="11"/>
        <v>*</v>
      </c>
      <c r="AE63" s="42"/>
    </row>
    <row r="64" spans="1:31" ht="20.100000000000001" hidden="1" customHeight="1">
      <c r="A64" s="74" t="str">
        <f t="shared" si="6"/>
        <v>JA16R2023-OR001-JPY</v>
      </c>
      <c r="B64" s="75" t="s">
        <v>300</v>
      </c>
      <c r="C64" s="2" t="s">
        <v>45</v>
      </c>
      <c r="D64" s="75" t="s">
        <v>301</v>
      </c>
      <c r="E64" s="4">
        <v>42509</v>
      </c>
      <c r="F64" s="76" t="s">
        <v>144</v>
      </c>
      <c r="G64" s="76" t="s">
        <v>302</v>
      </c>
      <c r="H64" s="76" t="s">
        <v>303</v>
      </c>
      <c r="I64" s="76" t="s">
        <v>145</v>
      </c>
      <c r="J64" s="76" t="s">
        <v>304</v>
      </c>
      <c r="K64" s="76" t="s">
        <v>52</v>
      </c>
      <c r="L64" s="76" t="s">
        <v>47</v>
      </c>
      <c r="M64" s="76" t="s">
        <v>50</v>
      </c>
      <c r="N64" s="77">
        <v>0</v>
      </c>
      <c r="O64" s="78">
        <v>19400970</v>
      </c>
      <c r="P64" s="79">
        <f t="shared" si="7"/>
        <v>19400970</v>
      </c>
      <c r="Q64" s="80">
        <f>IF(AB64="完",P64,0)</f>
        <v>0</v>
      </c>
      <c r="R64" s="81">
        <f t="shared" si="8"/>
        <v>19400970</v>
      </c>
      <c r="S64" s="82">
        <v>42766</v>
      </c>
      <c r="T64" s="76" t="s">
        <v>55</v>
      </c>
      <c r="U64" s="83" t="s">
        <v>56</v>
      </c>
      <c r="V64" s="84">
        <v>0</v>
      </c>
      <c r="W64" s="85">
        <v>19400970</v>
      </c>
      <c r="X64" s="86">
        <f t="shared" si="9"/>
        <v>19400970</v>
      </c>
      <c r="Y64" s="87" t="str">
        <f t="shared" si="10"/>
        <v>LKT-16-47</v>
      </c>
      <c r="Z64" s="88">
        <f t="shared" si="10"/>
        <v>42509</v>
      </c>
      <c r="AA64" s="89" t="s">
        <v>310</v>
      </c>
      <c r="AB64" s="89" t="s">
        <v>313</v>
      </c>
      <c r="AC64" s="89" t="s">
        <v>314</v>
      </c>
      <c r="AD64" s="14" t="str">
        <f t="shared" si="11"/>
        <v>*</v>
      </c>
      <c r="AE64" s="42"/>
    </row>
    <row r="65" spans="1:32" ht="20.100000000000001" hidden="1" customHeight="1" thickBot="1">
      <c r="A65" s="74" t="str">
        <f t="shared" si="6"/>
        <v>-</v>
      </c>
      <c r="B65" s="75" t="s">
        <v>126</v>
      </c>
      <c r="C65" s="2" t="s">
        <v>126</v>
      </c>
      <c r="D65" s="75" t="s">
        <v>126</v>
      </c>
      <c r="E65" s="4" t="s">
        <v>126</v>
      </c>
      <c r="F65" s="83"/>
      <c r="G65" s="83"/>
      <c r="H65" s="83"/>
      <c r="I65" s="83"/>
      <c r="J65" s="83"/>
      <c r="K65" s="83"/>
      <c r="L65" s="83"/>
      <c r="M65" s="83"/>
      <c r="N65" s="95"/>
      <c r="O65" s="96"/>
      <c r="P65" s="97"/>
      <c r="Q65" s="96"/>
      <c r="R65" s="98"/>
      <c r="S65" s="99"/>
      <c r="T65" s="83"/>
      <c r="U65" s="83"/>
      <c r="V65" s="100"/>
      <c r="W65" s="101"/>
      <c r="X65" s="102"/>
      <c r="Y65" s="103"/>
      <c r="Z65" s="104"/>
      <c r="AA65" s="105"/>
      <c r="AB65" s="105"/>
      <c r="AC65" s="105"/>
      <c r="AD65" s="11"/>
      <c r="AE65" s="42"/>
      <c r="AF65" s="11"/>
    </row>
    <row r="66" spans="1:32" hidden="1">
      <c r="A66" s="74" t="str">
        <f>IF(B66="-","-",CONCATENATE(B66,"-",T66))</f>
        <v>-</v>
      </c>
      <c r="B66" s="75" t="s">
        <v>126</v>
      </c>
      <c r="C66" s="2" t="s">
        <v>126</v>
      </c>
      <c r="D66" s="75" t="s">
        <v>126</v>
      </c>
      <c r="E66" s="4" t="s">
        <v>126</v>
      </c>
    </row>
    <row r="67" spans="1:32" hidden="1">
      <c r="A67" s="74" t="str">
        <f>IF(B67="-","-",CONCATENATE(B67,"-",T67))</f>
        <v>-</v>
      </c>
      <c r="B67" s="75" t="s">
        <v>126</v>
      </c>
      <c r="C67" s="2" t="s">
        <v>126</v>
      </c>
      <c r="D67" s="75" t="s">
        <v>126</v>
      </c>
      <c r="E67" s="4" t="s">
        <v>126</v>
      </c>
    </row>
  </sheetData>
  <autoFilter ref="A3:AF67">
    <filterColumn colId="2"/>
    <filterColumn colId="6">
      <filters>
        <filter val="JA15R1003P"/>
      </filters>
    </filterColumn>
    <filterColumn colId="14"/>
    <filterColumn colId="15"/>
    <filterColumn colId="29"/>
    <filterColumn colId="30"/>
    <filterColumn colId="31"/>
  </autoFilter>
  <mergeCells count="1">
    <mergeCell ref="H1:I1"/>
  </mergeCells>
  <phoneticPr fontId="2"/>
  <printOptions headings="1"/>
  <pageMargins left="0.82677165354330717" right="0.19685039370078741" top="0.98425196850393704" bottom="0.19685039370078741" header="0.51181102362204722" footer="0.51181102362204722"/>
  <pageSetup paperSize="8" scale="57" orientation="landscape" r:id="rId1"/>
  <headerFooter alignWithMargins="0">
    <oddHeader>&amp;L&amp;F&amp;R&amp;Z&amp;F</oddHeader>
    <oddFooter>&amp;C&amp;P/&amp;N&amp;R&amp;D
&amp;T</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KR</vt:lpstr>
      <vt:lpstr>KR!Print_Area</vt:lpstr>
      <vt:lpstr>KR!Print_Titles</vt:lpstr>
    </vt:vector>
  </TitlesOfParts>
  <Company>日本工営株式会社</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a3612</dc:creator>
  <cp:lastModifiedBy>Tetsuya Maeda</cp:lastModifiedBy>
  <cp:lastPrinted>2016-06-13T03:04:53Z</cp:lastPrinted>
  <dcterms:created xsi:type="dcterms:W3CDTF">2016-06-10T07:33:20Z</dcterms:created>
  <dcterms:modified xsi:type="dcterms:W3CDTF">2016-06-15T03:54:10Z</dcterms:modified>
</cp:coreProperties>
</file>