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120" yWindow="-264" windowWidth="18312" windowHeight="11880"/>
  </bookViews>
  <sheets>
    <sheet name="KR" sheetId="1" r:id="rId1"/>
  </sheets>
  <definedNames>
    <definedName name="_xlnm._FilterDatabase" localSheetId="0" hidden="1">KR!$A$3:$AT$62</definedName>
    <definedName name="JICA国別" localSheetId="0">#REF!</definedName>
    <definedName name="JICA国別">#REF!</definedName>
    <definedName name="_xlnm.Print_Area" localSheetId="0">KR!$F$3:$AE$62</definedName>
    <definedName name="_xlnm.Print_Titles" localSheetId="0">KR!$2:$4</definedName>
  </definedNames>
  <calcPr calcId="125725"/>
</workbook>
</file>

<file path=xl/calcChain.xml><?xml version="1.0" encoding="utf-8"?>
<calcChain xmlns="http://schemas.openxmlformats.org/spreadsheetml/2006/main">
  <c r="AO32" i="1"/>
  <c r="AN32"/>
  <c r="AM32"/>
  <c r="AL32"/>
  <c r="AK32"/>
  <c r="AJ32"/>
  <c r="AI32"/>
  <c r="AH32"/>
  <c r="AG32"/>
  <c r="A62" l="1"/>
  <c r="AS61"/>
  <c r="AD61"/>
  <c r="Z61"/>
  <c r="Y61"/>
  <c r="X61"/>
  <c r="P61"/>
  <c r="Q61" s="1"/>
  <c r="A61"/>
  <c r="AS60"/>
  <c r="AD60"/>
  <c r="Z60"/>
  <c r="Y60"/>
  <c r="X60"/>
  <c r="P60"/>
  <c r="R60" s="1"/>
  <c r="A60"/>
  <c r="AS59"/>
  <c r="AD59"/>
  <c r="Z59"/>
  <c r="Y59"/>
  <c r="X59"/>
  <c r="P59"/>
  <c r="A59"/>
  <c r="AS58"/>
  <c r="AD58"/>
  <c r="Z58"/>
  <c r="X58"/>
  <c r="P58"/>
  <c r="AT58" s="1"/>
  <c r="A58"/>
  <c r="AS57"/>
  <c r="AD57"/>
  <c r="Z57"/>
  <c r="Y57"/>
  <c r="X57"/>
  <c r="P57"/>
  <c r="A57"/>
  <c r="AS56"/>
  <c r="AD56"/>
  <c r="Z56"/>
  <c r="Y56"/>
  <c r="X56"/>
  <c r="P56"/>
  <c r="R56" s="1"/>
  <c r="A56"/>
  <c r="AS55"/>
  <c r="AD55"/>
  <c r="Z55"/>
  <c r="X55"/>
  <c r="P55"/>
  <c r="AT55" s="1"/>
  <c r="A55"/>
  <c r="AS54"/>
  <c r="AD54"/>
  <c r="Z54"/>
  <c r="Y54"/>
  <c r="X54"/>
  <c r="P54"/>
  <c r="A54"/>
  <c r="AS53"/>
  <c r="AD53"/>
  <c r="Z53"/>
  <c r="Y53"/>
  <c r="X53"/>
  <c r="P53"/>
  <c r="A53"/>
  <c r="AS52"/>
  <c r="AD52"/>
  <c r="Z52"/>
  <c r="Y52"/>
  <c r="X52"/>
  <c r="P52"/>
  <c r="R52" s="1"/>
  <c r="A52"/>
  <c r="AS51"/>
  <c r="AD51"/>
  <c r="Z51"/>
  <c r="Y51"/>
  <c r="X51"/>
  <c r="P51"/>
  <c r="R51" s="1"/>
  <c r="A51"/>
  <c r="AS50"/>
  <c r="AD50"/>
  <c r="Z50"/>
  <c r="Y50"/>
  <c r="X50"/>
  <c r="P50"/>
  <c r="Q50" s="1"/>
  <c r="A50"/>
  <c r="AS49"/>
  <c r="AD49"/>
  <c r="Z49"/>
  <c r="Y49"/>
  <c r="X49"/>
  <c r="P49"/>
  <c r="R49" s="1"/>
  <c r="A49"/>
  <c r="AS48"/>
  <c r="AD48"/>
  <c r="Z48"/>
  <c r="Y48"/>
  <c r="X48"/>
  <c r="P48"/>
  <c r="R48" s="1"/>
  <c r="A48"/>
  <c r="AS47"/>
  <c r="AD47"/>
  <c r="Z47"/>
  <c r="Y47"/>
  <c r="X47"/>
  <c r="P47"/>
  <c r="R47" s="1"/>
  <c r="A47"/>
  <c r="AS46"/>
  <c r="AD46"/>
  <c r="Z46"/>
  <c r="Y46"/>
  <c r="X46"/>
  <c r="P46"/>
  <c r="R46" s="1"/>
  <c r="A46"/>
  <c r="AS44"/>
  <c r="AD44"/>
  <c r="Z44"/>
  <c r="Y44"/>
  <c r="X44"/>
  <c r="P44"/>
  <c r="A44"/>
  <c r="AS43"/>
  <c r="AD43"/>
  <c r="Z43"/>
  <c r="Y43"/>
  <c r="X43"/>
  <c r="P43"/>
  <c r="A43"/>
  <c r="AS42"/>
  <c r="AD42"/>
  <c r="Z42"/>
  <c r="Y42"/>
  <c r="X42"/>
  <c r="P42"/>
  <c r="A42"/>
  <c r="AS41"/>
  <c r="AD41"/>
  <c r="Z41"/>
  <c r="X41"/>
  <c r="P41"/>
  <c r="AT41" s="1"/>
  <c r="A41"/>
  <c r="AS40"/>
  <c r="AD40"/>
  <c r="Z40"/>
  <c r="X40"/>
  <c r="P40"/>
  <c r="Q40" s="1"/>
  <c r="R40" s="1"/>
  <c r="A40"/>
  <c r="AS39"/>
  <c r="AD39"/>
  <c r="Z39"/>
  <c r="Y39"/>
  <c r="X39"/>
  <c r="P39"/>
  <c r="R39" s="1"/>
  <c r="A39"/>
  <c r="AS38"/>
  <c r="AD38"/>
  <c r="Z38"/>
  <c r="Y38"/>
  <c r="X38"/>
  <c r="P38"/>
  <c r="R38" s="1"/>
  <c r="A38"/>
  <c r="AS37"/>
  <c r="AD37"/>
  <c r="Z37"/>
  <c r="Y37"/>
  <c r="X37"/>
  <c r="P37"/>
  <c r="R37" s="1"/>
  <c r="A37"/>
  <c r="AS36"/>
  <c r="AD36"/>
  <c r="Z36"/>
  <c r="Y36"/>
  <c r="X36"/>
  <c r="P36"/>
  <c r="Q36" s="1"/>
  <c r="R36" s="1"/>
  <c r="A36"/>
  <c r="AS35"/>
  <c r="AD35"/>
  <c r="Z35"/>
  <c r="Y35"/>
  <c r="X35"/>
  <c r="P35"/>
  <c r="R35" s="1"/>
  <c r="A35"/>
  <c r="AS34"/>
  <c r="AD34"/>
  <c r="Z34"/>
  <c r="Y34"/>
  <c r="X34"/>
  <c r="P34"/>
  <c r="R34" s="1"/>
  <c r="A34"/>
  <c r="AS33"/>
  <c r="AD33"/>
  <c r="Z33"/>
  <c r="Y33"/>
  <c r="X33"/>
  <c r="P33"/>
  <c r="Q33" s="1"/>
  <c r="A33"/>
  <c r="AS32"/>
  <c r="AD32"/>
  <c r="Z32"/>
  <c r="Y32"/>
  <c r="X32"/>
  <c r="Q32"/>
  <c r="P32"/>
  <c r="A32"/>
  <c r="AS31"/>
  <c r="AD31"/>
  <c r="Z31"/>
  <c r="Y31"/>
  <c r="X31"/>
  <c r="Q31"/>
  <c r="P31"/>
  <c r="A31"/>
  <c r="AS30"/>
  <c r="AD30"/>
  <c r="Z30"/>
  <c r="X30"/>
  <c r="P30"/>
  <c r="AT30" s="1"/>
  <c r="A30"/>
  <c r="AS29"/>
  <c r="AD29"/>
  <c r="Z29"/>
  <c r="X29"/>
  <c r="P29"/>
  <c r="AT29" s="1"/>
  <c r="A29"/>
  <c r="AS28"/>
  <c r="AD28"/>
  <c r="Z28"/>
  <c r="Y28"/>
  <c r="X28"/>
  <c r="P28"/>
  <c r="A28"/>
  <c r="AS27"/>
  <c r="AD27"/>
  <c r="Z27"/>
  <c r="Y27"/>
  <c r="X27"/>
  <c r="P27"/>
  <c r="A27"/>
  <c r="AS26"/>
  <c r="AD26"/>
  <c r="Z26"/>
  <c r="Y26"/>
  <c r="X26"/>
  <c r="P26"/>
  <c r="A26"/>
  <c r="AS25"/>
  <c r="AD25"/>
  <c r="Z25"/>
  <c r="Y25"/>
  <c r="X25"/>
  <c r="P25"/>
  <c r="A25"/>
  <c r="AS24"/>
  <c r="AD24"/>
  <c r="Z24"/>
  <c r="Y24"/>
  <c r="X24"/>
  <c r="P24"/>
  <c r="A24"/>
  <c r="AS23"/>
  <c r="AD23"/>
  <c r="Z23"/>
  <c r="Y23"/>
  <c r="X23"/>
  <c r="P23"/>
  <c r="R23" s="1"/>
  <c r="A23"/>
  <c r="AS22"/>
  <c r="AD22"/>
  <c r="Z22"/>
  <c r="Y22"/>
  <c r="X22"/>
  <c r="P22"/>
  <c r="R22" s="1"/>
  <c r="A22"/>
  <c r="AS21"/>
  <c r="AD21"/>
  <c r="Z21"/>
  <c r="Y21"/>
  <c r="X21"/>
  <c r="P21"/>
  <c r="R21" s="1"/>
  <c r="A21"/>
  <c r="AS20"/>
  <c r="AD20"/>
  <c r="Z20"/>
  <c r="Y20"/>
  <c r="X20"/>
  <c r="P20"/>
  <c r="R20" s="1"/>
  <c r="A20"/>
  <c r="AS19"/>
  <c r="AD19"/>
  <c r="Z19"/>
  <c r="Y19"/>
  <c r="X19"/>
  <c r="P19"/>
  <c r="R19" s="1"/>
  <c r="A19"/>
  <c r="AS18"/>
  <c r="AD18"/>
  <c r="Z18"/>
  <c r="Y18"/>
  <c r="X18"/>
  <c r="P18"/>
  <c r="R18" s="1"/>
  <c r="A18"/>
  <c r="AS17"/>
  <c r="AD17"/>
  <c r="Z17"/>
  <c r="Y17"/>
  <c r="X17"/>
  <c r="P17"/>
  <c r="R17" s="1"/>
  <c r="A17"/>
  <c r="AS16"/>
  <c r="AD16"/>
  <c r="Z16"/>
  <c r="Y16"/>
  <c r="X16"/>
  <c r="P16"/>
  <c r="R16" s="1"/>
  <c r="A16"/>
  <c r="AS15"/>
  <c r="AD15"/>
  <c r="Z15"/>
  <c r="Y15"/>
  <c r="X15"/>
  <c r="P15"/>
  <c r="R15" s="1"/>
  <c r="A15"/>
  <c r="AS14"/>
  <c r="AD14"/>
  <c r="Z14"/>
  <c r="Y14"/>
  <c r="X14"/>
  <c r="P14"/>
  <c r="R14" s="1"/>
  <c r="A14"/>
  <c r="AS13"/>
  <c r="AD13"/>
  <c r="Z13"/>
  <c r="Y13"/>
  <c r="X13"/>
  <c r="P13"/>
  <c r="A13"/>
  <c r="AS12"/>
  <c r="AD12"/>
  <c r="Z12"/>
  <c r="Y12"/>
  <c r="X12"/>
  <c r="P12"/>
  <c r="R12" s="1"/>
  <c r="A12"/>
  <c r="AS11"/>
  <c r="AD11"/>
  <c r="Z11"/>
  <c r="X11"/>
  <c r="P11"/>
  <c r="R11" s="1"/>
  <c r="A11"/>
  <c r="AS10"/>
  <c r="AD10"/>
  <c r="Z10"/>
  <c r="Y10"/>
  <c r="X10"/>
  <c r="P10"/>
  <c r="R10" s="1"/>
  <c r="A10"/>
  <c r="AS9"/>
  <c r="AD9"/>
  <c r="Z9"/>
  <c r="Y9"/>
  <c r="X9"/>
  <c r="P9"/>
  <c r="R9" s="1"/>
  <c r="A9"/>
  <c r="AS8"/>
  <c r="AD8"/>
  <c r="Z8"/>
  <c r="Y8"/>
  <c r="X8"/>
  <c r="Q8"/>
  <c r="P8"/>
  <c r="A8"/>
  <c r="AS7"/>
  <c r="AD7"/>
  <c r="Z7"/>
  <c r="Y7"/>
  <c r="X7"/>
  <c r="P7"/>
  <c r="R7" s="1"/>
  <c r="A7"/>
  <c r="AS6"/>
  <c r="AD6"/>
  <c r="Z6"/>
  <c r="Y6"/>
  <c r="X6"/>
  <c r="P6"/>
  <c r="A6"/>
  <c r="AT9" l="1"/>
  <c r="AT10"/>
  <c r="AT31"/>
  <c r="AT53"/>
  <c r="AT11"/>
  <c r="AT24"/>
  <c r="AT28"/>
  <c r="AT42"/>
  <c r="R31"/>
  <c r="AT40"/>
  <c r="AT7"/>
  <c r="AT12"/>
  <c r="AT14"/>
  <c r="AT25"/>
  <c r="AT44"/>
  <c r="AT57"/>
  <c r="AT26"/>
  <c r="R50"/>
  <c r="AT6"/>
  <c r="R8"/>
  <c r="AT13"/>
  <c r="AT27"/>
  <c r="AT37"/>
  <c r="AT38"/>
  <c r="AT39"/>
  <c r="R42"/>
  <c r="R6"/>
  <c r="AT8"/>
  <c r="R13"/>
  <c r="R41"/>
  <c r="AT49"/>
  <c r="AT54"/>
  <c r="AT15"/>
  <c r="AT16"/>
  <c r="AT17"/>
  <c r="AT18"/>
  <c r="AT19"/>
  <c r="AT20"/>
  <c r="AT21"/>
  <c r="AT22"/>
  <c r="AT23"/>
  <c r="AT34"/>
  <c r="AT35"/>
  <c r="AT46"/>
  <c r="AT47"/>
  <c r="AT48"/>
  <c r="AT56"/>
  <c r="AT60"/>
  <c r="R24"/>
  <c r="R25"/>
  <c r="R26"/>
  <c r="R27"/>
  <c r="R28"/>
  <c r="Q29"/>
  <c r="R29" s="1"/>
  <c r="R32"/>
  <c r="AT36"/>
  <c r="AT43"/>
  <c r="R44"/>
  <c r="AT50"/>
  <c r="R57"/>
  <c r="R58"/>
  <c r="R30"/>
  <c r="AT51"/>
  <c r="AT52"/>
  <c r="R54"/>
  <c r="R55"/>
  <c r="Q59"/>
  <c r="R59" s="1"/>
  <c r="AT33"/>
  <c r="Q53"/>
  <c r="R53" s="1"/>
  <c r="AT61"/>
  <c r="AT32"/>
  <c r="R33"/>
  <c r="AT59"/>
  <c r="R61"/>
  <c r="R43"/>
</calcChain>
</file>

<file path=xl/comments1.xml><?xml version="1.0" encoding="utf-8"?>
<comments xmlns="http://schemas.openxmlformats.org/spreadsheetml/2006/main">
  <authors>
    <author>a3612</author>
  </authors>
  <commentList>
    <comment ref="AB3" authorId="0">
      <text>
        <r>
          <rPr>
            <b/>
            <sz val="9"/>
            <color indexed="81"/>
            <rFont val="ＭＳ Ｐゴシック"/>
            <family val="3"/>
            <charset val="128"/>
          </rPr>
          <t>a3612:</t>
        </r>
        <r>
          <rPr>
            <sz val="9"/>
            <color indexed="81"/>
            <rFont val="ＭＳ Ｐゴシック"/>
            <family val="3"/>
            <charset val="128"/>
          </rPr>
          <t xml:space="preserve">
確認前のものです。
ご参考まで。
</t>
        </r>
      </text>
    </comment>
  </commentList>
</comments>
</file>

<file path=xl/sharedStrings.xml><?xml version="1.0" encoding="utf-8"?>
<sst xmlns="http://schemas.openxmlformats.org/spreadsheetml/2006/main" count="958" uniqueCount="295">
  <si>
    <t>更新日</t>
    <rPh sb="0" eb="3">
      <t>コウシンビ</t>
    </rPh>
    <phoneticPr fontId="2"/>
  </si>
  <si>
    <t>分担通知書の金額を入力しています。</t>
    <rPh sb="0" eb="2">
      <t>ブンタン</t>
    </rPh>
    <rPh sb="2" eb="5">
      <t>ツウチショ</t>
    </rPh>
    <rPh sb="6" eb="8">
      <t>キンガク</t>
    </rPh>
    <rPh sb="9" eb="11">
      <t>ニュウリョク</t>
    </rPh>
    <phoneticPr fontId="2"/>
  </si>
  <si>
    <t>当期繰越以外は次繰分担受注金額がゼロになるよう売上を入力しています。次繰に残す必要があれば金額の修正をお願いします。</t>
    <rPh sb="2" eb="4">
      <t>クリコシ</t>
    </rPh>
    <rPh sb="4" eb="6">
      <t>イガイ</t>
    </rPh>
    <rPh sb="7" eb="8">
      <t>ジ</t>
    </rPh>
    <rPh sb="8" eb="9">
      <t>ク</t>
    </rPh>
    <rPh sb="9" eb="11">
      <t>ブンタン</t>
    </rPh>
    <rPh sb="11" eb="13">
      <t>ジュチュウ</t>
    </rPh>
    <rPh sb="13" eb="15">
      <t>キンガク</t>
    </rPh>
    <rPh sb="23" eb="25">
      <t>ウリアゲ</t>
    </rPh>
    <rPh sb="26" eb="28">
      <t>ニュウリョク</t>
    </rPh>
    <rPh sb="34" eb="35">
      <t>ジ</t>
    </rPh>
    <rPh sb="35" eb="36">
      <t>ク</t>
    </rPh>
    <rPh sb="37" eb="38">
      <t>ノコ</t>
    </rPh>
    <rPh sb="39" eb="41">
      <t>ヒツヨウ</t>
    </rPh>
    <rPh sb="45" eb="47">
      <t>キンガク</t>
    </rPh>
    <rPh sb="48" eb="50">
      <t>シュウセイ</t>
    </rPh>
    <rPh sb="52" eb="53">
      <t>ネガ</t>
    </rPh>
    <phoneticPr fontId="2"/>
  </si>
  <si>
    <t>次繰分担受注金額がマイナスになる場合、分担変更通知書の提出を至急お願いします。</t>
    <rPh sb="0" eb="1">
      <t>ジ</t>
    </rPh>
    <rPh sb="1" eb="2">
      <t>ク</t>
    </rPh>
    <rPh sb="2" eb="4">
      <t>ブンタン</t>
    </rPh>
    <rPh sb="4" eb="6">
      <t>ジュチュウ</t>
    </rPh>
    <rPh sb="6" eb="8">
      <t>キンガク</t>
    </rPh>
    <rPh sb="16" eb="18">
      <t>バアイ</t>
    </rPh>
    <rPh sb="19" eb="21">
      <t>ブンタン</t>
    </rPh>
    <rPh sb="21" eb="23">
      <t>ヘンコウ</t>
    </rPh>
    <rPh sb="23" eb="26">
      <t>ツウチショ</t>
    </rPh>
    <rPh sb="27" eb="29">
      <t>テイシュツ</t>
    </rPh>
    <rPh sb="30" eb="32">
      <t>シキュウ</t>
    </rPh>
    <rPh sb="33" eb="34">
      <t>ネガ</t>
    </rPh>
    <phoneticPr fontId="2"/>
  </si>
  <si>
    <t>確認前のデータです。違っていましたら修正願います。</t>
    <rPh sb="0" eb="2">
      <t>カクニン</t>
    </rPh>
    <rPh sb="2" eb="3">
      <t>マエ</t>
    </rPh>
    <rPh sb="10" eb="11">
      <t>チガ</t>
    </rPh>
    <rPh sb="18" eb="20">
      <t>シュウセイ</t>
    </rPh>
    <rPh sb="20" eb="21">
      <t>ネガ</t>
    </rPh>
    <phoneticPr fontId="2"/>
  </si>
  <si>
    <t>ﾘﾝｸｺｰﾄﾞ②</t>
    <phoneticPr fontId="2"/>
  </si>
  <si>
    <t>ﾘﾝｸｺｰﾄﾞ③</t>
  </si>
  <si>
    <t>チェック①
（内部受注金額）</t>
    <rPh sb="7" eb="9">
      <t>ナイブ</t>
    </rPh>
    <rPh sb="9" eb="11">
      <t>ジュチュウ</t>
    </rPh>
    <rPh sb="11" eb="13">
      <t>キンガク</t>
    </rPh>
    <phoneticPr fontId="2"/>
  </si>
  <si>
    <t>分担通知書
No.</t>
  </si>
  <si>
    <t>分担通知書日付</t>
  </si>
  <si>
    <t>主管事業部</t>
  </si>
  <si>
    <t>プロジェクト番号</t>
  </si>
  <si>
    <t>件名</t>
  </si>
  <si>
    <t>技術主管部Code</t>
  </si>
  <si>
    <t>WBS番号</t>
  </si>
  <si>
    <t>受注番号</t>
  </si>
  <si>
    <t>分担事業部</t>
  </si>
  <si>
    <t>分担部</t>
  </si>
  <si>
    <t>前期繰越分担受注額</t>
  </si>
  <si>
    <t>当期分担受注額</t>
  </si>
  <si>
    <t>当期分担受注額合計</t>
  </si>
  <si>
    <t>当期分担売上額</t>
  </si>
  <si>
    <t>次繰分担受注額</t>
  </si>
  <si>
    <t>工期終了日</t>
  </si>
  <si>
    <t>通貨Code</t>
  </si>
  <si>
    <t>受注区分名称</t>
  </si>
  <si>
    <t>円換算前期繰越分担受注額</t>
  </si>
  <si>
    <t>円換算当期分担受注額</t>
  </si>
  <si>
    <t>円換算当期分担受注額合計</t>
  </si>
  <si>
    <t>分担通知書番号</t>
    <rPh sb="0" eb="2">
      <t>ブンタン</t>
    </rPh>
    <rPh sb="2" eb="5">
      <t>ツウチショ</t>
    </rPh>
    <rPh sb="5" eb="7">
      <t>バンゴウ</t>
    </rPh>
    <phoneticPr fontId="2"/>
  </si>
  <si>
    <t>分担通知書日付</t>
    <rPh sb="0" eb="2">
      <t>ブンタン</t>
    </rPh>
    <rPh sb="2" eb="5">
      <t>ツウチショ</t>
    </rPh>
    <rPh sb="5" eb="7">
      <t>ヒヅケ</t>
    </rPh>
    <phoneticPr fontId="2"/>
  </si>
  <si>
    <t>完区</t>
    <rPh sb="0" eb="1">
      <t>カン</t>
    </rPh>
    <rPh sb="1" eb="2">
      <t>ク</t>
    </rPh>
    <phoneticPr fontId="2"/>
  </si>
  <si>
    <t>完繰</t>
    <rPh sb="0" eb="1">
      <t>カン</t>
    </rPh>
    <rPh sb="1" eb="2">
      <t>クリ</t>
    </rPh>
    <phoneticPr fontId="2"/>
  </si>
  <si>
    <t>KZ
担当</t>
    <rPh sb="3" eb="5">
      <t>タントウ</t>
    </rPh>
    <phoneticPr fontId="2"/>
  </si>
  <si>
    <t>コメント</t>
    <phoneticPr fontId="2"/>
  </si>
  <si>
    <t>ﾁｪｯｸ②</t>
    <phoneticPr fontId="2"/>
  </si>
  <si>
    <t>ﾁｪｯｸ③</t>
    <phoneticPr fontId="2"/>
  </si>
  <si>
    <t>a</t>
    <phoneticPr fontId="2"/>
  </si>
  <si>
    <t>b</t>
    <phoneticPr fontId="2"/>
  </si>
  <si>
    <t>c=a+b</t>
    <phoneticPr fontId="2"/>
  </si>
  <si>
    <t>d</t>
    <phoneticPr fontId="2"/>
  </si>
  <si>
    <t>e=c-d</t>
    <phoneticPr fontId="2"/>
  </si>
  <si>
    <t>a'</t>
    <phoneticPr fontId="2"/>
  </si>
  <si>
    <r>
      <t>b</t>
    </r>
    <r>
      <rPr>
        <sz val="11"/>
        <rFont val="ＭＳ Ｐゴシック"/>
        <family val="3"/>
        <charset val="128"/>
      </rPr>
      <t>'</t>
    </r>
    <phoneticPr fontId="2"/>
  </si>
  <si>
    <t>c'=a'+b'</t>
    <phoneticPr fontId="2"/>
  </si>
  <si>
    <r>
      <t>KR/</t>
    </r>
    <r>
      <rPr>
        <b/>
        <sz val="11"/>
        <rFont val="ＭＳ Ｐゴシック"/>
        <family val="3"/>
        <charset val="128"/>
      </rPr>
      <t>主管</t>
    </r>
    <r>
      <rPr>
        <sz val="11"/>
        <rFont val="ＭＳ Ｐゴシック"/>
        <family val="3"/>
        <charset val="128"/>
      </rPr>
      <t>案件</t>
    </r>
    <rPh sb="3" eb="5">
      <t>シュカン</t>
    </rPh>
    <rPh sb="5" eb="7">
      <t>アンケン</t>
    </rPh>
    <phoneticPr fontId="2"/>
  </si>
  <si>
    <t>JA16U2016-OR001</t>
  </si>
  <si>
    <t>ok</t>
  </si>
  <si>
    <t>部分完成につき、付替え</t>
  </si>
  <si>
    <t>JN</t>
  </si>
  <si>
    <t>JA02O1013P</t>
  </si>
  <si>
    <t>カントー橋建設計画監督</t>
  </si>
  <si>
    <t>JN0100</t>
  </si>
  <si>
    <t>JA16U2016</t>
  </si>
  <si>
    <t>OR001</t>
  </si>
  <si>
    <t>JU</t>
  </si>
  <si>
    <t>JU0100</t>
  </si>
  <si>
    <t>JPY</t>
  </si>
  <si>
    <t>確定受注</t>
  </si>
  <si>
    <t>JA15I0003-OR001</t>
  </si>
  <si>
    <t/>
  </si>
  <si>
    <t>JA05O1010P</t>
  </si>
  <si>
    <t>タンジュン・プリオク・アクセス道路建設計画設計･監督</t>
  </si>
  <si>
    <t>JA15I0003</t>
  </si>
  <si>
    <t>DC</t>
  </si>
  <si>
    <t>DC0F20</t>
  </si>
  <si>
    <t>JA11I0043-OR001</t>
  </si>
  <si>
    <t>LMKR-16-003</t>
  </si>
  <si>
    <t>JA08O1009P</t>
  </si>
  <si>
    <t>ベトナム国南北高速道路建設事業（ホーチミン－ゾーザイ区間）監督</t>
  </si>
  <si>
    <t>JA11I0043</t>
  </si>
  <si>
    <t>PD</t>
  </si>
  <si>
    <t>PD0400</t>
  </si>
  <si>
    <t>JA10I0021-OR001</t>
  </si>
  <si>
    <t>JA10R1003P</t>
  </si>
  <si>
    <t>ネパール国コミュニティアクセス改善計画</t>
  </si>
  <si>
    <t>JA10I0021</t>
  </si>
  <si>
    <t>DC0C10</t>
  </si>
  <si>
    <t>JA14I0010-OR001</t>
  </si>
  <si>
    <t>JA12R1009P</t>
  </si>
  <si>
    <t>ボツワナ国/ザンビア国カズングラ橋建設計画設計・監督</t>
  </si>
  <si>
    <t>JA14I0010</t>
  </si>
  <si>
    <t>DC0C20</t>
  </si>
  <si>
    <t>USD</t>
  </si>
  <si>
    <t>JA16I0037-OR001</t>
  </si>
  <si>
    <t>JA14R1011P</t>
  </si>
  <si>
    <t>ミャンマー国ティラワ地区インフラ開発事業フェーズⅡ（接続道路改修）</t>
  </si>
  <si>
    <t>JA16I0037</t>
  </si>
  <si>
    <t>JA15I0046-OR001</t>
  </si>
  <si>
    <t>JA14R1012P</t>
  </si>
  <si>
    <t>インドネシア国ジャカルタ国際コンテナターミナル(JICT)拡張計画(Phase 6,7,8 &amp; 10)</t>
  </si>
  <si>
    <t>JA15I0046</t>
  </si>
  <si>
    <t>BA</t>
  </si>
  <si>
    <t>BA0210</t>
  </si>
  <si>
    <t>JA15I0047-OR001</t>
  </si>
  <si>
    <t>JA15I0047</t>
  </si>
  <si>
    <t>JA16C2002-OR001</t>
  </si>
  <si>
    <t>LKDKR-16-005</t>
  </si>
  <si>
    <t>JA16C2002</t>
  </si>
  <si>
    <t>JN0400</t>
  </si>
  <si>
    <t>JA14I0051-OR001</t>
  </si>
  <si>
    <t>JA14R1014P</t>
  </si>
  <si>
    <t>バングラデシュ国ダッカ都市交通マネジメントプロジェクト</t>
  </si>
  <si>
    <t>JA14I0051</t>
  </si>
  <si>
    <t>JA14I0052-OR001</t>
  </si>
  <si>
    <t>JA14I0052</t>
  </si>
  <si>
    <t>DC0C50</t>
  </si>
  <si>
    <t>JA15I0008-OR001</t>
  </si>
  <si>
    <t>JA15I0008</t>
  </si>
  <si>
    <t>JA15I0009-OR001</t>
  </si>
  <si>
    <t>JA15I0009</t>
  </si>
  <si>
    <t>JA16D2005-OR001</t>
  </si>
  <si>
    <t>LKDKR-16-002</t>
  </si>
  <si>
    <t>JA16D2005</t>
  </si>
  <si>
    <t>JA16J2001-OR001</t>
  </si>
  <si>
    <t>LKJKR-16-003</t>
  </si>
  <si>
    <t>JA16J2001</t>
  </si>
  <si>
    <t>JN0700</t>
  </si>
  <si>
    <t>JA15E2015-OR001</t>
  </si>
  <si>
    <t>JA14R1016P</t>
  </si>
  <si>
    <t>ウガンダ国カンパラ・フライオーバー建設計画(詳細設計－入札補助)</t>
  </si>
  <si>
    <t>JA15E2015</t>
  </si>
  <si>
    <t>JJ</t>
  </si>
  <si>
    <t>JJ0500</t>
  </si>
  <si>
    <t>JA15I0041-OR001</t>
  </si>
  <si>
    <t>JA15I0041</t>
  </si>
  <si>
    <t>PD0100</t>
  </si>
  <si>
    <t>JA16E2023-OR001</t>
  </si>
  <si>
    <t>JA16E2023</t>
  </si>
  <si>
    <t>JA16E2021-OR002</t>
  </si>
  <si>
    <t>JA14R1018P</t>
  </si>
  <si>
    <t>ネパール国カトマンズ盆地都市交通改善プロジェクト</t>
  </si>
  <si>
    <t>JA16E2021</t>
  </si>
  <si>
    <t>OR002</t>
  </si>
  <si>
    <t>JA16J2003-OR002</t>
  </si>
  <si>
    <t>JA16J2003</t>
  </si>
  <si>
    <t>JA16L2005-OR002</t>
  </si>
  <si>
    <t>JA16L2005</t>
  </si>
  <si>
    <t>JT</t>
  </si>
  <si>
    <t>JT0100</t>
  </si>
  <si>
    <t>JA16T2002-OR002</t>
  </si>
  <si>
    <t>-</t>
  </si>
  <si>
    <t>JA16T2002</t>
  </si>
  <si>
    <t>JA16U2002-OR001</t>
  </si>
  <si>
    <t>LKUKR-16-003</t>
  </si>
  <si>
    <t>JA14R1024P</t>
  </si>
  <si>
    <t>ベトナム国カー峠道路トンネル施工監理業務</t>
  </si>
  <si>
    <t>JA16U2002</t>
  </si>
  <si>
    <t>JA16G2002-OR001</t>
  </si>
  <si>
    <t>JA14R1025P</t>
  </si>
  <si>
    <t>ネパール国シンズリ道路維持管理運営強化プロジェクト(第3年次)</t>
  </si>
  <si>
    <t>JA16G2002</t>
  </si>
  <si>
    <t>JC</t>
  </si>
  <si>
    <t>JC0300</t>
  </si>
  <si>
    <t>JA16E2001-OR001</t>
  </si>
  <si>
    <t>JA15R1003P</t>
  </si>
  <si>
    <t>ベトナム国ハノイ市環状３号線整備事業(マイジック-南タンロン区間)</t>
  </si>
  <si>
    <t>JA16E2001</t>
  </si>
  <si>
    <t>JA16I0002-OR001</t>
  </si>
  <si>
    <t>LMKR-16-001</t>
  </si>
  <si>
    <t>JA16I0002</t>
  </si>
  <si>
    <t>JA16U2001-OR001</t>
  </si>
  <si>
    <t>LKUKR-16-005</t>
  </si>
  <si>
    <t>JA16U2001</t>
  </si>
  <si>
    <t>JA16E2004-OR001</t>
  </si>
  <si>
    <t>LKEKR-16-006</t>
  </si>
  <si>
    <t>JA15R1006P</t>
  </si>
  <si>
    <t>インド国北東州道路網改善事業準備調査</t>
  </si>
  <si>
    <t>JA16E2004</t>
  </si>
  <si>
    <t>JA16E2035-OR001</t>
  </si>
  <si>
    <t>LKEKR-16-007</t>
  </si>
  <si>
    <t>JA16E2035</t>
  </si>
  <si>
    <t>JA16E2036-OR001</t>
  </si>
  <si>
    <t>JA16E2036</t>
  </si>
  <si>
    <t>当期分担売上高は分担通知書から算定した値を入力</t>
    <rPh sb="0" eb="2">
      <t>トウキ</t>
    </rPh>
    <rPh sb="2" eb="4">
      <t>ブンタン</t>
    </rPh>
    <rPh sb="4" eb="6">
      <t>ウリアゲ</t>
    </rPh>
    <rPh sb="6" eb="7">
      <t>ダカ</t>
    </rPh>
    <rPh sb="8" eb="10">
      <t>ブンタン</t>
    </rPh>
    <rPh sb="10" eb="13">
      <t>ツウチショ</t>
    </rPh>
    <rPh sb="15" eb="17">
      <t>サンテイ</t>
    </rPh>
    <rPh sb="19" eb="20">
      <t>チ</t>
    </rPh>
    <rPh sb="21" eb="23">
      <t>ニュウリョク</t>
    </rPh>
    <phoneticPr fontId="2"/>
  </si>
  <si>
    <t>JA16G2003-OR001</t>
  </si>
  <si>
    <t>LKGKR-16-004</t>
  </si>
  <si>
    <t>JA16G2003</t>
  </si>
  <si>
    <t>JA16G2015-OR001</t>
  </si>
  <si>
    <t>JA16G2015</t>
  </si>
  <si>
    <t>JA16G2016-OR001</t>
  </si>
  <si>
    <t>JA16G2016</t>
  </si>
  <si>
    <t>JA16U2015-OR001</t>
  </si>
  <si>
    <t>JA15R1007P</t>
  </si>
  <si>
    <t>ベトナム国道217号線改良事業(Phase-1)(JA12R1003P継続)</t>
  </si>
  <si>
    <t>JA16U2015</t>
  </si>
  <si>
    <t>JA16J2004-OR001</t>
  </si>
  <si>
    <t>JA15R1015P</t>
  </si>
  <si>
    <t>インド国ベンガルール周辺環状道路建設事業に係る技術支援</t>
  </si>
  <si>
    <t>JA16J2004</t>
  </si>
  <si>
    <t>JA16D2009-OR001</t>
  </si>
  <si>
    <t>JA16R1003P</t>
  </si>
  <si>
    <t>ケニア国ナイロビ高架橋建設・道路拡幅事業準備調査</t>
  </si>
  <si>
    <t>JA16D2009</t>
  </si>
  <si>
    <t>JA16I0064-OR001</t>
  </si>
  <si>
    <t>JA16R1015P</t>
  </si>
  <si>
    <t>ベトナム国ハイバントンネル2期詳細設計(ステージ-1)</t>
  </si>
  <si>
    <t>JA16I0064</t>
  </si>
  <si>
    <t>仮受注（今年度契約見</t>
  </si>
  <si>
    <t>-</t>
    <phoneticPr fontId="2"/>
  </si>
  <si>
    <t>JA16I0065-OR001</t>
  </si>
  <si>
    <t>JA16I0065</t>
  </si>
  <si>
    <t>JA16U2025-OR001</t>
  </si>
  <si>
    <t>JA16U2025</t>
  </si>
  <si>
    <r>
      <t>KR/</t>
    </r>
    <r>
      <rPr>
        <b/>
        <sz val="11"/>
        <rFont val="ＭＳ Ｐゴシック"/>
        <family val="3"/>
        <charset val="128"/>
      </rPr>
      <t>分担</t>
    </r>
    <r>
      <rPr>
        <sz val="11"/>
        <rFont val="ＭＳ Ｐゴシック"/>
        <family val="3"/>
        <charset val="128"/>
      </rPr>
      <t>案件</t>
    </r>
    <rPh sb="3" eb="5">
      <t>ブンタン</t>
    </rPh>
    <rPh sb="5" eb="7">
      <t>アンケン</t>
    </rPh>
    <phoneticPr fontId="2"/>
  </si>
  <si>
    <t>DC15B5033P</t>
  </si>
  <si>
    <t>ＡＳＥＡＮ国際回廊に関連する道路プロジェクトの発掘・形成調査業務</t>
  </si>
  <si>
    <t>DC0200</t>
  </si>
  <si>
    <t>DC16I1002</t>
  </si>
  <si>
    <t>DC16B1001P</t>
  </si>
  <si>
    <t>カトマンズ３市１郡への意見聴取支援業務</t>
  </si>
  <si>
    <t>DC16I1004</t>
  </si>
  <si>
    <t>JA11R2001-OR001</t>
  </si>
  <si>
    <t>LKH-16-20</t>
  </si>
  <si>
    <t>JA09H1037P</t>
  </si>
  <si>
    <t>ベトナム国貧困地域小規模インフラ整備事業（３）/SPL-6</t>
  </si>
  <si>
    <t>JJ0600</t>
  </si>
  <si>
    <t>JA11R2001</t>
  </si>
  <si>
    <t>JA16R2001-OR001</t>
  </si>
  <si>
    <t>error</t>
  </si>
  <si>
    <t>LKU-015-16</t>
  </si>
  <si>
    <t>JA16U1001P</t>
  </si>
  <si>
    <t>ベトナム国ハイバントンネル２期工事フィージビリティ調査</t>
  </si>
  <si>
    <t>JA16R2001</t>
  </si>
  <si>
    <t>仮受注につき、分担受注額が未入力</t>
    <rPh sb="0" eb="1">
      <t>カリ</t>
    </rPh>
    <rPh sb="1" eb="3">
      <t>ジュチュウ</t>
    </rPh>
    <rPh sb="7" eb="9">
      <t>ブンタン</t>
    </rPh>
    <rPh sb="9" eb="11">
      <t>ジュチュウ</t>
    </rPh>
    <rPh sb="11" eb="12">
      <t>ガク</t>
    </rPh>
    <rPh sb="13" eb="16">
      <t>ミニュウリョク</t>
    </rPh>
    <phoneticPr fontId="2"/>
  </si>
  <si>
    <t>JA16R2003-OR001</t>
  </si>
  <si>
    <t>LKRKD-16-002</t>
  </si>
  <si>
    <t>JA15D1001P</t>
  </si>
  <si>
    <t>ミャンマー国地域観光開発のためのパイロットモデル構築プロジェクト</t>
  </si>
  <si>
    <t>JA16R2003</t>
  </si>
  <si>
    <t>JA16R2004-OR001</t>
  </si>
  <si>
    <t>JA13D1013P</t>
  </si>
  <si>
    <t>インド国南部インフラマスタープラン策定協力準備調査</t>
  </si>
  <si>
    <t>JA16R2004</t>
  </si>
  <si>
    <t>JA16R2005-OR001</t>
  </si>
  <si>
    <t>LKG-16-007</t>
  </si>
  <si>
    <t>JA14G1012P</t>
  </si>
  <si>
    <t>アルメニア国地すべり災害管理対策プロジェクト</t>
  </si>
  <si>
    <t>JA16R2005</t>
  </si>
  <si>
    <t>JA16R2006-OR001</t>
  </si>
  <si>
    <t>LKL-16-006</t>
  </si>
  <si>
    <t>JA14L1008P</t>
  </si>
  <si>
    <t>ミャンマー国ヤンゴン環状鉄道改修事業準備調査</t>
  </si>
  <si>
    <t>JA16R2006</t>
  </si>
  <si>
    <t>JA16R2007-OR001</t>
  </si>
  <si>
    <t>LKG-16-020</t>
  </si>
  <si>
    <t>JA16G1001P</t>
  </si>
  <si>
    <t>アルメニア国地すべり災害管理対策プロジェクト(2年次)</t>
  </si>
  <si>
    <t>JA16R2007</t>
  </si>
  <si>
    <t>JA16R2008-OR001</t>
  </si>
  <si>
    <t>JA16U1006P</t>
  </si>
  <si>
    <t>ベトナム国クーモン峠トンネル詳細設計</t>
  </si>
  <si>
    <t>JA16R2008</t>
  </si>
  <si>
    <t>JA16R2010-OR001</t>
  </si>
  <si>
    <t>JA16C1001P</t>
  </si>
  <si>
    <t>ベトナム国日越友好病院(チョーライ第二病院)整備事業詳細設計調査【有償勘定技術支援】</t>
  </si>
  <si>
    <t>JA16R2010</t>
  </si>
  <si>
    <t>JA16R2012-OR001</t>
  </si>
  <si>
    <t>LKRKJ-16-001</t>
  </si>
  <si>
    <t>JA16J1003P</t>
  </si>
  <si>
    <t>カンボジア国プノンペン都公共バス交通改善計画準備調査</t>
  </si>
  <si>
    <t>JA16R2012</t>
  </si>
  <si>
    <t>JA16R2013-OR001</t>
  </si>
  <si>
    <t>JA16U1018P</t>
  </si>
  <si>
    <t>ベトナム国クモン峠ﾄﾝﾈﾙ詳細設計2(DD部分)</t>
  </si>
  <si>
    <t>JA16R2013</t>
  </si>
  <si>
    <t>JA16R2016-OR001</t>
  </si>
  <si>
    <t>LKU-023-16</t>
  </si>
  <si>
    <t>JA16U1007P</t>
  </si>
  <si>
    <t>ベトナム国メコンデルタ地域幹線道路ダイガイ橋建設事業調査</t>
  </si>
  <si>
    <t>JA16R2016</t>
  </si>
  <si>
    <t>JA16R2017-OR001</t>
  </si>
  <si>
    <t>LKA16-057</t>
  </si>
  <si>
    <t>JA</t>
  </si>
  <si>
    <t>JA16M1008P</t>
  </si>
  <si>
    <t>インド国デリー東部外環道路建設事業に係る技術支援（ITS補足調査)</t>
  </si>
  <si>
    <t>JAPD00</t>
  </si>
  <si>
    <t>JA16R2017</t>
  </si>
  <si>
    <t>JA16R2018-OR001</t>
  </si>
  <si>
    <t>2016-1-28</t>
  </si>
  <si>
    <t>JA16H1003P</t>
  </si>
  <si>
    <t>ベトナム国北西部6省対象農業生産性向上に向けたニーズ情報収集･確認調査</t>
  </si>
  <si>
    <t>JA16R2018</t>
  </si>
  <si>
    <t>出来</t>
  </si>
  <si>
    <t>出</t>
  </si>
  <si>
    <t>岡島</t>
  </si>
  <si>
    <t>完</t>
  </si>
  <si>
    <t>黒井</t>
  </si>
  <si>
    <t>内桶</t>
  </si>
  <si>
    <t>完成</t>
  </si>
  <si>
    <t>繰</t>
  </si>
  <si>
    <t>部完</t>
  </si>
  <si>
    <t>倉持</t>
  </si>
  <si>
    <t>未契約</t>
  </si>
  <si>
    <t>LKEKR-005</t>
    <phoneticPr fontId="2"/>
  </si>
</sst>
</file>

<file path=xl/styles.xml><?xml version="1.0" encoding="utf-8"?>
<styleSheet xmlns="http://schemas.openxmlformats.org/spreadsheetml/2006/main">
  <numFmts count="5">
    <numFmt numFmtId="6" formatCode="&quot;¥&quot;#,##0;[Red]&quot;¥&quot;\-#,##0"/>
    <numFmt numFmtId="176" formatCode="[$-409]yyyy/m/d\ h:mm\ AM/PM;@"/>
    <numFmt numFmtId="177" formatCode="#,##0.0,;[Red]\-#,##0.0,;\-"/>
    <numFmt numFmtId="178" formatCode="[$-409]mmm\-yy;@"/>
    <numFmt numFmtId="179" formatCode="#,##0.00_ ;[Red]\-#,##0.00\ "/>
  </numFmts>
  <fonts count="14">
    <font>
      <sz val="11"/>
      <name val="ＭＳ Ｐゴシック"/>
      <family val="3"/>
      <charset val="128"/>
    </font>
    <font>
      <sz val="11"/>
      <name val="ＭＳ Ｐゴシック"/>
      <family val="3"/>
      <charset val="128"/>
    </font>
    <font>
      <sz val="6"/>
      <name val="ＭＳ Ｐゴシック"/>
      <family val="3"/>
      <charset val="128"/>
    </font>
    <font>
      <sz val="11"/>
      <color indexed="62"/>
      <name val="ＭＳ Ｐゴシック"/>
      <family val="3"/>
      <charset val="128"/>
    </font>
    <font>
      <sz val="11"/>
      <color rgb="FFC00000"/>
      <name val="ＭＳ Ｐゴシック"/>
      <family val="3"/>
      <charset val="128"/>
    </font>
    <font>
      <sz val="10"/>
      <color rgb="FFC00000"/>
      <name val="ＭＳ Ｐゴシック"/>
      <family val="3"/>
      <charset val="128"/>
    </font>
    <font>
      <sz val="10"/>
      <name val="ＭＳ Ｐゴシック"/>
      <family val="3"/>
      <charset val="128"/>
    </font>
    <font>
      <sz val="10"/>
      <color indexed="62"/>
      <name val="ＭＳ Ｐゴシック"/>
      <family val="3"/>
      <charset val="128"/>
    </font>
    <font>
      <sz val="11"/>
      <color rgb="FF333399"/>
      <name val="ＭＳ Ｐゴシック"/>
      <family val="3"/>
      <charset val="128"/>
    </font>
    <font>
      <b/>
      <sz val="11"/>
      <name val="ＭＳ Ｐゴシック"/>
      <family val="3"/>
      <charset val="128"/>
    </font>
    <font>
      <sz val="11"/>
      <color rgb="FF0000FF"/>
      <name val="ＭＳ Ｐゴシック"/>
      <family val="3"/>
      <charset val="128"/>
    </font>
    <font>
      <b/>
      <sz val="9"/>
      <color indexed="81"/>
      <name val="ＭＳ Ｐゴシック"/>
      <family val="3"/>
      <charset val="128"/>
    </font>
    <font>
      <sz val="9"/>
      <color indexed="81"/>
      <name val="ＭＳ Ｐゴシック"/>
      <family val="3"/>
      <charset val="128"/>
    </font>
    <font>
      <sz val="11"/>
      <color rgb="FFFF0000"/>
      <name val="ＭＳ Ｐゴシック"/>
      <family val="3"/>
      <charset val="128"/>
    </font>
  </fonts>
  <fills count="11">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C0C0C0"/>
        <bgColor indexed="64"/>
      </patternFill>
    </fill>
    <fill>
      <patternFill patternType="solid">
        <fgColor indexed="43"/>
        <bgColor indexed="64"/>
      </patternFill>
    </fill>
    <fill>
      <patternFill patternType="solid">
        <fgColor rgb="FFFFFF99"/>
        <bgColor indexed="64"/>
      </patternFill>
    </fill>
    <fill>
      <patternFill patternType="solid">
        <fgColor theme="8" tint="0.59999389629810485"/>
        <bgColor indexed="64"/>
      </patternFill>
    </fill>
    <fill>
      <patternFill patternType="solid">
        <fgColor indexed="41"/>
        <bgColor indexed="64"/>
      </patternFill>
    </fill>
    <fill>
      <patternFill patternType="solid">
        <fgColor rgb="FF66FF66"/>
        <bgColor indexed="64"/>
      </patternFill>
    </fill>
    <fill>
      <patternFill patternType="solid">
        <fgColor rgb="FFCCFFFF"/>
        <bgColor indexed="64"/>
      </patternFill>
    </fill>
  </fills>
  <borders count="1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rgb="FFC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C00000"/>
      </left>
      <right style="medium">
        <color rgb="FFC00000"/>
      </right>
      <top style="medium">
        <color rgb="FFC00000"/>
      </top>
      <bottom style="thin">
        <color indexed="64"/>
      </bottom>
      <diagonal/>
    </border>
    <border>
      <left/>
      <right/>
      <top style="thin">
        <color indexed="64"/>
      </top>
      <bottom style="thin">
        <color indexed="64"/>
      </bottom>
      <diagonal/>
    </border>
    <border>
      <left style="medium">
        <color rgb="FFC00000"/>
      </left>
      <right style="medium">
        <color rgb="FFC00000"/>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C00000"/>
      </left>
      <right style="medium">
        <color rgb="FFC00000"/>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rgb="FFC00000"/>
      </left>
      <right style="medium">
        <color rgb="FFC00000"/>
      </right>
      <top style="thin">
        <color indexed="64"/>
      </top>
      <bottom style="medium">
        <color rgb="FFC00000"/>
      </bottom>
      <diagonal/>
    </border>
  </borders>
  <cellStyleXfs count="3">
    <xf numFmtId="0" fontId="0" fillId="0" borderId="0">
      <alignment vertical="center"/>
    </xf>
    <xf numFmtId="38" fontId="1" fillId="0" borderId="0" applyFont="0" applyFill="0" applyBorder="0" applyAlignment="0" applyProtection="0">
      <alignment vertical="center"/>
    </xf>
    <xf numFmtId="6" fontId="1" fillId="0" borderId="0" applyFont="0" applyFill="0" applyBorder="0" applyAlignment="0" applyProtection="0">
      <alignment vertical="center"/>
    </xf>
  </cellStyleXfs>
  <cellXfs count="130">
    <xf numFmtId="0" fontId="0" fillId="0" borderId="0" xfId="0">
      <alignment vertical="center"/>
    </xf>
    <xf numFmtId="0" fontId="0" fillId="2" borderId="0" xfId="0" applyFill="1">
      <alignment vertical="center"/>
    </xf>
    <xf numFmtId="0" fontId="3" fillId="3" borderId="0" xfId="0" applyFont="1" applyFill="1">
      <alignment vertical="center"/>
    </xf>
    <xf numFmtId="0" fontId="3" fillId="3" borderId="0" xfId="0" applyFont="1" applyFill="1" applyAlignment="1">
      <alignment vertical="center"/>
    </xf>
    <xf numFmtId="14" fontId="3" fillId="3" borderId="0" xfId="0" applyNumberFormat="1" applyFont="1" applyFill="1" applyAlignment="1">
      <alignment vertical="center"/>
    </xf>
    <xf numFmtId="0" fontId="1" fillId="0" borderId="1" xfId="0" applyFont="1" applyFill="1" applyBorder="1" applyAlignment="1">
      <alignment horizontal="center" vertical="center"/>
    </xf>
    <xf numFmtId="40" fontId="0" fillId="0" borderId="0" xfId="1" applyNumberFormat="1" applyFont="1">
      <alignment vertical="center"/>
    </xf>
    <xf numFmtId="40" fontId="1" fillId="0" borderId="0" xfId="1" applyNumberFormat="1">
      <alignment vertical="center"/>
    </xf>
    <xf numFmtId="40" fontId="1" fillId="0" borderId="0" xfId="1" applyNumberFormat="1" applyFill="1">
      <alignment vertical="center"/>
    </xf>
    <xf numFmtId="14" fontId="0" fillId="0" borderId="0" xfId="0" applyNumberFormat="1">
      <alignment vertical="center"/>
    </xf>
    <xf numFmtId="6" fontId="0" fillId="0" borderId="0" xfId="2" applyFont="1">
      <alignment vertical="center"/>
    </xf>
    <xf numFmtId="0" fontId="3" fillId="0" borderId="0" xfId="0" applyFont="1" applyFill="1">
      <alignment vertical="center"/>
    </xf>
    <xf numFmtId="14" fontId="3" fillId="0" borderId="0" xfId="0" applyNumberFormat="1" applyFont="1">
      <alignment vertical="center"/>
    </xf>
    <xf numFmtId="0" fontId="3" fillId="0" borderId="0" xfId="0" applyFont="1" applyAlignment="1">
      <alignment horizontal="center" vertical="center"/>
    </xf>
    <xf numFmtId="0" fontId="3" fillId="0" borderId="0" xfId="0" applyFont="1">
      <alignment vertical="center"/>
    </xf>
    <xf numFmtId="0" fontId="4" fillId="0" borderId="0" xfId="0" applyFont="1">
      <alignment vertical="center"/>
    </xf>
    <xf numFmtId="0" fontId="0" fillId="2" borderId="0" xfId="0" applyNumberFormat="1" applyFill="1">
      <alignment vertical="center"/>
    </xf>
    <xf numFmtId="0" fontId="3" fillId="3" borderId="0" xfId="0" applyNumberFormat="1" applyFont="1" applyFill="1">
      <alignment vertical="center"/>
    </xf>
    <xf numFmtId="0" fontId="1" fillId="0" borderId="0" xfId="0" applyNumberFormat="1" applyFont="1" applyFill="1">
      <alignment vertical="center"/>
    </xf>
    <xf numFmtId="0" fontId="0" fillId="0" borderId="0" xfId="0" applyNumberFormat="1">
      <alignment vertical="center"/>
    </xf>
    <xf numFmtId="0" fontId="5" fillId="0" borderId="4" xfId="0" applyNumberFormat="1" applyFont="1" applyBorder="1" applyAlignment="1">
      <alignment vertical="center" wrapText="1"/>
    </xf>
    <xf numFmtId="0" fontId="5" fillId="0" borderId="5" xfId="0" applyNumberFormat="1" applyFont="1" applyBorder="1" applyAlignment="1">
      <alignment vertical="center" wrapText="1"/>
    </xf>
    <xf numFmtId="38" fontId="3" fillId="0" borderId="0" xfId="1" applyFont="1">
      <alignment vertical="center"/>
    </xf>
    <xf numFmtId="0" fontId="3" fillId="0" borderId="0" xfId="0" applyNumberFormat="1" applyFont="1">
      <alignment vertical="center"/>
    </xf>
    <xf numFmtId="0" fontId="0" fillId="0" borderId="0" xfId="0" quotePrefix="1" applyAlignment="1">
      <alignment vertical="center" wrapText="1"/>
    </xf>
    <xf numFmtId="177" fontId="6" fillId="0" borderId="0" xfId="0" applyNumberFormat="1" applyFont="1" applyFill="1">
      <alignment vertical="center"/>
    </xf>
    <xf numFmtId="177" fontId="6" fillId="0" borderId="0" xfId="0" applyNumberFormat="1" applyFont="1" applyFill="1" applyBorder="1">
      <alignment vertical="center"/>
    </xf>
    <xf numFmtId="177" fontId="5" fillId="0" borderId="0" xfId="0" applyNumberFormat="1" applyFont="1" applyFill="1">
      <alignment vertical="center"/>
    </xf>
    <xf numFmtId="0" fontId="7" fillId="0" borderId="0" xfId="0" applyFont="1" applyFill="1">
      <alignment vertical="center"/>
    </xf>
    <xf numFmtId="0" fontId="8" fillId="2" borderId="0" xfId="0" applyFont="1" applyFill="1" applyAlignment="1">
      <alignment vertical="center" wrapText="1"/>
    </xf>
    <xf numFmtId="0" fontId="3" fillId="4" borderId="0" xfId="0" applyFont="1" applyFill="1" applyAlignment="1">
      <alignment vertical="center" wrapText="1"/>
    </xf>
    <xf numFmtId="0" fontId="3" fillId="3" borderId="0" xfId="0" applyFont="1" applyFill="1" applyAlignment="1">
      <alignment vertical="center" wrapText="1"/>
    </xf>
    <xf numFmtId="14" fontId="3" fillId="3" borderId="0" xfId="0" applyNumberFormat="1" applyFont="1" applyFill="1" applyAlignment="1">
      <alignment vertical="center" wrapText="1"/>
    </xf>
    <xf numFmtId="0" fontId="0" fillId="5" borderId="6" xfId="0" applyFill="1" applyBorder="1" applyAlignment="1">
      <alignment vertical="center" wrapText="1"/>
    </xf>
    <xf numFmtId="0" fontId="0" fillId="6" borderId="6" xfId="0" applyFill="1" applyBorder="1" applyAlignment="1">
      <alignment vertical="center" wrapText="1"/>
    </xf>
    <xf numFmtId="40" fontId="0" fillId="5" borderId="7" xfId="1" applyNumberFormat="1" applyFont="1" applyFill="1" applyBorder="1" applyAlignment="1">
      <alignment vertical="center" wrapText="1"/>
    </xf>
    <xf numFmtId="40" fontId="0" fillId="5" borderId="8" xfId="1" applyNumberFormat="1" applyFont="1" applyFill="1" applyBorder="1" applyAlignment="1">
      <alignment vertical="center" wrapText="1"/>
    </xf>
    <xf numFmtId="40" fontId="0" fillId="5" borderId="9" xfId="1" applyNumberFormat="1" applyFont="1" applyFill="1" applyBorder="1" applyAlignment="1">
      <alignment vertical="center" wrapText="1"/>
    </xf>
    <xf numFmtId="40" fontId="0" fillId="5" borderId="10" xfId="1" applyNumberFormat="1" applyFont="1" applyFill="1" applyBorder="1" applyAlignment="1">
      <alignment vertical="center" wrapText="1"/>
    </xf>
    <xf numFmtId="40" fontId="0" fillId="5" borderId="11" xfId="1" applyNumberFormat="1" applyFont="1" applyFill="1" applyBorder="1" applyAlignment="1">
      <alignment vertical="center" wrapText="1"/>
    </xf>
    <xf numFmtId="14" fontId="0" fillId="5" borderId="6" xfId="0" applyNumberFormat="1" applyFill="1" applyBorder="1" applyAlignment="1">
      <alignment vertical="center" wrapText="1"/>
    </xf>
    <xf numFmtId="6" fontId="0" fillId="5" borderId="7" xfId="2" applyFont="1" applyFill="1" applyBorder="1" applyAlignment="1">
      <alignment vertical="center" wrapText="1"/>
    </xf>
    <xf numFmtId="6" fontId="0" fillId="5" borderId="8" xfId="2" applyFont="1" applyFill="1" applyBorder="1" applyAlignment="1">
      <alignment vertical="center" wrapText="1"/>
    </xf>
    <xf numFmtId="6" fontId="0" fillId="5" borderId="11" xfId="2" applyFont="1" applyFill="1" applyBorder="1" applyAlignment="1">
      <alignment vertical="center" wrapText="1"/>
    </xf>
    <xf numFmtId="6" fontId="3" fillId="3" borderId="6" xfId="2" applyFont="1" applyFill="1" applyBorder="1" applyAlignment="1">
      <alignment vertical="center" wrapText="1"/>
    </xf>
    <xf numFmtId="14" fontId="3" fillId="3" borderId="6" xfId="2" applyNumberFormat="1" applyFont="1" applyFill="1" applyBorder="1" applyAlignment="1">
      <alignment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0" borderId="0" xfId="0" applyFont="1" applyAlignment="1">
      <alignment vertical="center" wrapText="1"/>
    </xf>
    <xf numFmtId="0" fontId="0" fillId="7" borderId="6" xfId="0" applyFill="1" applyBorder="1" applyAlignment="1">
      <alignment vertical="center" wrapText="1"/>
    </xf>
    <xf numFmtId="0" fontId="0" fillId="0" borderId="0" xfId="0" applyAlignment="1">
      <alignment vertical="center" wrapText="1"/>
    </xf>
    <xf numFmtId="178" fontId="6" fillId="8" borderId="6" xfId="0" applyNumberFormat="1" applyFont="1" applyFill="1" applyBorder="1" applyAlignment="1">
      <alignment horizontal="center" vertical="center" wrapText="1"/>
    </xf>
    <xf numFmtId="178" fontId="5" fillId="8" borderId="6" xfId="0" applyNumberFormat="1" applyFont="1" applyFill="1" applyBorder="1" applyAlignment="1">
      <alignment horizontal="center" vertical="center" wrapText="1"/>
    </xf>
    <xf numFmtId="0" fontId="7" fillId="3" borderId="12" xfId="0" applyFont="1" applyFill="1" applyBorder="1" applyAlignment="1">
      <alignment vertical="center" wrapText="1"/>
    </xf>
    <xf numFmtId="0" fontId="7" fillId="3" borderId="0" xfId="0" applyFont="1" applyFill="1" applyBorder="1" applyAlignment="1">
      <alignment vertical="center" wrapText="1"/>
    </xf>
    <xf numFmtId="0" fontId="0" fillId="5" borderId="6" xfId="0" applyFont="1" applyFill="1" applyBorder="1" applyAlignment="1">
      <alignment vertical="center" wrapText="1"/>
    </xf>
    <xf numFmtId="0" fontId="0" fillId="6" borderId="6" xfId="0" applyFont="1" applyFill="1" applyBorder="1" applyAlignment="1">
      <alignment vertical="center" wrapText="1"/>
    </xf>
    <xf numFmtId="40" fontId="0" fillId="5" borderId="7" xfId="1" applyNumberFormat="1" applyFont="1" applyFill="1" applyBorder="1" applyAlignment="1">
      <alignment horizontal="center" vertical="center" wrapText="1"/>
    </xf>
    <xf numFmtId="40" fontId="1" fillId="9" borderId="13" xfId="1" applyNumberFormat="1" applyFont="1" applyFill="1" applyBorder="1" applyAlignment="1">
      <alignment horizontal="center" vertical="center" wrapText="1"/>
    </xf>
    <xf numFmtId="40" fontId="0" fillId="5" borderId="9" xfId="1" applyNumberFormat="1" applyFont="1" applyFill="1" applyBorder="1" applyAlignment="1">
      <alignment horizontal="center" vertical="center" wrapText="1"/>
    </xf>
    <xf numFmtId="40" fontId="0" fillId="5" borderId="11" xfId="1" applyNumberFormat="1" applyFont="1" applyFill="1" applyBorder="1" applyAlignment="1">
      <alignment horizontal="center" vertical="center" wrapText="1"/>
    </xf>
    <xf numFmtId="6" fontId="0" fillId="5" borderId="7" xfId="2" applyFont="1" applyFill="1" applyBorder="1" applyAlignment="1">
      <alignment horizontal="center" vertical="center" wrapText="1"/>
    </xf>
    <xf numFmtId="6" fontId="1" fillId="9" borderId="13" xfId="2" applyFont="1" applyFill="1" applyBorder="1" applyAlignment="1">
      <alignment horizontal="center" vertical="center" wrapText="1"/>
    </xf>
    <xf numFmtId="6" fontId="0" fillId="5" borderId="11" xfId="2" applyFont="1" applyFill="1" applyBorder="1" applyAlignment="1">
      <alignment horizontal="center" vertical="center" wrapText="1"/>
    </xf>
    <xf numFmtId="6" fontId="1" fillId="6" borderId="6" xfId="2" applyFont="1" applyFill="1" applyBorder="1" applyAlignment="1">
      <alignment vertical="center" wrapText="1"/>
    </xf>
    <xf numFmtId="14" fontId="1" fillId="6" borderId="6" xfId="2" applyNumberFormat="1" applyFont="1" applyFill="1" applyBorder="1" applyAlignment="1">
      <alignment vertical="center" wrapText="1"/>
    </xf>
    <xf numFmtId="0" fontId="0" fillId="6" borderId="7" xfId="0" applyFont="1" applyFill="1" applyBorder="1" applyAlignment="1">
      <alignment horizontal="center" vertical="center" wrapText="1"/>
    </xf>
    <xf numFmtId="0" fontId="0" fillId="6" borderId="13" xfId="0" applyFont="1" applyFill="1" applyBorder="1" applyAlignment="1">
      <alignment horizontal="center" vertical="center" wrapText="1"/>
    </xf>
    <xf numFmtId="0" fontId="0" fillId="6" borderId="11" xfId="0" applyFont="1" applyFill="1" applyBorder="1" applyAlignment="1">
      <alignment horizontal="center" vertical="center" wrapText="1"/>
    </xf>
    <xf numFmtId="0" fontId="8" fillId="0" borderId="0" xfId="0" applyFont="1" applyFill="1" applyAlignment="1">
      <alignment vertical="center" wrapText="1"/>
    </xf>
    <xf numFmtId="0" fontId="3" fillId="0" borderId="0" xfId="0" applyFont="1" applyFill="1" applyAlignment="1">
      <alignment vertical="center" wrapText="1"/>
    </xf>
    <xf numFmtId="14" fontId="3" fillId="0" borderId="0" xfId="0" applyNumberFormat="1" applyFont="1" applyFill="1" applyAlignment="1">
      <alignment vertical="center" wrapText="1"/>
    </xf>
    <xf numFmtId="0" fontId="0" fillId="0" borderId="14" xfId="0" applyFont="1" applyFill="1" applyBorder="1" applyAlignment="1">
      <alignment vertical="center" wrapText="1"/>
    </xf>
    <xf numFmtId="0" fontId="0" fillId="0" borderId="15" xfId="0" applyFill="1" applyBorder="1" applyAlignment="1">
      <alignment vertical="center" wrapText="1"/>
    </xf>
    <xf numFmtId="0" fontId="0" fillId="0" borderId="15" xfId="0" applyFont="1" applyFill="1" applyBorder="1" applyAlignment="1">
      <alignment vertical="center" wrapText="1"/>
    </xf>
    <xf numFmtId="40" fontId="0" fillId="0" borderId="16" xfId="1" applyNumberFormat="1" applyFont="1" applyFill="1" applyBorder="1" applyAlignment="1">
      <alignment horizontal="center" vertical="center" wrapText="1"/>
    </xf>
    <xf numFmtId="40" fontId="1" fillId="0" borderId="10" xfId="1" applyNumberFormat="1" applyFont="1" applyFill="1" applyBorder="1" applyAlignment="1">
      <alignment horizontal="center" vertical="center" wrapText="1"/>
    </xf>
    <xf numFmtId="40" fontId="0" fillId="0" borderId="9" xfId="1" applyNumberFormat="1" applyFont="1" applyFill="1" applyBorder="1" applyAlignment="1">
      <alignment horizontal="center" vertical="center" wrapText="1"/>
    </xf>
    <xf numFmtId="40" fontId="0" fillId="0" borderId="17" xfId="1" applyNumberFormat="1" applyFont="1" applyFill="1" applyBorder="1" applyAlignment="1">
      <alignment horizontal="center" vertical="center" wrapText="1"/>
    </xf>
    <xf numFmtId="14" fontId="0" fillId="0" borderId="15" xfId="0" applyNumberFormat="1" applyFill="1" applyBorder="1" applyAlignment="1">
      <alignment vertical="center" wrapText="1"/>
    </xf>
    <xf numFmtId="6" fontId="0" fillId="0" borderId="16" xfId="2" applyFont="1" applyFill="1" applyBorder="1" applyAlignment="1">
      <alignment horizontal="center" vertical="center" wrapText="1"/>
    </xf>
    <xf numFmtId="6" fontId="1" fillId="0" borderId="10" xfId="2" applyFont="1" applyFill="1" applyBorder="1" applyAlignment="1">
      <alignment horizontal="center" vertical="center" wrapText="1"/>
    </xf>
    <xf numFmtId="6" fontId="0" fillId="0" borderId="17" xfId="2" applyFont="1" applyFill="1" applyBorder="1" applyAlignment="1">
      <alignment horizontal="center" vertical="center" wrapText="1"/>
    </xf>
    <xf numFmtId="6" fontId="1" fillId="0" borderId="14" xfId="2" applyFont="1" applyFill="1" applyBorder="1" applyAlignment="1">
      <alignment vertical="center" wrapText="1"/>
    </xf>
    <xf numFmtId="14" fontId="1" fillId="0" borderId="15" xfId="2" applyNumberFormat="1" applyFont="1" applyFill="1" applyBorder="1" applyAlignment="1">
      <alignment vertical="center" wrapText="1"/>
    </xf>
    <xf numFmtId="0" fontId="0" fillId="0" borderId="16" xfId="0" applyFont="1" applyFill="1" applyBorder="1" applyAlignment="1">
      <alignment horizontal="center" vertical="center" wrapText="1"/>
    </xf>
    <xf numFmtId="0" fontId="0" fillId="0" borderId="13"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6" xfId="0" applyFill="1" applyBorder="1" applyAlignment="1">
      <alignment vertical="center" wrapText="1"/>
    </xf>
    <xf numFmtId="0" fontId="0" fillId="0" borderId="0" xfId="0" applyFill="1" applyAlignment="1">
      <alignment vertical="center" wrapText="1"/>
    </xf>
    <xf numFmtId="178" fontId="6" fillId="0" borderId="6" xfId="0" applyNumberFormat="1" applyFont="1" applyFill="1" applyBorder="1" applyAlignment="1">
      <alignment horizontal="center" vertical="center" wrapText="1"/>
    </xf>
    <xf numFmtId="178" fontId="5" fillId="0" borderId="6" xfId="0" applyNumberFormat="1" applyFont="1" applyFill="1" applyBorder="1" applyAlignment="1">
      <alignment horizontal="center" vertical="center" wrapText="1"/>
    </xf>
    <xf numFmtId="0" fontId="7" fillId="0" borderId="0" xfId="0" applyFont="1" applyFill="1" applyBorder="1" applyAlignment="1">
      <alignment vertical="center" wrapText="1"/>
    </xf>
    <xf numFmtId="0" fontId="8" fillId="2" borderId="0" xfId="0" applyFont="1" applyFill="1">
      <alignment vertical="center"/>
    </xf>
    <xf numFmtId="0" fontId="3" fillId="3" borderId="0" xfId="0" quotePrefix="1" applyFont="1" applyFill="1">
      <alignment vertical="center"/>
    </xf>
    <xf numFmtId="0" fontId="0" fillId="0" borderId="6" xfId="0" applyFill="1" applyBorder="1">
      <alignment vertical="center"/>
    </xf>
    <xf numFmtId="40" fontId="0" fillId="0" borderId="7" xfId="1" applyNumberFormat="1" applyFont="1" applyFill="1" applyBorder="1">
      <alignment vertical="center"/>
    </xf>
    <xf numFmtId="40" fontId="0" fillId="0" borderId="13" xfId="1" applyNumberFormat="1" applyFont="1" applyFill="1" applyBorder="1">
      <alignment vertical="center"/>
    </xf>
    <xf numFmtId="40" fontId="10" fillId="0" borderId="9" xfId="1" applyNumberFormat="1" applyFont="1" applyFill="1" applyBorder="1">
      <alignment vertical="center"/>
    </xf>
    <xf numFmtId="40" fontId="10" fillId="0" borderId="11" xfId="1" applyNumberFormat="1" applyFont="1" applyFill="1" applyBorder="1">
      <alignment vertical="center"/>
    </xf>
    <xf numFmtId="14" fontId="0" fillId="0" borderId="6" xfId="0" applyNumberFormat="1" applyFill="1" applyBorder="1">
      <alignment vertical="center"/>
    </xf>
    <xf numFmtId="6" fontId="0" fillId="0" borderId="7" xfId="2" applyFont="1" applyFill="1" applyBorder="1">
      <alignment vertical="center"/>
    </xf>
    <xf numFmtId="6" fontId="0" fillId="0" borderId="13" xfId="2" applyFont="1" applyFill="1" applyBorder="1">
      <alignment vertical="center"/>
    </xf>
    <xf numFmtId="6" fontId="10" fillId="0" borderId="11" xfId="2" applyFont="1" applyFill="1" applyBorder="1">
      <alignment vertical="center"/>
    </xf>
    <xf numFmtId="0" fontId="3" fillId="0" borderId="6" xfId="0" applyFont="1" applyFill="1" applyBorder="1">
      <alignment vertical="center"/>
    </xf>
    <xf numFmtId="14" fontId="3" fillId="0" borderId="6" xfId="0" applyNumberFormat="1" applyFont="1" applyFill="1" applyBorder="1">
      <alignment vertical="center"/>
    </xf>
    <xf numFmtId="0" fontId="3" fillId="0" borderId="7"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1" xfId="0" applyFont="1" applyFill="1" applyBorder="1" applyAlignment="1">
      <alignment horizontal="center" vertical="center"/>
    </xf>
    <xf numFmtId="0" fontId="0" fillId="0" borderId="0" xfId="0" applyFill="1">
      <alignment vertical="center"/>
    </xf>
    <xf numFmtId="38" fontId="0" fillId="10" borderId="6" xfId="1" quotePrefix="1" applyFont="1" applyFill="1" applyBorder="1">
      <alignment vertical="center"/>
    </xf>
    <xf numFmtId="38" fontId="4" fillId="10" borderId="6" xfId="1" quotePrefix="1" applyFont="1" applyFill="1" applyBorder="1">
      <alignment vertical="center"/>
    </xf>
    <xf numFmtId="179" fontId="0" fillId="2" borderId="0" xfId="0" applyNumberFormat="1" applyFill="1">
      <alignment vertical="center"/>
    </xf>
    <xf numFmtId="0" fontId="9" fillId="0" borderId="6" xfId="0" applyFont="1" applyFill="1" applyBorder="1">
      <alignment vertical="center"/>
    </xf>
    <xf numFmtId="40" fontId="0" fillId="0" borderId="18" xfId="1" applyNumberFormat="1" applyFont="1" applyFill="1" applyBorder="1">
      <alignment vertical="center"/>
    </xf>
    <xf numFmtId="40" fontId="0" fillId="0" borderId="9" xfId="1" applyNumberFormat="1" applyFont="1" applyFill="1" applyBorder="1">
      <alignment vertical="center"/>
    </xf>
    <xf numFmtId="40" fontId="0" fillId="0" borderId="11" xfId="1" applyNumberFormat="1" applyFont="1" applyFill="1" applyBorder="1">
      <alignment vertical="center"/>
    </xf>
    <xf numFmtId="6" fontId="0" fillId="0" borderId="18" xfId="2" applyFont="1" applyFill="1" applyBorder="1">
      <alignment vertical="center"/>
    </xf>
    <xf numFmtId="6" fontId="0" fillId="0" borderId="11" xfId="2" applyFont="1" applyFill="1" applyBorder="1">
      <alignment vertical="center"/>
    </xf>
    <xf numFmtId="0" fontId="3" fillId="0" borderId="18" xfId="0" applyFont="1" applyFill="1" applyBorder="1" applyAlignment="1">
      <alignment horizontal="center" vertical="center"/>
    </xf>
    <xf numFmtId="40" fontId="0" fillId="0" borderId="0" xfId="1" applyNumberFormat="1" applyFont="1" applyFill="1">
      <alignment vertical="center"/>
    </xf>
    <xf numFmtId="176" fontId="0" fillId="0" borderId="2" xfId="0" applyNumberFormat="1" applyFill="1" applyBorder="1" applyAlignment="1">
      <alignment horizontal="center" vertical="center"/>
    </xf>
    <xf numFmtId="176" fontId="0" fillId="0" borderId="3" xfId="0" applyNumberFormat="1" applyFill="1" applyBorder="1" applyAlignment="1">
      <alignment horizontal="center" vertical="center"/>
    </xf>
    <xf numFmtId="0" fontId="13" fillId="0" borderId="6" xfId="0" applyFont="1" applyFill="1" applyBorder="1">
      <alignment vertical="center"/>
    </xf>
    <xf numFmtId="38" fontId="13" fillId="10" borderId="6" xfId="1" quotePrefix="1" applyFont="1" applyFill="1" applyBorder="1">
      <alignment vertical="center"/>
    </xf>
    <xf numFmtId="40" fontId="13" fillId="0" borderId="13" xfId="1" applyNumberFormat="1" applyFont="1" applyFill="1" applyBorder="1">
      <alignment vertical="center"/>
    </xf>
    <xf numFmtId="40" fontId="13" fillId="0" borderId="11" xfId="1" applyNumberFormat="1" applyFont="1" applyFill="1" applyBorder="1">
      <alignment vertical="center"/>
    </xf>
    <xf numFmtId="179" fontId="13" fillId="2" borderId="0" xfId="0" applyNumberFormat="1" applyFont="1" applyFill="1">
      <alignment vertical="center"/>
    </xf>
    <xf numFmtId="179" fontId="0" fillId="2" borderId="0" xfId="0" applyNumberFormat="1" applyFont="1" applyFill="1">
      <alignment vertical="center"/>
    </xf>
  </cellXfs>
  <cellStyles count="3">
    <cellStyle name="桁区切り" xfId="1" builtinId="6"/>
    <cellStyle name="通貨" xfId="2" builtinId="7"/>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filterMode="1">
    <tabColor indexed="45"/>
  </sheetPr>
  <dimension ref="A1:AT786"/>
  <sheetViews>
    <sheetView showGridLines="0" tabSelected="1" topLeftCell="F2" zoomScale="60" zoomScaleNormal="60" workbookViewId="0">
      <pane xSplit="5" ySplit="3" topLeftCell="K30" activePane="bottomRight" state="frozenSplit"/>
      <selection activeCell="F4" sqref="F4:AC4"/>
      <selection pane="topRight" activeCell="K2" sqref="K2"/>
      <selection pane="bottomLeft" activeCell="AF1230" sqref="AF1230"/>
      <selection pane="bottomRight" activeCell="U84" sqref="U84"/>
    </sheetView>
  </sheetViews>
  <sheetFormatPr defaultRowHeight="13.2"/>
  <cols>
    <col min="1" max="1" width="23" style="1" bestFit="1" customWidth="1"/>
    <col min="2" max="2" width="17.44140625" style="2" customWidth="1"/>
    <col min="3" max="3" width="13.88671875" style="2" customWidth="1"/>
    <col min="4" max="4" width="18.21875" style="3" customWidth="1"/>
    <col min="5" max="5" width="13" style="4" customWidth="1"/>
    <col min="6" max="6" width="5.21875" customWidth="1"/>
    <col min="7" max="7" width="11.77734375" customWidth="1"/>
    <col min="8" max="8" width="26.88671875" customWidth="1"/>
    <col min="9" max="9" width="9.21875" bestFit="1" customWidth="1"/>
    <col min="10" max="10" width="10.109375" customWidth="1"/>
    <col min="11" max="11" width="9" customWidth="1"/>
    <col min="12" max="12" width="5.6640625" customWidth="1"/>
    <col min="13" max="13" width="8.33203125" customWidth="1"/>
    <col min="14" max="16" width="17.21875" style="6" customWidth="1"/>
    <col min="17" max="17" width="18.6640625" style="121" bestFit="1" customWidth="1"/>
    <col min="18" max="18" width="18.77734375" style="6" bestFit="1" customWidth="1"/>
    <col min="19" max="19" width="13.109375" style="9" bestFit="1" customWidth="1"/>
    <col min="20" max="20" width="6" customWidth="1"/>
    <col min="21" max="21" width="9.21875" bestFit="1" customWidth="1"/>
    <col min="22" max="23" width="12.44140625" style="10" bestFit="1" customWidth="1"/>
    <col min="24" max="24" width="12.44140625" style="10" customWidth="1"/>
    <col min="25" max="25" width="18.77734375" style="11" customWidth="1"/>
    <col min="26" max="26" width="11.109375" style="12" customWidth="1"/>
    <col min="27" max="27" width="5.88671875" style="13" bestFit="1" customWidth="1"/>
    <col min="28" max="28" width="7.88671875" style="13" customWidth="1"/>
    <col min="29" max="29" width="5.88671875" style="13" bestFit="1" customWidth="1"/>
    <col min="30" max="30" width="2.6640625" style="14" bestFit="1" customWidth="1"/>
    <col min="31" max="31" width="47.77734375" customWidth="1"/>
    <col min="33" max="33" width="9.21875" customWidth="1"/>
    <col min="34" max="34" width="10.6640625" bestFit="1" customWidth="1"/>
    <col min="35" max="35" width="10.6640625" style="15" bestFit="1" customWidth="1"/>
    <col min="36" max="41" width="10.6640625" bestFit="1" customWidth="1"/>
    <col min="42" max="44" width="9.21875" bestFit="1" customWidth="1"/>
    <col min="45" max="46" width="17.33203125" bestFit="1" customWidth="1"/>
  </cols>
  <sheetData>
    <row r="1" spans="1:46" ht="13.8" thickBot="1">
      <c r="G1" s="5" t="s">
        <v>0</v>
      </c>
      <c r="H1" s="122">
        <v>42437.754166666666</v>
      </c>
      <c r="I1" s="123"/>
      <c r="O1" s="7"/>
      <c r="P1" s="7"/>
      <c r="Q1" s="8"/>
      <c r="R1" s="7"/>
    </row>
    <row r="2" spans="1:46" s="19" customFormat="1" ht="94.5" customHeight="1" thickBot="1">
      <c r="A2" s="16"/>
      <c r="B2" s="17"/>
      <c r="C2" s="17"/>
      <c r="D2" s="17"/>
      <c r="E2" s="17"/>
      <c r="F2" s="18"/>
      <c r="O2" s="20" t="s">
        <v>1</v>
      </c>
      <c r="Q2" s="21" t="s">
        <v>2</v>
      </c>
      <c r="R2" s="20" t="s">
        <v>3</v>
      </c>
      <c r="Z2" s="22"/>
      <c r="AA2" s="22"/>
      <c r="AB2" s="20" t="s">
        <v>4</v>
      </c>
      <c r="AC2" s="22"/>
      <c r="AD2" s="23"/>
      <c r="AE2" s="24"/>
      <c r="AG2" s="25"/>
      <c r="AH2" s="26"/>
      <c r="AI2" s="27"/>
      <c r="AJ2" s="25"/>
      <c r="AK2" s="25"/>
      <c r="AL2" s="25"/>
      <c r="AM2" s="25"/>
      <c r="AN2" s="25"/>
      <c r="AO2" s="25"/>
      <c r="AP2" s="25"/>
      <c r="AQ2" s="25"/>
      <c r="AR2" s="25"/>
      <c r="AS2" s="28"/>
      <c r="AT2" s="28"/>
    </row>
    <row r="3" spans="1:46" s="51" customFormat="1" ht="39.6">
      <c r="A3" s="29" t="s">
        <v>5</v>
      </c>
      <c r="B3" s="30" t="s">
        <v>6</v>
      </c>
      <c r="C3" s="31" t="s">
        <v>7</v>
      </c>
      <c r="D3" s="31" t="s">
        <v>8</v>
      </c>
      <c r="E3" s="32" t="s">
        <v>9</v>
      </c>
      <c r="F3" s="33" t="s">
        <v>10</v>
      </c>
      <c r="G3" s="33" t="s">
        <v>11</v>
      </c>
      <c r="H3" s="33" t="s">
        <v>12</v>
      </c>
      <c r="I3" s="33" t="s">
        <v>13</v>
      </c>
      <c r="J3" s="33" t="s">
        <v>14</v>
      </c>
      <c r="K3" s="34" t="s">
        <v>15</v>
      </c>
      <c r="L3" s="33" t="s">
        <v>16</v>
      </c>
      <c r="M3" s="33" t="s">
        <v>17</v>
      </c>
      <c r="N3" s="35" t="s">
        <v>18</v>
      </c>
      <c r="O3" s="36" t="s">
        <v>19</v>
      </c>
      <c r="P3" s="37" t="s">
        <v>20</v>
      </c>
      <c r="Q3" s="38" t="s">
        <v>21</v>
      </c>
      <c r="R3" s="39" t="s">
        <v>22</v>
      </c>
      <c r="S3" s="40" t="s">
        <v>23</v>
      </c>
      <c r="T3" s="33" t="s">
        <v>24</v>
      </c>
      <c r="U3" s="33" t="s">
        <v>25</v>
      </c>
      <c r="V3" s="41" t="s">
        <v>26</v>
      </c>
      <c r="W3" s="42" t="s">
        <v>27</v>
      </c>
      <c r="X3" s="43" t="s">
        <v>28</v>
      </c>
      <c r="Y3" s="44" t="s">
        <v>29</v>
      </c>
      <c r="Z3" s="45" t="s">
        <v>30</v>
      </c>
      <c r="AA3" s="46" t="s">
        <v>31</v>
      </c>
      <c r="AB3" s="47" t="s">
        <v>32</v>
      </c>
      <c r="AC3" s="48" t="s">
        <v>33</v>
      </c>
      <c r="AD3" s="49"/>
      <c r="AE3" s="50" t="s">
        <v>34</v>
      </c>
      <c r="AG3" s="52">
        <v>42186</v>
      </c>
      <c r="AH3" s="52">
        <v>42217</v>
      </c>
      <c r="AI3" s="53">
        <v>42248</v>
      </c>
      <c r="AJ3" s="52">
        <v>42278</v>
      </c>
      <c r="AK3" s="52">
        <v>42309</v>
      </c>
      <c r="AL3" s="52">
        <v>42339</v>
      </c>
      <c r="AM3" s="52">
        <v>42370</v>
      </c>
      <c r="AN3" s="52">
        <v>42401</v>
      </c>
      <c r="AO3" s="52">
        <v>42430</v>
      </c>
      <c r="AP3" s="52">
        <v>42461</v>
      </c>
      <c r="AQ3" s="52">
        <v>42491</v>
      </c>
      <c r="AR3" s="52">
        <v>42522</v>
      </c>
      <c r="AS3" s="54" t="s">
        <v>35</v>
      </c>
      <c r="AT3" s="55" t="s">
        <v>36</v>
      </c>
    </row>
    <row r="4" spans="1:46" s="51" customFormat="1" hidden="1">
      <c r="A4" s="29"/>
      <c r="B4" s="30"/>
      <c r="C4" s="31"/>
      <c r="D4" s="31"/>
      <c r="E4" s="32"/>
      <c r="F4" s="56"/>
      <c r="G4" s="56"/>
      <c r="H4" s="56"/>
      <c r="I4" s="56"/>
      <c r="J4" s="57"/>
      <c r="K4" s="34"/>
      <c r="L4" s="56"/>
      <c r="M4" s="56"/>
      <c r="N4" s="58" t="s">
        <v>37</v>
      </c>
      <c r="O4" s="59" t="s">
        <v>38</v>
      </c>
      <c r="P4" s="60" t="s">
        <v>39</v>
      </c>
      <c r="Q4" s="59" t="s">
        <v>40</v>
      </c>
      <c r="R4" s="61" t="s">
        <v>41</v>
      </c>
      <c r="S4" s="40"/>
      <c r="T4" s="33"/>
      <c r="U4" s="33"/>
      <c r="V4" s="62" t="s">
        <v>42</v>
      </c>
      <c r="W4" s="63" t="s">
        <v>43</v>
      </c>
      <c r="X4" s="64" t="s">
        <v>44</v>
      </c>
      <c r="Y4" s="65"/>
      <c r="Z4" s="66"/>
      <c r="AA4" s="67"/>
      <c r="AB4" s="68"/>
      <c r="AC4" s="69"/>
      <c r="AD4" s="49"/>
      <c r="AE4" s="50"/>
      <c r="AG4" s="52"/>
      <c r="AH4" s="52"/>
      <c r="AI4" s="53"/>
      <c r="AJ4" s="52"/>
      <c r="AK4" s="52"/>
      <c r="AL4" s="52"/>
      <c r="AM4" s="52"/>
      <c r="AN4" s="52"/>
      <c r="AO4" s="52"/>
      <c r="AP4" s="52"/>
      <c r="AQ4" s="52"/>
      <c r="AR4" s="52"/>
      <c r="AS4" s="55"/>
      <c r="AT4" s="55"/>
    </row>
    <row r="5" spans="1:46" s="90" customFormat="1" ht="30" hidden="1" customHeight="1">
      <c r="A5" s="70"/>
      <c r="B5" s="71"/>
      <c r="C5" s="71"/>
      <c r="D5" s="71"/>
      <c r="E5" s="72"/>
      <c r="F5" s="73"/>
      <c r="G5" s="74" t="s">
        <v>45</v>
      </c>
      <c r="H5" s="75"/>
      <c r="I5" s="75"/>
      <c r="J5" s="75"/>
      <c r="K5" s="74"/>
      <c r="L5" s="75"/>
      <c r="M5" s="75"/>
      <c r="N5" s="76"/>
      <c r="O5" s="77"/>
      <c r="P5" s="78"/>
      <c r="Q5" s="77"/>
      <c r="R5" s="79"/>
      <c r="S5" s="80"/>
      <c r="T5" s="74"/>
      <c r="U5" s="74"/>
      <c r="V5" s="81"/>
      <c r="W5" s="82"/>
      <c r="X5" s="83"/>
      <c r="Y5" s="84"/>
      <c r="Z5" s="85"/>
      <c r="AA5" s="86"/>
      <c r="AB5" s="87"/>
      <c r="AC5" s="88"/>
      <c r="AD5" s="71"/>
      <c r="AE5" s="89"/>
      <c r="AG5" s="91"/>
      <c r="AH5" s="91"/>
      <c r="AI5" s="92"/>
      <c r="AJ5" s="91"/>
      <c r="AK5" s="91"/>
      <c r="AL5" s="91"/>
      <c r="AM5" s="91"/>
      <c r="AN5" s="91"/>
      <c r="AO5" s="91"/>
      <c r="AP5" s="91"/>
      <c r="AQ5" s="91"/>
      <c r="AR5" s="91"/>
      <c r="AS5" s="93"/>
      <c r="AT5" s="93"/>
    </row>
    <row r="6" spans="1:46" ht="20.100000000000001" hidden="1" customHeight="1">
      <c r="A6" s="94" t="str">
        <f t="shared" ref="A6:A44" si="0">IF(B6="-","-",CONCATENATE(B6,"-",T6))</f>
        <v>JA16U2016-OR001-JPY</v>
      </c>
      <c r="B6" s="95" t="s">
        <v>46</v>
      </c>
      <c r="C6" s="2" t="s">
        <v>47</v>
      </c>
      <c r="D6" s="95" t="s">
        <v>48</v>
      </c>
      <c r="E6" s="4">
        <v>42352</v>
      </c>
      <c r="F6" s="96" t="s">
        <v>49</v>
      </c>
      <c r="G6" s="96" t="s">
        <v>50</v>
      </c>
      <c r="H6" s="96" t="s">
        <v>51</v>
      </c>
      <c r="I6" s="96" t="s">
        <v>52</v>
      </c>
      <c r="J6" s="96" t="s">
        <v>53</v>
      </c>
      <c r="K6" s="96" t="s">
        <v>54</v>
      </c>
      <c r="L6" s="96" t="s">
        <v>55</v>
      </c>
      <c r="M6" s="96" t="s">
        <v>56</v>
      </c>
      <c r="N6" s="97">
        <v>0</v>
      </c>
      <c r="O6" s="98">
        <v>1386150</v>
      </c>
      <c r="P6" s="99">
        <f t="shared" ref="P6:P44" si="1">N6+O6</f>
        <v>1386150</v>
      </c>
      <c r="Q6" s="98">
        <v>462050</v>
      </c>
      <c r="R6" s="100">
        <f t="shared" ref="R6:R44" si="2">P6-Q6</f>
        <v>924100</v>
      </c>
      <c r="S6" s="101">
        <v>42551</v>
      </c>
      <c r="T6" s="96" t="s">
        <v>57</v>
      </c>
      <c r="U6" s="96" t="s">
        <v>58</v>
      </c>
      <c r="V6" s="102">
        <v>0</v>
      </c>
      <c r="W6" s="103">
        <v>1386150</v>
      </c>
      <c r="X6" s="104">
        <f t="shared" ref="X6:X44" si="3">V6+W6</f>
        <v>1386150</v>
      </c>
      <c r="Y6" s="105" t="str">
        <f t="shared" ref="Y6:Z10" si="4">D6</f>
        <v>部分完成につき、付替え</v>
      </c>
      <c r="Z6" s="106">
        <f t="shared" si="4"/>
        <v>42352</v>
      </c>
      <c r="AA6" s="107" t="s">
        <v>283</v>
      </c>
      <c r="AB6" s="108" t="s">
        <v>284</v>
      </c>
      <c r="AC6" s="109" t="s">
        <v>285</v>
      </c>
      <c r="AD6" s="11" t="str">
        <f t="shared" ref="AD6:AD44" si="5">IF($I6=$M6,"-","*")</f>
        <v>*</v>
      </c>
      <c r="AE6" s="50"/>
      <c r="AF6" s="110"/>
      <c r="AG6" s="111">
        <v>0</v>
      </c>
      <c r="AH6" s="111">
        <v>0</v>
      </c>
      <c r="AI6" s="111">
        <v>0</v>
      </c>
      <c r="AJ6" s="111">
        <v>0</v>
      </c>
      <c r="AK6" s="111">
        <v>0</v>
      </c>
      <c r="AL6" s="111">
        <v>0</v>
      </c>
      <c r="AM6" s="111">
        <v>0</v>
      </c>
      <c r="AN6" s="111">
        <v>0</v>
      </c>
      <c r="AO6" s="112">
        <v>0</v>
      </c>
      <c r="AP6" s="111">
        <v>0</v>
      </c>
      <c r="AQ6" s="111">
        <v>0</v>
      </c>
      <c r="AR6" s="111">
        <v>0</v>
      </c>
      <c r="AS6" s="113">
        <f t="shared" ref="AS6:AS44" si="6">SUM(AG6:AR6)</f>
        <v>0</v>
      </c>
      <c r="AT6" s="113">
        <f t="shared" ref="AT6:AT44" si="7">P6-AS6</f>
        <v>1386150</v>
      </c>
    </row>
    <row r="7" spans="1:46" ht="20.100000000000001" hidden="1" customHeight="1">
      <c r="A7" s="94" t="str">
        <f t="shared" si="0"/>
        <v>JA15I0003-OR001-JPY</v>
      </c>
      <c r="B7" s="95" t="s">
        <v>59</v>
      </c>
      <c r="C7" s="2" t="s">
        <v>47</v>
      </c>
      <c r="D7" s="95" t="s">
        <v>60</v>
      </c>
      <c r="E7" s="4" t="s">
        <v>60</v>
      </c>
      <c r="F7" s="96" t="s">
        <v>49</v>
      </c>
      <c r="G7" s="96" t="s">
        <v>61</v>
      </c>
      <c r="H7" s="96" t="s">
        <v>62</v>
      </c>
      <c r="I7" s="96" t="s">
        <v>52</v>
      </c>
      <c r="J7" s="96" t="s">
        <v>63</v>
      </c>
      <c r="K7" s="96" t="s">
        <v>54</v>
      </c>
      <c r="L7" s="96" t="s">
        <v>64</v>
      </c>
      <c r="M7" s="96" t="s">
        <v>65</v>
      </c>
      <c r="N7" s="97">
        <v>0</v>
      </c>
      <c r="O7" s="98">
        <v>0</v>
      </c>
      <c r="P7" s="99">
        <f t="shared" si="1"/>
        <v>0</v>
      </c>
      <c r="Q7" s="98">
        <v>0</v>
      </c>
      <c r="R7" s="100">
        <f t="shared" si="2"/>
        <v>0</v>
      </c>
      <c r="S7" s="101">
        <v>42429</v>
      </c>
      <c r="T7" s="96" t="s">
        <v>57</v>
      </c>
      <c r="U7" s="96" t="s">
        <v>58</v>
      </c>
      <c r="V7" s="102">
        <v>0</v>
      </c>
      <c r="W7" s="103">
        <v>0</v>
      </c>
      <c r="X7" s="104">
        <f t="shared" si="3"/>
        <v>0</v>
      </c>
      <c r="Y7" s="105" t="str">
        <f t="shared" si="4"/>
        <v/>
      </c>
      <c r="Z7" s="106" t="str">
        <f t="shared" si="4"/>
        <v/>
      </c>
      <c r="AA7" s="107" t="s">
        <v>283</v>
      </c>
      <c r="AB7" s="108" t="s">
        <v>286</v>
      </c>
      <c r="AC7" s="109" t="s">
        <v>287</v>
      </c>
      <c r="AD7" s="11" t="str">
        <f t="shared" si="5"/>
        <v>*</v>
      </c>
      <c r="AE7" s="50"/>
      <c r="AF7" s="110"/>
      <c r="AG7" s="111">
        <v>0</v>
      </c>
      <c r="AH7" s="111">
        <v>0</v>
      </c>
      <c r="AI7" s="111">
        <v>0</v>
      </c>
      <c r="AJ7" s="111">
        <v>0</v>
      </c>
      <c r="AK7" s="111">
        <v>0</v>
      </c>
      <c r="AL7" s="111">
        <v>0</v>
      </c>
      <c r="AM7" s="111">
        <v>0</v>
      </c>
      <c r="AN7" s="111">
        <v>0</v>
      </c>
      <c r="AO7" s="112">
        <v>0</v>
      </c>
      <c r="AP7" s="111">
        <v>0</v>
      </c>
      <c r="AQ7" s="111">
        <v>0</v>
      </c>
      <c r="AR7" s="111">
        <v>0</v>
      </c>
      <c r="AS7" s="113">
        <f t="shared" si="6"/>
        <v>0</v>
      </c>
      <c r="AT7" s="113">
        <f t="shared" si="7"/>
        <v>0</v>
      </c>
    </row>
    <row r="8" spans="1:46" ht="20.100000000000001" hidden="1" customHeight="1">
      <c r="A8" s="94" t="str">
        <f t="shared" si="0"/>
        <v>JA11I0043-OR001-JPY</v>
      </c>
      <c r="B8" s="95" t="s">
        <v>66</v>
      </c>
      <c r="C8" s="2" t="s">
        <v>47</v>
      </c>
      <c r="D8" s="95" t="s">
        <v>67</v>
      </c>
      <c r="E8" s="4">
        <v>42327</v>
      </c>
      <c r="F8" s="96" t="s">
        <v>49</v>
      </c>
      <c r="G8" s="96" t="s">
        <v>68</v>
      </c>
      <c r="H8" s="96" t="s">
        <v>69</v>
      </c>
      <c r="I8" s="96" t="s">
        <v>52</v>
      </c>
      <c r="J8" s="96" t="s">
        <v>70</v>
      </c>
      <c r="K8" s="96" t="s">
        <v>54</v>
      </c>
      <c r="L8" s="96" t="s">
        <v>71</v>
      </c>
      <c r="M8" s="96" t="s">
        <v>72</v>
      </c>
      <c r="N8" s="97">
        <v>0</v>
      </c>
      <c r="O8" s="98">
        <v>17100000</v>
      </c>
      <c r="P8" s="99">
        <f t="shared" si="1"/>
        <v>17100000</v>
      </c>
      <c r="Q8" s="98">
        <f>SUM(AG8:AO8)</f>
        <v>10368000</v>
      </c>
      <c r="R8" s="100">
        <f t="shared" si="2"/>
        <v>6732000</v>
      </c>
      <c r="S8" s="101">
        <v>43069</v>
      </c>
      <c r="T8" s="96" t="s">
        <v>57</v>
      </c>
      <c r="U8" s="96" t="s">
        <v>58</v>
      </c>
      <c r="V8" s="102">
        <v>0</v>
      </c>
      <c r="W8" s="103">
        <v>17100000</v>
      </c>
      <c r="X8" s="104">
        <f t="shared" si="3"/>
        <v>17100000</v>
      </c>
      <c r="Y8" s="105" t="str">
        <f t="shared" si="4"/>
        <v>LMKR-16-003</v>
      </c>
      <c r="Z8" s="106">
        <f t="shared" si="4"/>
        <v>42327</v>
      </c>
      <c r="AA8" s="107" t="s">
        <v>283</v>
      </c>
      <c r="AB8" s="108" t="s">
        <v>284</v>
      </c>
      <c r="AC8" s="109" t="s">
        <v>288</v>
      </c>
      <c r="AD8" s="11" t="str">
        <f t="shared" si="5"/>
        <v>*</v>
      </c>
      <c r="AE8" s="50"/>
      <c r="AF8" s="110"/>
      <c r="AG8" s="111">
        <v>0</v>
      </c>
      <c r="AH8" s="111">
        <v>0</v>
      </c>
      <c r="AI8" s="111">
        <v>0</v>
      </c>
      <c r="AJ8" s="111">
        <v>0</v>
      </c>
      <c r="AK8" s="111">
        <v>0</v>
      </c>
      <c r="AL8" s="111">
        <v>2956000</v>
      </c>
      <c r="AM8" s="111">
        <v>2946000</v>
      </c>
      <c r="AN8" s="111">
        <v>2233000</v>
      </c>
      <c r="AO8" s="112">
        <v>2233000</v>
      </c>
      <c r="AP8" s="111">
        <v>2233000</v>
      </c>
      <c r="AQ8" s="111">
        <v>2233000</v>
      </c>
      <c r="AR8" s="111">
        <v>2266000</v>
      </c>
      <c r="AS8" s="113">
        <f t="shared" si="6"/>
        <v>17100000</v>
      </c>
      <c r="AT8" s="113">
        <f t="shared" si="7"/>
        <v>0</v>
      </c>
    </row>
    <row r="9" spans="1:46" ht="20.100000000000001" hidden="1" customHeight="1">
      <c r="A9" s="94" t="str">
        <f t="shared" si="0"/>
        <v>JA10I0021-OR001-JPY</v>
      </c>
      <c r="B9" s="95" t="s">
        <v>73</v>
      </c>
      <c r="C9" s="2" t="s">
        <v>47</v>
      </c>
      <c r="D9" s="95" t="s">
        <v>60</v>
      </c>
      <c r="E9" s="4" t="s">
        <v>60</v>
      </c>
      <c r="F9" s="96" t="s">
        <v>49</v>
      </c>
      <c r="G9" s="96" t="s">
        <v>74</v>
      </c>
      <c r="H9" s="96" t="s">
        <v>75</v>
      </c>
      <c r="I9" s="96" t="s">
        <v>52</v>
      </c>
      <c r="J9" s="96" t="s">
        <v>76</v>
      </c>
      <c r="K9" s="96" t="s">
        <v>54</v>
      </c>
      <c r="L9" s="96" t="s">
        <v>64</v>
      </c>
      <c r="M9" s="96" t="s">
        <v>77</v>
      </c>
      <c r="N9" s="97">
        <v>10700000</v>
      </c>
      <c r="O9" s="98">
        <v>0</v>
      </c>
      <c r="P9" s="99">
        <f t="shared" si="1"/>
        <v>10700000</v>
      </c>
      <c r="Q9" s="98">
        <v>0</v>
      </c>
      <c r="R9" s="100">
        <f t="shared" si="2"/>
        <v>10700000</v>
      </c>
      <c r="S9" s="101">
        <v>42521</v>
      </c>
      <c r="T9" s="96" t="s">
        <v>57</v>
      </c>
      <c r="U9" s="96" t="s">
        <v>58</v>
      </c>
      <c r="V9" s="102">
        <v>10700000</v>
      </c>
      <c r="W9" s="103">
        <v>0</v>
      </c>
      <c r="X9" s="104">
        <f t="shared" si="3"/>
        <v>10700000</v>
      </c>
      <c r="Y9" s="105" t="str">
        <f t="shared" si="4"/>
        <v/>
      </c>
      <c r="Z9" s="106" t="str">
        <f t="shared" si="4"/>
        <v/>
      </c>
      <c r="AA9" s="107" t="s">
        <v>289</v>
      </c>
      <c r="AB9" s="108" t="s">
        <v>290</v>
      </c>
      <c r="AC9" s="109" t="s">
        <v>287</v>
      </c>
      <c r="AD9" s="11" t="str">
        <f t="shared" si="5"/>
        <v>*</v>
      </c>
      <c r="AE9" s="50"/>
      <c r="AF9" s="110"/>
      <c r="AG9" s="111">
        <v>0</v>
      </c>
      <c r="AH9" s="111">
        <v>0</v>
      </c>
      <c r="AI9" s="111">
        <v>0</v>
      </c>
      <c r="AJ9" s="111">
        <v>0</v>
      </c>
      <c r="AK9" s="111">
        <v>0</v>
      </c>
      <c r="AL9" s="111">
        <v>0</v>
      </c>
      <c r="AM9" s="111">
        <v>0</v>
      </c>
      <c r="AN9" s="111">
        <v>0</v>
      </c>
      <c r="AO9" s="112">
        <v>0</v>
      </c>
      <c r="AP9" s="111">
        <v>0</v>
      </c>
      <c r="AQ9" s="111">
        <v>0</v>
      </c>
      <c r="AR9" s="111">
        <v>0</v>
      </c>
      <c r="AS9" s="113">
        <f t="shared" si="6"/>
        <v>0</v>
      </c>
      <c r="AT9" s="113">
        <f t="shared" si="7"/>
        <v>10700000</v>
      </c>
    </row>
    <row r="10" spans="1:46" ht="20.100000000000001" hidden="1" customHeight="1">
      <c r="A10" s="94" t="str">
        <f t="shared" si="0"/>
        <v>JA14I0010-OR001-USD</v>
      </c>
      <c r="B10" s="95" t="s">
        <v>78</v>
      </c>
      <c r="C10" s="2" t="s">
        <v>47</v>
      </c>
      <c r="D10" s="95" t="s">
        <v>60</v>
      </c>
      <c r="E10" s="4" t="s">
        <v>60</v>
      </c>
      <c r="F10" s="96" t="s">
        <v>49</v>
      </c>
      <c r="G10" s="96" t="s">
        <v>79</v>
      </c>
      <c r="H10" s="96" t="s">
        <v>80</v>
      </c>
      <c r="I10" s="96" t="s">
        <v>52</v>
      </c>
      <c r="J10" s="96" t="s">
        <v>81</v>
      </c>
      <c r="K10" s="96" t="s">
        <v>54</v>
      </c>
      <c r="L10" s="96" t="s">
        <v>64</v>
      </c>
      <c r="M10" s="96" t="s">
        <v>82</v>
      </c>
      <c r="N10" s="97">
        <v>0</v>
      </c>
      <c r="O10" s="98">
        <v>0</v>
      </c>
      <c r="P10" s="99">
        <f t="shared" si="1"/>
        <v>0</v>
      </c>
      <c r="Q10" s="98">
        <v>0</v>
      </c>
      <c r="R10" s="100">
        <f t="shared" si="2"/>
        <v>0</v>
      </c>
      <c r="S10" s="101">
        <v>43890</v>
      </c>
      <c r="T10" s="114" t="s">
        <v>83</v>
      </c>
      <c r="U10" s="96" t="s">
        <v>58</v>
      </c>
      <c r="V10" s="102">
        <v>0</v>
      </c>
      <c r="W10" s="103">
        <v>0</v>
      </c>
      <c r="X10" s="104">
        <f t="shared" si="3"/>
        <v>0</v>
      </c>
      <c r="Y10" s="105" t="str">
        <f t="shared" si="4"/>
        <v/>
      </c>
      <c r="Z10" s="106" t="str">
        <f t="shared" si="4"/>
        <v/>
      </c>
      <c r="AA10" s="107" t="s">
        <v>283</v>
      </c>
      <c r="AB10" s="108" t="s">
        <v>286</v>
      </c>
      <c r="AC10" s="109" t="s">
        <v>287</v>
      </c>
      <c r="AD10" s="11" t="str">
        <f t="shared" si="5"/>
        <v>*</v>
      </c>
      <c r="AE10" s="50"/>
      <c r="AF10" s="110"/>
      <c r="AG10" s="111">
        <v>0</v>
      </c>
      <c r="AH10" s="111">
        <v>0</v>
      </c>
      <c r="AI10" s="111">
        <v>0</v>
      </c>
      <c r="AJ10" s="111">
        <v>0</v>
      </c>
      <c r="AK10" s="111">
        <v>0</v>
      </c>
      <c r="AL10" s="111">
        <v>0</v>
      </c>
      <c r="AM10" s="111">
        <v>0</v>
      </c>
      <c r="AN10" s="111">
        <v>0</v>
      </c>
      <c r="AO10" s="112">
        <v>0</v>
      </c>
      <c r="AP10" s="111">
        <v>0</v>
      </c>
      <c r="AQ10" s="111">
        <v>0</v>
      </c>
      <c r="AR10" s="111">
        <v>0</v>
      </c>
      <c r="AS10" s="113">
        <f t="shared" si="6"/>
        <v>0</v>
      </c>
      <c r="AT10" s="113">
        <f t="shared" si="7"/>
        <v>0</v>
      </c>
    </row>
    <row r="11" spans="1:46" ht="20.100000000000001" hidden="1" customHeight="1">
      <c r="A11" s="94" t="str">
        <f t="shared" si="0"/>
        <v>JA16I0037-OR001-JPY</v>
      </c>
      <c r="B11" s="95" t="s">
        <v>84</v>
      </c>
      <c r="C11" s="2" t="s">
        <v>47</v>
      </c>
      <c r="D11" s="95" t="s">
        <v>48</v>
      </c>
      <c r="E11" s="4">
        <v>42293</v>
      </c>
      <c r="F11" s="96" t="s">
        <v>49</v>
      </c>
      <c r="G11" s="96" t="s">
        <v>85</v>
      </c>
      <c r="H11" s="96" t="s">
        <v>86</v>
      </c>
      <c r="I11" s="96" t="s">
        <v>52</v>
      </c>
      <c r="J11" s="96" t="s">
        <v>87</v>
      </c>
      <c r="K11" s="96" t="s">
        <v>54</v>
      </c>
      <c r="L11" s="96" t="s">
        <v>71</v>
      </c>
      <c r="M11" s="96" t="s">
        <v>72</v>
      </c>
      <c r="N11" s="97">
        <v>0</v>
      </c>
      <c r="O11" s="98">
        <v>4500000</v>
      </c>
      <c r="P11" s="99">
        <f t="shared" si="1"/>
        <v>4500000</v>
      </c>
      <c r="Q11" s="98">
        <v>0</v>
      </c>
      <c r="R11" s="100">
        <f t="shared" si="2"/>
        <v>4500000</v>
      </c>
      <c r="S11" s="101">
        <v>43708</v>
      </c>
      <c r="T11" s="96" t="s">
        <v>57</v>
      </c>
      <c r="U11" s="96" t="s">
        <v>58</v>
      </c>
      <c r="V11" s="102">
        <v>0</v>
      </c>
      <c r="W11" s="103">
        <v>4500000</v>
      </c>
      <c r="X11" s="104">
        <f t="shared" si="3"/>
        <v>4500000</v>
      </c>
      <c r="Y11" s="105"/>
      <c r="Z11" s="106">
        <f t="shared" ref="Z11:Z44" si="8">E11</f>
        <v>42293</v>
      </c>
      <c r="AA11" s="107" t="s">
        <v>283</v>
      </c>
      <c r="AB11" s="108" t="s">
        <v>290</v>
      </c>
      <c r="AC11" s="109" t="s">
        <v>288</v>
      </c>
      <c r="AD11" s="11" t="str">
        <f t="shared" si="5"/>
        <v>*</v>
      </c>
      <c r="AE11" s="50"/>
      <c r="AF11" s="110"/>
      <c r="AG11" s="111">
        <v>0</v>
      </c>
      <c r="AH11" s="111">
        <v>0</v>
      </c>
      <c r="AI11" s="111">
        <v>0</v>
      </c>
      <c r="AJ11" s="111">
        <v>0</v>
      </c>
      <c r="AK11" s="111">
        <v>0</v>
      </c>
      <c r="AL11" s="111">
        <v>0</v>
      </c>
      <c r="AM11" s="111">
        <v>0</v>
      </c>
      <c r="AN11" s="111">
        <v>0</v>
      </c>
      <c r="AO11" s="112">
        <v>0</v>
      </c>
      <c r="AP11" s="111">
        <v>0</v>
      </c>
      <c r="AQ11" s="111">
        <v>0</v>
      </c>
      <c r="AR11" s="111">
        <v>0</v>
      </c>
      <c r="AS11" s="113">
        <f t="shared" si="6"/>
        <v>0</v>
      </c>
      <c r="AT11" s="113">
        <f t="shared" si="7"/>
        <v>4500000</v>
      </c>
    </row>
    <row r="12" spans="1:46" ht="20.100000000000001" hidden="1" customHeight="1">
      <c r="A12" s="94" t="str">
        <f t="shared" si="0"/>
        <v>JA15I0046-OR001-USD</v>
      </c>
      <c r="B12" s="95" t="s">
        <v>88</v>
      </c>
      <c r="C12" s="2" t="s">
        <v>47</v>
      </c>
      <c r="D12" s="95" t="s">
        <v>60</v>
      </c>
      <c r="E12" s="4" t="s">
        <v>60</v>
      </c>
      <c r="F12" s="96" t="s">
        <v>49</v>
      </c>
      <c r="G12" s="96" t="s">
        <v>89</v>
      </c>
      <c r="H12" s="96" t="s">
        <v>90</v>
      </c>
      <c r="I12" s="96" t="s">
        <v>52</v>
      </c>
      <c r="J12" s="96" t="s">
        <v>91</v>
      </c>
      <c r="K12" s="96" t="s">
        <v>54</v>
      </c>
      <c r="L12" s="96" t="s">
        <v>92</v>
      </c>
      <c r="M12" s="96" t="s">
        <v>93</v>
      </c>
      <c r="N12" s="97">
        <v>0</v>
      </c>
      <c r="O12" s="98">
        <v>0</v>
      </c>
      <c r="P12" s="99">
        <f t="shared" si="1"/>
        <v>0</v>
      </c>
      <c r="Q12" s="98">
        <v>0</v>
      </c>
      <c r="R12" s="100">
        <f t="shared" si="2"/>
        <v>0</v>
      </c>
      <c r="S12" s="101">
        <v>43013</v>
      </c>
      <c r="T12" s="114" t="s">
        <v>83</v>
      </c>
      <c r="U12" s="96" t="s">
        <v>58</v>
      </c>
      <c r="V12" s="102">
        <v>0</v>
      </c>
      <c r="W12" s="103">
        <v>0</v>
      </c>
      <c r="X12" s="104">
        <f t="shared" si="3"/>
        <v>0</v>
      </c>
      <c r="Y12" s="105" t="str">
        <f t="shared" ref="Y12:Y28" si="9">D12</f>
        <v/>
      </c>
      <c r="Z12" s="106" t="str">
        <f t="shared" si="8"/>
        <v/>
      </c>
      <c r="AA12" s="107" t="s">
        <v>283</v>
      </c>
      <c r="AB12" s="108" t="s">
        <v>284</v>
      </c>
      <c r="AC12" s="109" t="s">
        <v>285</v>
      </c>
      <c r="AD12" s="11" t="str">
        <f t="shared" si="5"/>
        <v>*</v>
      </c>
      <c r="AE12" s="50"/>
      <c r="AF12" s="110"/>
      <c r="AG12" s="111">
        <v>0</v>
      </c>
      <c r="AH12" s="111">
        <v>0</v>
      </c>
      <c r="AI12" s="111">
        <v>0</v>
      </c>
      <c r="AJ12" s="111">
        <v>0</v>
      </c>
      <c r="AK12" s="111">
        <v>0</v>
      </c>
      <c r="AL12" s="111">
        <v>0</v>
      </c>
      <c r="AM12" s="111">
        <v>0</v>
      </c>
      <c r="AN12" s="111">
        <v>0</v>
      </c>
      <c r="AO12" s="112">
        <v>0</v>
      </c>
      <c r="AP12" s="111">
        <v>0</v>
      </c>
      <c r="AQ12" s="111">
        <v>0</v>
      </c>
      <c r="AR12" s="111">
        <v>0</v>
      </c>
      <c r="AS12" s="113">
        <f t="shared" si="6"/>
        <v>0</v>
      </c>
      <c r="AT12" s="113">
        <f t="shared" si="7"/>
        <v>0</v>
      </c>
    </row>
    <row r="13" spans="1:46" ht="20.100000000000001" hidden="1" customHeight="1">
      <c r="A13" s="94" t="str">
        <f t="shared" si="0"/>
        <v>JA15I0047-OR001-USD</v>
      </c>
      <c r="B13" s="95" t="s">
        <v>94</v>
      </c>
      <c r="C13" s="2" t="s">
        <v>47</v>
      </c>
      <c r="D13" s="95" t="s">
        <v>60</v>
      </c>
      <c r="E13" s="4" t="s">
        <v>60</v>
      </c>
      <c r="F13" s="96" t="s">
        <v>49</v>
      </c>
      <c r="G13" s="96" t="s">
        <v>89</v>
      </c>
      <c r="H13" s="96" t="s">
        <v>90</v>
      </c>
      <c r="I13" s="96" t="s">
        <v>52</v>
      </c>
      <c r="J13" s="96" t="s">
        <v>95</v>
      </c>
      <c r="K13" s="96" t="s">
        <v>54</v>
      </c>
      <c r="L13" s="96" t="s">
        <v>71</v>
      </c>
      <c r="M13" s="96" t="s">
        <v>72</v>
      </c>
      <c r="N13" s="97">
        <v>28839.759999999998</v>
      </c>
      <c r="O13" s="98">
        <v>0</v>
      </c>
      <c r="P13" s="99">
        <f t="shared" si="1"/>
        <v>28839.759999999998</v>
      </c>
      <c r="Q13" s="98">
        <v>14724.99</v>
      </c>
      <c r="R13" s="100">
        <f t="shared" si="2"/>
        <v>14114.769999999999</v>
      </c>
      <c r="S13" s="101">
        <v>43013</v>
      </c>
      <c r="T13" s="114" t="s">
        <v>83</v>
      </c>
      <c r="U13" s="96" t="s">
        <v>58</v>
      </c>
      <c r="V13" s="102">
        <v>3534024</v>
      </c>
      <c r="W13" s="103">
        <v>0</v>
      </c>
      <c r="X13" s="104">
        <f t="shared" si="3"/>
        <v>3534024</v>
      </c>
      <c r="Y13" s="105" t="str">
        <f t="shared" si="9"/>
        <v/>
      </c>
      <c r="Z13" s="106" t="str">
        <f t="shared" si="8"/>
        <v/>
      </c>
      <c r="AA13" s="107" t="s">
        <v>283</v>
      </c>
      <c r="AB13" s="108" t="s">
        <v>284</v>
      </c>
      <c r="AC13" s="109" t="s">
        <v>285</v>
      </c>
      <c r="AD13" s="11" t="str">
        <f t="shared" si="5"/>
        <v>*</v>
      </c>
      <c r="AE13" s="50"/>
      <c r="AF13" s="110"/>
      <c r="AG13" s="111">
        <v>0</v>
      </c>
      <c r="AH13" s="111">
        <v>0</v>
      </c>
      <c r="AI13" s="111">
        <v>0</v>
      </c>
      <c r="AJ13" s="111">
        <v>0</v>
      </c>
      <c r="AK13" s="111">
        <v>0</v>
      </c>
      <c r="AL13" s="111">
        <v>0</v>
      </c>
      <c r="AM13" s="111">
        <v>0</v>
      </c>
      <c r="AN13" s="111">
        <v>0</v>
      </c>
      <c r="AO13" s="112">
        <v>0</v>
      </c>
      <c r="AP13" s="111">
        <v>0</v>
      </c>
      <c r="AQ13" s="111">
        <v>0</v>
      </c>
      <c r="AR13" s="111">
        <v>0</v>
      </c>
      <c r="AS13" s="113">
        <f t="shared" si="6"/>
        <v>0</v>
      </c>
      <c r="AT13" s="113">
        <f t="shared" si="7"/>
        <v>28839.759999999998</v>
      </c>
    </row>
    <row r="14" spans="1:46" ht="20.100000000000001" hidden="1" customHeight="1">
      <c r="A14" s="94" t="str">
        <f t="shared" si="0"/>
        <v>JA16C2002-OR001-USD</v>
      </c>
      <c r="B14" s="95" t="s">
        <v>96</v>
      </c>
      <c r="C14" s="2" t="s">
        <v>47</v>
      </c>
      <c r="D14" s="95" t="s">
        <v>97</v>
      </c>
      <c r="E14" s="4">
        <v>42419</v>
      </c>
      <c r="F14" s="96" t="s">
        <v>49</v>
      </c>
      <c r="G14" s="96" t="s">
        <v>89</v>
      </c>
      <c r="H14" s="96" t="s">
        <v>90</v>
      </c>
      <c r="I14" s="96" t="s">
        <v>52</v>
      </c>
      <c r="J14" s="96" t="s">
        <v>98</v>
      </c>
      <c r="K14" s="96" t="s">
        <v>54</v>
      </c>
      <c r="L14" s="96" t="s">
        <v>49</v>
      </c>
      <c r="M14" s="96" t="s">
        <v>99</v>
      </c>
      <c r="N14" s="97">
        <v>0</v>
      </c>
      <c r="O14" s="98">
        <v>6119.99</v>
      </c>
      <c r="P14" s="99">
        <f t="shared" si="1"/>
        <v>6119.99</v>
      </c>
      <c r="Q14" s="98">
        <v>3133.67</v>
      </c>
      <c r="R14" s="100">
        <f t="shared" si="2"/>
        <v>2986.3199999999997</v>
      </c>
      <c r="S14" s="101">
        <v>43013</v>
      </c>
      <c r="T14" s="114" t="s">
        <v>83</v>
      </c>
      <c r="U14" s="96" t="s">
        <v>58</v>
      </c>
      <c r="V14" s="102">
        <v>0</v>
      </c>
      <c r="W14" s="103">
        <v>737000</v>
      </c>
      <c r="X14" s="104">
        <f t="shared" si="3"/>
        <v>737000</v>
      </c>
      <c r="Y14" s="105" t="str">
        <f t="shared" si="9"/>
        <v>LKDKR-16-005</v>
      </c>
      <c r="Z14" s="106">
        <f t="shared" si="8"/>
        <v>42419</v>
      </c>
      <c r="AA14" s="107" t="s">
        <v>283</v>
      </c>
      <c r="AB14" s="108" t="s">
        <v>284</v>
      </c>
      <c r="AC14" s="109" t="s">
        <v>285</v>
      </c>
      <c r="AD14" s="11" t="str">
        <f t="shared" si="5"/>
        <v>*</v>
      </c>
      <c r="AE14" s="50"/>
      <c r="AF14" s="110"/>
      <c r="AG14" s="111">
        <v>0</v>
      </c>
      <c r="AH14" s="111">
        <v>0</v>
      </c>
      <c r="AI14" s="111">
        <v>0</v>
      </c>
      <c r="AJ14" s="111">
        <v>0</v>
      </c>
      <c r="AK14" s="111">
        <v>0</v>
      </c>
      <c r="AL14" s="111">
        <v>3045.951006850737</v>
      </c>
      <c r="AM14" s="111">
        <v>0</v>
      </c>
      <c r="AN14" s="111">
        <v>3074.0410068507372</v>
      </c>
      <c r="AO14" s="112">
        <v>0</v>
      </c>
      <c r="AP14" s="111">
        <v>0</v>
      </c>
      <c r="AQ14" s="111">
        <v>0</v>
      </c>
      <c r="AR14" s="111">
        <v>0</v>
      </c>
      <c r="AS14" s="113">
        <f t="shared" si="6"/>
        <v>6119.9920137014742</v>
      </c>
      <c r="AT14" s="113">
        <f t="shared" si="7"/>
        <v>-2.0137014744250337E-3</v>
      </c>
    </row>
    <row r="15" spans="1:46" ht="20.100000000000001" hidden="1" customHeight="1">
      <c r="A15" s="94" t="str">
        <f t="shared" si="0"/>
        <v>JA14I0051-OR001-JPY</v>
      </c>
      <c r="B15" s="95" t="s">
        <v>100</v>
      </c>
      <c r="C15" s="2" t="s">
        <v>47</v>
      </c>
      <c r="D15" s="95" t="s">
        <v>60</v>
      </c>
      <c r="E15" s="4" t="s">
        <v>60</v>
      </c>
      <c r="F15" s="96" t="s">
        <v>49</v>
      </c>
      <c r="G15" s="96" t="s">
        <v>101</v>
      </c>
      <c r="H15" s="96" t="s">
        <v>102</v>
      </c>
      <c r="I15" s="96" t="s">
        <v>52</v>
      </c>
      <c r="J15" s="96" t="s">
        <v>103</v>
      </c>
      <c r="K15" s="96" t="s">
        <v>54</v>
      </c>
      <c r="L15" s="96" t="s">
        <v>71</v>
      </c>
      <c r="M15" s="96" t="s">
        <v>72</v>
      </c>
      <c r="N15" s="97">
        <v>0</v>
      </c>
      <c r="O15" s="98">
        <v>0</v>
      </c>
      <c r="P15" s="99">
        <f t="shared" si="1"/>
        <v>0</v>
      </c>
      <c r="Q15" s="98">
        <v>0</v>
      </c>
      <c r="R15" s="100">
        <f t="shared" si="2"/>
        <v>0</v>
      </c>
      <c r="S15" s="101">
        <v>42564</v>
      </c>
      <c r="T15" s="96" t="s">
        <v>57</v>
      </c>
      <c r="U15" s="96" t="s">
        <v>58</v>
      </c>
      <c r="V15" s="102">
        <v>0</v>
      </c>
      <c r="W15" s="103">
        <v>0</v>
      </c>
      <c r="X15" s="104">
        <f t="shared" si="3"/>
        <v>0</v>
      </c>
      <c r="Y15" s="105" t="str">
        <f t="shared" si="9"/>
        <v/>
      </c>
      <c r="Z15" s="106" t="str">
        <f t="shared" si="8"/>
        <v/>
      </c>
      <c r="AA15" s="107" t="s">
        <v>291</v>
      </c>
      <c r="AB15" s="108" t="s">
        <v>290</v>
      </c>
      <c r="AC15" s="109" t="s">
        <v>285</v>
      </c>
      <c r="AD15" s="11" t="str">
        <f t="shared" si="5"/>
        <v>*</v>
      </c>
      <c r="AE15" s="50"/>
      <c r="AF15" s="110"/>
      <c r="AG15" s="111">
        <v>0</v>
      </c>
      <c r="AH15" s="111">
        <v>0</v>
      </c>
      <c r="AI15" s="111">
        <v>0</v>
      </c>
      <c r="AJ15" s="111">
        <v>0</v>
      </c>
      <c r="AK15" s="111">
        <v>0</v>
      </c>
      <c r="AL15" s="111">
        <v>0</v>
      </c>
      <c r="AM15" s="111">
        <v>0</v>
      </c>
      <c r="AN15" s="111">
        <v>0</v>
      </c>
      <c r="AO15" s="112">
        <v>0</v>
      </c>
      <c r="AP15" s="111">
        <v>0</v>
      </c>
      <c r="AQ15" s="111">
        <v>0</v>
      </c>
      <c r="AR15" s="111">
        <v>0</v>
      </c>
      <c r="AS15" s="113">
        <f t="shared" si="6"/>
        <v>0</v>
      </c>
      <c r="AT15" s="113">
        <f t="shared" si="7"/>
        <v>0</v>
      </c>
    </row>
    <row r="16" spans="1:46" ht="20.100000000000001" hidden="1" customHeight="1">
      <c r="A16" s="94" t="str">
        <f t="shared" si="0"/>
        <v>JA14I0052-OR001-JPY</v>
      </c>
      <c r="B16" s="95" t="s">
        <v>104</v>
      </c>
      <c r="C16" s="2" t="s">
        <v>47</v>
      </c>
      <c r="D16" s="95" t="s">
        <v>60</v>
      </c>
      <c r="E16" s="4" t="s">
        <v>60</v>
      </c>
      <c r="F16" s="96" t="s">
        <v>49</v>
      </c>
      <c r="G16" s="96" t="s">
        <v>101</v>
      </c>
      <c r="H16" s="96" t="s">
        <v>102</v>
      </c>
      <c r="I16" s="96" t="s">
        <v>52</v>
      </c>
      <c r="J16" s="96" t="s">
        <v>105</v>
      </c>
      <c r="K16" s="96" t="s">
        <v>54</v>
      </c>
      <c r="L16" s="96" t="s">
        <v>64</v>
      </c>
      <c r="M16" s="96" t="s">
        <v>106</v>
      </c>
      <c r="N16" s="97">
        <v>0</v>
      </c>
      <c r="O16" s="98">
        <v>0</v>
      </c>
      <c r="P16" s="99">
        <f t="shared" si="1"/>
        <v>0</v>
      </c>
      <c r="Q16" s="98">
        <v>0</v>
      </c>
      <c r="R16" s="100">
        <f t="shared" si="2"/>
        <v>0</v>
      </c>
      <c r="S16" s="101">
        <v>42564</v>
      </c>
      <c r="T16" s="96" t="s">
        <v>57</v>
      </c>
      <c r="U16" s="96" t="s">
        <v>58</v>
      </c>
      <c r="V16" s="102">
        <v>0</v>
      </c>
      <c r="W16" s="103">
        <v>0</v>
      </c>
      <c r="X16" s="104">
        <f t="shared" si="3"/>
        <v>0</v>
      </c>
      <c r="Y16" s="105" t="str">
        <f t="shared" si="9"/>
        <v/>
      </c>
      <c r="Z16" s="106" t="str">
        <f t="shared" si="8"/>
        <v/>
      </c>
      <c r="AA16" s="107" t="s">
        <v>291</v>
      </c>
      <c r="AB16" s="108" t="s">
        <v>290</v>
      </c>
      <c r="AC16" s="109" t="s">
        <v>285</v>
      </c>
      <c r="AD16" s="11" t="str">
        <f t="shared" si="5"/>
        <v>*</v>
      </c>
      <c r="AE16" s="50"/>
      <c r="AF16" s="110"/>
      <c r="AG16" s="111">
        <v>0</v>
      </c>
      <c r="AH16" s="111">
        <v>0</v>
      </c>
      <c r="AI16" s="111">
        <v>0</v>
      </c>
      <c r="AJ16" s="111">
        <v>0</v>
      </c>
      <c r="AK16" s="111">
        <v>0</v>
      </c>
      <c r="AL16" s="111">
        <v>0</v>
      </c>
      <c r="AM16" s="111">
        <v>0</v>
      </c>
      <c r="AN16" s="111">
        <v>0</v>
      </c>
      <c r="AO16" s="112">
        <v>0</v>
      </c>
      <c r="AP16" s="111">
        <v>0</v>
      </c>
      <c r="AQ16" s="111">
        <v>0</v>
      </c>
      <c r="AR16" s="111">
        <v>0</v>
      </c>
      <c r="AS16" s="113">
        <f t="shared" si="6"/>
        <v>0</v>
      </c>
      <c r="AT16" s="113">
        <f t="shared" si="7"/>
        <v>0</v>
      </c>
    </row>
    <row r="17" spans="1:46" ht="20.100000000000001" hidden="1" customHeight="1">
      <c r="A17" s="94" t="str">
        <f t="shared" si="0"/>
        <v>JA15I0008-OR001-JPY</v>
      </c>
      <c r="B17" s="95" t="s">
        <v>107</v>
      </c>
      <c r="C17" s="2" t="s">
        <v>47</v>
      </c>
      <c r="D17" s="95" t="s">
        <v>60</v>
      </c>
      <c r="E17" s="4" t="s">
        <v>60</v>
      </c>
      <c r="F17" s="96" t="s">
        <v>49</v>
      </c>
      <c r="G17" s="96" t="s">
        <v>101</v>
      </c>
      <c r="H17" s="96" t="s">
        <v>102</v>
      </c>
      <c r="I17" s="96" t="s">
        <v>52</v>
      </c>
      <c r="J17" s="96" t="s">
        <v>108</v>
      </c>
      <c r="K17" s="96" t="s">
        <v>54</v>
      </c>
      <c r="L17" s="96" t="s">
        <v>71</v>
      </c>
      <c r="M17" s="96" t="s">
        <v>72</v>
      </c>
      <c r="N17" s="97">
        <v>15200000</v>
      </c>
      <c r="O17" s="98">
        <v>0</v>
      </c>
      <c r="P17" s="99">
        <f t="shared" si="1"/>
        <v>15200000</v>
      </c>
      <c r="Q17" s="98">
        <v>0</v>
      </c>
      <c r="R17" s="100">
        <f t="shared" si="2"/>
        <v>15200000</v>
      </c>
      <c r="S17" s="101">
        <v>42564</v>
      </c>
      <c r="T17" s="96" t="s">
        <v>57</v>
      </c>
      <c r="U17" s="96" t="s">
        <v>58</v>
      </c>
      <c r="V17" s="102">
        <v>15200000</v>
      </c>
      <c r="W17" s="103">
        <v>0</v>
      </c>
      <c r="X17" s="104">
        <f t="shared" si="3"/>
        <v>15200000</v>
      </c>
      <c r="Y17" s="105" t="str">
        <f t="shared" si="9"/>
        <v/>
      </c>
      <c r="Z17" s="106" t="str">
        <f t="shared" si="8"/>
        <v/>
      </c>
      <c r="AA17" s="107" t="s">
        <v>291</v>
      </c>
      <c r="AB17" s="108" t="s">
        <v>290</v>
      </c>
      <c r="AC17" s="109" t="s">
        <v>285</v>
      </c>
      <c r="AD17" s="11" t="str">
        <f t="shared" si="5"/>
        <v>*</v>
      </c>
      <c r="AE17" s="50"/>
      <c r="AF17" s="110"/>
      <c r="AG17" s="111">
        <v>0</v>
      </c>
      <c r="AH17" s="111">
        <v>0</v>
      </c>
      <c r="AI17" s="111">
        <v>0</v>
      </c>
      <c r="AJ17" s="111">
        <v>0</v>
      </c>
      <c r="AK17" s="111">
        <v>0</v>
      </c>
      <c r="AL17" s="111">
        <v>0</v>
      </c>
      <c r="AM17" s="111">
        <v>0</v>
      </c>
      <c r="AN17" s="111">
        <v>0</v>
      </c>
      <c r="AO17" s="112">
        <v>0</v>
      </c>
      <c r="AP17" s="111">
        <v>0</v>
      </c>
      <c r="AQ17" s="111">
        <v>0</v>
      </c>
      <c r="AR17" s="111">
        <v>0</v>
      </c>
      <c r="AS17" s="113">
        <f t="shared" si="6"/>
        <v>0</v>
      </c>
      <c r="AT17" s="113">
        <f t="shared" si="7"/>
        <v>15200000</v>
      </c>
    </row>
    <row r="18" spans="1:46" ht="20.100000000000001" hidden="1" customHeight="1">
      <c r="A18" s="94" t="str">
        <f t="shared" si="0"/>
        <v>JA15I0009-OR001-JPY</v>
      </c>
      <c r="B18" s="95" t="s">
        <v>109</v>
      </c>
      <c r="C18" s="2" t="s">
        <v>47</v>
      </c>
      <c r="D18" s="95" t="s">
        <v>60</v>
      </c>
      <c r="E18" s="4" t="s">
        <v>60</v>
      </c>
      <c r="F18" s="96" t="s">
        <v>49</v>
      </c>
      <c r="G18" s="96" t="s">
        <v>101</v>
      </c>
      <c r="H18" s="96" t="s">
        <v>102</v>
      </c>
      <c r="I18" s="96" t="s">
        <v>52</v>
      </c>
      <c r="J18" s="96" t="s">
        <v>110</v>
      </c>
      <c r="K18" s="96" t="s">
        <v>54</v>
      </c>
      <c r="L18" s="96" t="s">
        <v>64</v>
      </c>
      <c r="M18" s="96" t="s">
        <v>106</v>
      </c>
      <c r="N18" s="97">
        <v>13000000</v>
      </c>
      <c r="O18" s="98">
        <v>0</v>
      </c>
      <c r="P18" s="99">
        <f t="shared" si="1"/>
        <v>13000000</v>
      </c>
      <c r="Q18" s="98">
        <v>0</v>
      </c>
      <c r="R18" s="100">
        <f t="shared" si="2"/>
        <v>13000000</v>
      </c>
      <c r="S18" s="101">
        <v>42564</v>
      </c>
      <c r="T18" s="96" t="s">
        <v>57</v>
      </c>
      <c r="U18" s="96" t="s">
        <v>58</v>
      </c>
      <c r="V18" s="102">
        <v>13000000</v>
      </c>
      <c r="W18" s="103">
        <v>0</v>
      </c>
      <c r="X18" s="104">
        <f t="shared" si="3"/>
        <v>13000000</v>
      </c>
      <c r="Y18" s="105" t="str">
        <f t="shared" si="9"/>
        <v/>
      </c>
      <c r="Z18" s="106" t="str">
        <f t="shared" si="8"/>
        <v/>
      </c>
      <c r="AA18" s="107" t="s">
        <v>291</v>
      </c>
      <c r="AB18" s="108" t="s">
        <v>290</v>
      </c>
      <c r="AC18" s="109" t="s">
        <v>285</v>
      </c>
      <c r="AD18" s="11" t="str">
        <f t="shared" si="5"/>
        <v>*</v>
      </c>
      <c r="AE18" s="50"/>
      <c r="AF18" s="110"/>
      <c r="AG18" s="111">
        <v>0</v>
      </c>
      <c r="AH18" s="111">
        <v>0</v>
      </c>
      <c r="AI18" s="111">
        <v>0</v>
      </c>
      <c r="AJ18" s="111">
        <v>0</v>
      </c>
      <c r="AK18" s="111">
        <v>0</v>
      </c>
      <c r="AL18" s="111">
        <v>0</v>
      </c>
      <c r="AM18" s="111">
        <v>0</v>
      </c>
      <c r="AN18" s="111">
        <v>0</v>
      </c>
      <c r="AO18" s="112">
        <v>0</v>
      </c>
      <c r="AP18" s="111">
        <v>0</v>
      </c>
      <c r="AQ18" s="111">
        <v>0</v>
      </c>
      <c r="AR18" s="111">
        <v>0</v>
      </c>
      <c r="AS18" s="113">
        <f t="shared" si="6"/>
        <v>0</v>
      </c>
      <c r="AT18" s="113">
        <f t="shared" si="7"/>
        <v>13000000</v>
      </c>
    </row>
    <row r="19" spans="1:46" ht="20.100000000000001" hidden="1" customHeight="1">
      <c r="A19" s="94" t="str">
        <f t="shared" si="0"/>
        <v>JA16D2005-OR001-JPY</v>
      </c>
      <c r="B19" s="95" t="s">
        <v>111</v>
      </c>
      <c r="C19" s="2" t="s">
        <v>47</v>
      </c>
      <c r="D19" s="95" t="s">
        <v>112</v>
      </c>
      <c r="E19" s="4">
        <v>42298</v>
      </c>
      <c r="F19" s="96" t="s">
        <v>49</v>
      </c>
      <c r="G19" s="96" t="s">
        <v>101</v>
      </c>
      <c r="H19" s="96" t="s">
        <v>102</v>
      </c>
      <c r="I19" s="96" t="s">
        <v>52</v>
      </c>
      <c r="J19" s="96" t="s">
        <v>113</v>
      </c>
      <c r="K19" s="96" t="s">
        <v>54</v>
      </c>
      <c r="L19" s="96" t="s">
        <v>49</v>
      </c>
      <c r="M19" s="96" t="s">
        <v>99</v>
      </c>
      <c r="N19" s="97">
        <v>0</v>
      </c>
      <c r="O19" s="98">
        <v>8558000</v>
      </c>
      <c r="P19" s="99">
        <f t="shared" si="1"/>
        <v>8558000</v>
      </c>
      <c r="Q19" s="98">
        <v>0</v>
      </c>
      <c r="R19" s="100">
        <f t="shared" si="2"/>
        <v>8558000</v>
      </c>
      <c r="S19" s="101">
        <v>42564</v>
      </c>
      <c r="T19" s="96" t="s">
        <v>57</v>
      </c>
      <c r="U19" s="96" t="s">
        <v>58</v>
      </c>
      <c r="V19" s="102">
        <v>0</v>
      </c>
      <c r="W19" s="103">
        <v>8558000</v>
      </c>
      <c r="X19" s="104">
        <f t="shared" si="3"/>
        <v>8558000</v>
      </c>
      <c r="Y19" s="105" t="str">
        <f t="shared" si="9"/>
        <v>LKDKR-16-002</v>
      </c>
      <c r="Z19" s="106">
        <f t="shared" si="8"/>
        <v>42298</v>
      </c>
      <c r="AA19" s="107" t="s">
        <v>291</v>
      </c>
      <c r="AB19" s="108" t="s">
        <v>290</v>
      </c>
      <c r="AC19" s="109" t="s">
        <v>285</v>
      </c>
      <c r="AD19" s="11" t="str">
        <f t="shared" si="5"/>
        <v>*</v>
      </c>
      <c r="AE19" s="50"/>
      <c r="AF19" s="110"/>
      <c r="AG19" s="111">
        <v>0</v>
      </c>
      <c r="AH19" s="111">
        <v>0</v>
      </c>
      <c r="AI19" s="111">
        <v>0</v>
      </c>
      <c r="AJ19" s="111">
        <v>0</v>
      </c>
      <c r="AK19" s="111">
        <v>0</v>
      </c>
      <c r="AL19" s="111">
        <v>0</v>
      </c>
      <c r="AM19" s="111">
        <v>0</v>
      </c>
      <c r="AN19" s="111">
        <v>0</v>
      </c>
      <c r="AO19" s="112">
        <v>0</v>
      </c>
      <c r="AP19" s="111">
        <v>0</v>
      </c>
      <c r="AQ19" s="111">
        <v>0</v>
      </c>
      <c r="AR19" s="111">
        <v>0</v>
      </c>
      <c r="AS19" s="113">
        <f t="shared" si="6"/>
        <v>0</v>
      </c>
      <c r="AT19" s="113">
        <f t="shared" si="7"/>
        <v>8558000</v>
      </c>
    </row>
    <row r="20" spans="1:46" ht="20.100000000000001" hidden="1" customHeight="1">
      <c r="A20" s="94" t="str">
        <f t="shared" si="0"/>
        <v>JA16J2001-OR001-JPY</v>
      </c>
      <c r="B20" s="95" t="s">
        <v>114</v>
      </c>
      <c r="C20" s="2" t="s">
        <v>47</v>
      </c>
      <c r="D20" s="95" t="s">
        <v>115</v>
      </c>
      <c r="E20" s="4">
        <v>42293</v>
      </c>
      <c r="F20" s="96" t="s">
        <v>49</v>
      </c>
      <c r="G20" s="96" t="s">
        <v>101</v>
      </c>
      <c r="H20" s="96" t="s">
        <v>102</v>
      </c>
      <c r="I20" s="96" t="s">
        <v>52</v>
      </c>
      <c r="J20" s="96" t="s">
        <v>116</v>
      </c>
      <c r="K20" s="96" t="s">
        <v>54</v>
      </c>
      <c r="L20" s="96" t="s">
        <v>49</v>
      </c>
      <c r="M20" s="96" t="s">
        <v>117</v>
      </c>
      <c r="N20" s="97">
        <v>0</v>
      </c>
      <c r="O20" s="98">
        <v>26302000</v>
      </c>
      <c r="P20" s="99">
        <f t="shared" si="1"/>
        <v>26302000</v>
      </c>
      <c r="Q20" s="98">
        <v>0</v>
      </c>
      <c r="R20" s="100">
        <f t="shared" si="2"/>
        <v>26302000</v>
      </c>
      <c r="S20" s="101">
        <v>42564</v>
      </c>
      <c r="T20" s="96" t="s">
        <v>57</v>
      </c>
      <c r="U20" s="96" t="s">
        <v>58</v>
      </c>
      <c r="V20" s="102">
        <v>0</v>
      </c>
      <c r="W20" s="103">
        <v>26302000</v>
      </c>
      <c r="X20" s="104">
        <f t="shared" si="3"/>
        <v>26302000</v>
      </c>
      <c r="Y20" s="105" t="str">
        <f t="shared" si="9"/>
        <v>LKJKR-16-003</v>
      </c>
      <c r="Z20" s="106">
        <f t="shared" si="8"/>
        <v>42293</v>
      </c>
      <c r="AA20" s="107" t="s">
        <v>291</v>
      </c>
      <c r="AB20" s="108" t="s">
        <v>290</v>
      </c>
      <c r="AC20" s="109" t="s">
        <v>285</v>
      </c>
      <c r="AD20" s="11" t="str">
        <f t="shared" si="5"/>
        <v>*</v>
      </c>
      <c r="AE20" s="50"/>
      <c r="AF20" s="110"/>
      <c r="AG20" s="111">
        <v>0</v>
      </c>
      <c r="AH20" s="111">
        <v>0</v>
      </c>
      <c r="AI20" s="111">
        <v>0</v>
      </c>
      <c r="AJ20" s="111">
        <v>0</v>
      </c>
      <c r="AK20" s="111">
        <v>0</v>
      </c>
      <c r="AL20" s="111">
        <v>0</v>
      </c>
      <c r="AM20" s="111">
        <v>0</v>
      </c>
      <c r="AN20" s="111">
        <v>0</v>
      </c>
      <c r="AO20" s="112">
        <v>0</v>
      </c>
      <c r="AP20" s="111">
        <v>0</v>
      </c>
      <c r="AQ20" s="111">
        <v>0</v>
      </c>
      <c r="AR20" s="111">
        <v>0</v>
      </c>
      <c r="AS20" s="113">
        <f t="shared" si="6"/>
        <v>0</v>
      </c>
      <c r="AT20" s="113">
        <f t="shared" si="7"/>
        <v>26302000</v>
      </c>
    </row>
    <row r="21" spans="1:46" ht="20.100000000000001" hidden="1" customHeight="1">
      <c r="A21" s="94" t="str">
        <f t="shared" si="0"/>
        <v>JA15E2015-OR001-USD</v>
      </c>
      <c r="B21" s="95" t="s">
        <v>118</v>
      </c>
      <c r="C21" s="2" t="s">
        <v>47</v>
      </c>
      <c r="D21" s="95" t="s">
        <v>60</v>
      </c>
      <c r="E21" s="4" t="s">
        <v>60</v>
      </c>
      <c r="F21" s="96" t="s">
        <v>49</v>
      </c>
      <c r="G21" s="96" t="s">
        <v>119</v>
      </c>
      <c r="H21" s="96" t="s">
        <v>120</v>
      </c>
      <c r="I21" s="96" t="s">
        <v>52</v>
      </c>
      <c r="J21" s="96" t="s">
        <v>121</v>
      </c>
      <c r="K21" s="96" t="s">
        <v>54</v>
      </c>
      <c r="L21" s="96" t="s">
        <v>122</v>
      </c>
      <c r="M21" s="96" t="s">
        <v>123</v>
      </c>
      <c r="N21" s="97">
        <v>0</v>
      </c>
      <c r="O21" s="98">
        <v>0</v>
      </c>
      <c r="P21" s="99">
        <f t="shared" si="1"/>
        <v>0</v>
      </c>
      <c r="Q21" s="98">
        <v>0</v>
      </c>
      <c r="R21" s="100">
        <f t="shared" si="2"/>
        <v>0</v>
      </c>
      <c r="S21" s="101">
        <v>42643</v>
      </c>
      <c r="T21" s="114" t="s">
        <v>83</v>
      </c>
      <c r="U21" s="96" t="s">
        <v>58</v>
      </c>
      <c r="V21" s="102">
        <v>0</v>
      </c>
      <c r="W21" s="103">
        <v>0</v>
      </c>
      <c r="X21" s="104">
        <f t="shared" si="3"/>
        <v>0</v>
      </c>
      <c r="Y21" s="105" t="str">
        <f t="shared" si="9"/>
        <v/>
      </c>
      <c r="Z21" s="106" t="str">
        <f t="shared" si="8"/>
        <v/>
      </c>
      <c r="AA21" s="107" t="s">
        <v>291</v>
      </c>
      <c r="AB21" s="108" t="s">
        <v>290</v>
      </c>
      <c r="AC21" s="109" t="s">
        <v>287</v>
      </c>
      <c r="AD21" s="11" t="str">
        <f t="shared" si="5"/>
        <v>*</v>
      </c>
      <c r="AE21" s="50"/>
      <c r="AF21" s="110"/>
      <c r="AG21" s="111">
        <v>0</v>
      </c>
      <c r="AH21" s="111">
        <v>0</v>
      </c>
      <c r="AI21" s="111">
        <v>0</v>
      </c>
      <c r="AJ21" s="111">
        <v>0</v>
      </c>
      <c r="AK21" s="111">
        <v>0</v>
      </c>
      <c r="AL21" s="111">
        <v>0</v>
      </c>
      <c r="AM21" s="111">
        <v>0</v>
      </c>
      <c r="AN21" s="111">
        <v>0</v>
      </c>
      <c r="AO21" s="112">
        <v>0</v>
      </c>
      <c r="AP21" s="111">
        <v>0</v>
      </c>
      <c r="AQ21" s="111">
        <v>0</v>
      </c>
      <c r="AR21" s="111">
        <v>0</v>
      </c>
      <c r="AS21" s="113">
        <f t="shared" si="6"/>
        <v>0</v>
      </c>
      <c r="AT21" s="113">
        <f t="shared" si="7"/>
        <v>0</v>
      </c>
    </row>
    <row r="22" spans="1:46" ht="20.100000000000001" hidden="1" customHeight="1">
      <c r="A22" s="94" t="str">
        <f t="shared" si="0"/>
        <v>JA15I0041-OR001-USD</v>
      </c>
      <c r="B22" s="95" t="s">
        <v>124</v>
      </c>
      <c r="C22" s="2" t="s">
        <v>47</v>
      </c>
      <c r="D22" s="95" t="s">
        <v>60</v>
      </c>
      <c r="E22" s="4" t="s">
        <v>60</v>
      </c>
      <c r="F22" s="96" t="s">
        <v>49</v>
      </c>
      <c r="G22" s="96" t="s">
        <v>119</v>
      </c>
      <c r="H22" s="96" t="s">
        <v>120</v>
      </c>
      <c r="I22" s="96" t="s">
        <v>52</v>
      </c>
      <c r="J22" s="96" t="s">
        <v>125</v>
      </c>
      <c r="K22" s="96" t="s">
        <v>54</v>
      </c>
      <c r="L22" s="96" t="s">
        <v>71</v>
      </c>
      <c r="M22" s="96" t="s">
        <v>126</v>
      </c>
      <c r="N22" s="97">
        <v>0</v>
      </c>
      <c r="O22" s="98">
        <v>0</v>
      </c>
      <c r="P22" s="99">
        <f t="shared" si="1"/>
        <v>0</v>
      </c>
      <c r="Q22" s="98">
        <v>0</v>
      </c>
      <c r="R22" s="100">
        <f t="shared" si="2"/>
        <v>0</v>
      </c>
      <c r="S22" s="101">
        <v>42643</v>
      </c>
      <c r="T22" s="114" t="s">
        <v>83</v>
      </c>
      <c r="U22" s="96" t="s">
        <v>58</v>
      </c>
      <c r="V22" s="102">
        <v>0</v>
      </c>
      <c r="W22" s="103">
        <v>0</v>
      </c>
      <c r="X22" s="104">
        <f t="shared" si="3"/>
        <v>0</v>
      </c>
      <c r="Y22" s="105" t="str">
        <f t="shared" si="9"/>
        <v/>
      </c>
      <c r="Z22" s="106" t="str">
        <f t="shared" si="8"/>
        <v/>
      </c>
      <c r="AA22" s="107" t="s">
        <v>291</v>
      </c>
      <c r="AB22" s="108" t="s">
        <v>290</v>
      </c>
      <c r="AC22" s="109" t="s">
        <v>287</v>
      </c>
      <c r="AD22" s="11" t="str">
        <f t="shared" si="5"/>
        <v>*</v>
      </c>
      <c r="AE22" s="50"/>
      <c r="AF22" s="110"/>
      <c r="AG22" s="111">
        <v>0</v>
      </c>
      <c r="AH22" s="111">
        <v>0</v>
      </c>
      <c r="AI22" s="111">
        <v>0</v>
      </c>
      <c r="AJ22" s="111">
        <v>0</v>
      </c>
      <c r="AK22" s="111">
        <v>0</v>
      </c>
      <c r="AL22" s="111">
        <v>0</v>
      </c>
      <c r="AM22" s="111">
        <v>0</v>
      </c>
      <c r="AN22" s="111">
        <v>0</v>
      </c>
      <c r="AO22" s="112">
        <v>0</v>
      </c>
      <c r="AP22" s="111">
        <v>0</v>
      </c>
      <c r="AQ22" s="111">
        <v>0</v>
      </c>
      <c r="AR22" s="111">
        <v>0</v>
      </c>
      <c r="AS22" s="113">
        <f t="shared" si="6"/>
        <v>0</v>
      </c>
      <c r="AT22" s="113">
        <f t="shared" si="7"/>
        <v>0</v>
      </c>
    </row>
    <row r="23" spans="1:46" ht="20.100000000000001" hidden="1" customHeight="1">
      <c r="A23" s="94" t="str">
        <f t="shared" si="0"/>
        <v>JA16E2023-OR001-USD</v>
      </c>
      <c r="B23" s="95" t="s">
        <v>127</v>
      </c>
      <c r="C23" s="2" t="s">
        <v>47</v>
      </c>
      <c r="D23" s="95" t="s">
        <v>48</v>
      </c>
      <c r="E23" s="4">
        <v>42276</v>
      </c>
      <c r="F23" s="96" t="s">
        <v>49</v>
      </c>
      <c r="G23" s="96" t="s">
        <v>119</v>
      </c>
      <c r="H23" s="96" t="s">
        <v>120</v>
      </c>
      <c r="I23" s="96" t="s">
        <v>52</v>
      </c>
      <c r="J23" s="96" t="s">
        <v>128</v>
      </c>
      <c r="K23" s="96" t="s">
        <v>54</v>
      </c>
      <c r="L23" s="96" t="s">
        <v>122</v>
      </c>
      <c r="M23" s="96" t="s">
        <v>123</v>
      </c>
      <c r="N23" s="97">
        <v>0</v>
      </c>
      <c r="O23" s="98">
        <v>37473.480000000003</v>
      </c>
      <c r="P23" s="99">
        <f t="shared" si="1"/>
        <v>37473.480000000003</v>
      </c>
      <c r="Q23" s="98">
        <v>0</v>
      </c>
      <c r="R23" s="100">
        <f t="shared" si="2"/>
        <v>37473.480000000003</v>
      </c>
      <c r="S23" s="101">
        <v>42643</v>
      </c>
      <c r="T23" s="114" t="s">
        <v>83</v>
      </c>
      <c r="U23" s="96" t="s">
        <v>58</v>
      </c>
      <c r="V23" s="102">
        <v>0</v>
      </c>
      <c r="W23" s="103">
        <v>4512744</v>
      </c>
      <c r="X23" s="104">
        <f t="shared" si="3"/>
        <v>4512744</v>
      </c>
      <c r="Y23" s="105" t="str">
        <f t="shared" si="9"/>
        <v>部分完成につき、付替え</v>
      </c>
      <c r="Z23" s="106">
        <f t="shared" si="8"/>
        <v>42276</v>
      </c>
      <c r="AA23" s="107" t="s">
        <v>291</v>
      </c>
      <c r="AB23" s="108" t="s">
        <v>290</v>
      </c>
      <c r="AC23" s="109" t="s">
        <v>287</v>
      </c>
      <c r="AD23" s="11" t="str">
        <f t="shared" si="5"/>
        <v>*</v>
      </c>
      <c r="AE23" s="50"/>
      <c r="AF23" s="110"/>
      <c r="AG23" s="111">
        <v>0</v>
      </c>
      <c r="AH23" s="111">
        <v>0</v>
      </c>
      <c r="AI23" s="111">
        <v>0</v>
      </c>
      <c r="AJ23" s="111">
        <v>0</v>
      </c>
      <c r="AK23" s="111">
        <v>0</v>
      </c>
      <c r="AL23" s="111">
        <v>0</v>
      </c>
      <c r="AM23" s="111">
        <v>0</v>
      </c>
      <c r="AN23" s="111">
        <v>0</v>
      </c>
      <c r="AO23" s="112">
        <v>0</v>
      </c>
      <c r="AP23" s="111">
        <v>0</v>
      </c>
      <c r="AQ23" s="111">
        <v>0</v>
      </c>
      <c r="AR23" s="111">
        <v>0</v>
      </c>
      <c r="AS23" s="113">
        <f t="shared" si="6"/>
        <v>0</v>
      </c>
      <c r="AT23" s="113">
        <f t="shared" si="7"/>
        <v>37473.480000000003</v>
      </c>
    </row>
    <row r="24" spans="1:46" ht="20.100000000000001" hidden="1" customHeight="1">
      <c r="A24" s="94" t="str">
        <f t="shared" si="0"/>
        <v>JA16E2021-OR002-JPY</v>
      </c>
      <c r="B24" s="95" t="s">
        <v>129</v>
      </c>
      <c r="C24" s="2" t="s">
        <v>47</v>
      </c>
      <c r="D24" s="95" t="s">
        <v>48</v>
      </c>
      <c r="E24" s="4">
        <v>42257</v>
      </c>
      <c r="F24" s="96" t="s">
        <v>49</v>
      </c>
      <c r="G24" s="96" t="s">
        <v>130</v>
      </c>
      <c r="H24" s="96" t="s">
        <v>131</v>
      </c>
      <c r="I24" s="96" t="s">
        <v>52</v>
      </c>
      <c r="J24" s="96" t="s">
        <v>132</v>
      </c>
      <c r="K24" s="96" t="s">
        <v>133</v>
      </c>
      <c r="L24" s="96" t="s">
        <v>122</v>
      </c>
      <c r="M24" s="96" t="s">
        <v>123</v>
      </c>
      <c r="N24" s="97">
        <v>0</v>
      </c>
      <c r="O24" s="98">
        <v>734000</v>
      </c>
      <c r="P24" s="99">
        <f t="shared" si="1"/>
        <v>734000</v>
      </c>
      <c r="Q24" s="98">
        <v>734000</v>
      </c>
      <c r="R24" s="100">
        <f t="shared" si="2"/>
        <v>0</v>
      </c>
      <c r="S24" s="101">
        <v>42643</v>
      </c>
      <c r="T24" s="96" t="s">
        <v>57</v>
      </c>
      <c r="U24" s="96" t="s">
        <v>58</v>
      </c>
      <c r="V24" s="102">
        <v>0</v>
      </c>
      <c r="W24" s="103">
        <v>734000</v>
      </c>
      <c r="X24" s="104">
        <f t="shared" si="3"/>
        <v>734000</v>
      </c>
      <c r="Y24" s="105" t="str">
        <f t="shared" si="9"/>
        <v>部分完成につき、付替え</v>
      </c>
      <c r="Z24" s="106">
        <f t="shared" si="8"/>
        <v>42257</v>
      </c>
      <c r="AA24" s="107" t="s">
        <v>291</v>
      </c>
      <c r="AB24" s="108" t="s">
        <v>290</v>
      </c>
      <c r="AC24" s="109" t="s">
        <v>288</v>
      </c>
      <c r="AD24" s="11" t="str">
        <f t="shared" si="5"/>
        <v>*</v>
      </c>
      <c r="AE24" s="50"/>
      <c r="AF24" s="110"/>
      <c r="AG24" s="111">
        <v>0</v>
      </c>
      <c r="AH24" s="111">
        <v>0</v>
      </c>
      <c r="AI24" s="111">
        <v>0</v>
      </c>
      <c r="AJ24" s="111">
        <v>0</v>
      </c>
      <c r="AK24" s="111">
        <v>0</v>
      </c>
      <c r="AL24" s="111">
        <v>0</v>
      </c>
      <c r="AM24" s="111">
        <v>0</v>
      </c>
      <c r="AN24" s="111">
        <v>0</v>
      </c>
      <c r="AO24" s="112">
        <v>0</v>
      </c>
      <c r="AP24" s="111">
        <v>0</v>
      </c>
      <c r="AQ24" s="111">
        <v>0</v>
      </c>
      <c r="AR24" s="111">
        <v>0</v>
      </c>
      <c r="AS24" s="113">
        <f t="shared" si="6"/>
        <v>0</v>
      </c>
      <c r="AT24" s="113">
        <f t="shared" si="7"/>
        <v>734000</v>
      </c>
    </row>
    <row r="25" spans="1:46" ht="20.100000000000001" hidden="1" customHeight="1">
      <c r="A25" s="94" t="str">
        <f t="shared" si="0"/>
        <v>JA16J2003-OR002-JPY</v>
      </c>
      <c r="B25" s="95" t="s">
        <v>134</v>
      </c>
      <c r="C25" s="2" t="s">
        <v>47</v>
      </c>
      <c r="D25" s="95" t="s">
        <v>48</v>
      </c>
      <c r="E25" s="4">
        <v>42292</v>
      </c>
      <c r="F25" s="96" t="s">
        <v>49</v>
      </c>
      <c r="G25" s="96" t="s">
        <v>130</v>
      </c>
      <c r="H25" s="96" t="s">
        <v>131</v>
      </c>
      <c r="I25" s="96" t="s">
        <v>52</v>
      </c>
      <c r="J25" s="96" t="s">
        <v>135</v>
      </c>
      <c r="K25" s="96" t="s">
        <v>133</v>
      </c>
      <c r="L25" s="96" t="s">
        <v>49</v>
      </c>
      <c r="M25" s="96" t="s">
        <v>117</v>
      </c>
      <c r="N25" s="97">
        <v>0</v>
      </c>
      <c r="O25" s="98">
        <v>2272000</v>
      </c>
      <c r="P25" s="99">
        <f t="shared" si="1"/>
        <v>2272000</v>
      </c>
      <c r="Q25" s="98">
        <v>2272000</v>
      </c>
      <c r="R25" s="100">
        <f t="shared" si="2"/>
        <v>0</v>
      </c>
      <c r="S25" s="101">
        <v>42643</v>
      </c>
      <c r="T25" s="96" t="s">
        <v>57</v>
      </c>
      <c r="U25" s="96" t="s">
        <v>58</v>
      </c>
      <c r="V25" s="102">
        <v>0</v>
      </c>
      <c r="W25" s="103">
        <v>2272000</v>
      </c>
      <c r="X25" s="104">
        <f t="shared" si="3"/>
        <v>2272000</v>
      </c>
      <c r="Y25" s="105" t="str">
        <f t="shared" si="9"/>
        <v>部分完成につき、付替え</v>
      </c>
      <c r="Z25" s="106">
        <f t="shared" si="8"/>
        <v>42292</v>
      </c>
      <c r="AA25" s="107" t="s">
        <v>291</v>
      </c>
      <c r="AB25" s="108" t="s">
        <v>290</v>
      </c>
      <c r="AC25" s="109" t="s">
        <v>288</v>
      </c>
      <c r="AD25" s="11" t="str">
        <f t="shared" si="5"/>
        <v>*</v>
      </c>
      <c r="AE25" s="50"/>
      <c r="AF25" s="110"/>
      <c r="AG25" s="111">
        <v>0</v>
      </c>
      <c r="AH25" s="111">
        <v>0</v>
      </c>
      <c r="AI25" s="111">
        <v>0</v>
      </c>
      <c r="AJ25" s="111">
        <v>0</v>
      </c>
      <c r="AK25" s="111">
        <v>0</v>
      </c>
      <c r="AL25" s="111">
        <v>0</v>
      </c>
      <c r="AM25" s="111">
        <v>0</v>
      </c>
      <c r="AN25" s="111">
        <v>0</v>
      </c>
      <c r="AO25" s="112">
        <v>0</v>
      </c>
      <c r="AP25" s="111">
        <v>0</v>
      </c>
      <c r="AQ25" s="111">
        <v>0</v>
      </c>
      <c r="AR25" s="111">
        <v>0</v>
      </c>
      <c r="AS25" s="113">
        <f t="shared" si="6"/>
        <v>0</v>
      </c>
      <c r="AT25" s="113">
        <f t="shared" si="7"/>
        <v>2272000</v>
      </c>
    </row>
    <row r="26" spans="1:46" ht="20.100000000000001" hidden="1" customHeight="1">
      <c r="A26" s="94" t="str">
        <f t="shared" si="0"/>
        <v>JA16L2005-OR002-JPY</v>
      </c>
      <c r="B26" s="95" t="s">
        <v>136</v>
      </c>
      <c r="C26" s="2" t="s">
        <v>47</v>
      </c>
      <c r="D26" s="95" t="s">
        <v>48</v>
      </c>
      <c r="E26" s="4">
        <v>42347</v>
      </c>
      <c r="F26" s="96" t="s">
        <v>49</v>
      </c>
      <c r="G26" s="96" t="s">
        <v>130</v>
      </c>
      <c r="H26" s="96" t="s">
        <v>131</v>
      </c>
      <c r="I26" s="96" t="s">
        <v>52</v>
      </c>
      <c r="J26" s="96" t="s">
        <v>137</v>
      </c>
      <c r="K26" s="96" t="s">
        <v>133</v>
      </c>
      <c r="L26" s="96" t="s">
        <v>138</v>
      </c>
      <c r="M26" s="96" t="s">
        <v>139</v>
      </c>
      <c r="N26" s="97">
        <v>0</v>
      </c>
      <c r="O26" s="98">
        <v>2897000</v>
      </c>
      <c r="P26" s="99">
        <f t="shared" si="1"/>
        <v>2897000</v>
      </c>
      <c r="Q26" s="98">
        <v>2897000</v>
      </c>
      <c r="R26" s="100">
        <f t="shared" si="2"/>
        <v>0</v>
      </c>
      <c r="S26" s="101">
        <v>42643</v>
      </c>
      <c r="T26" s="96" t="s">
        <v>57</v>
      </c>
      <c r="U26" s="96" t="s">
        <v>58</v>
      </c>
      <c r="V26" s="102">
        <v>0</v>
      </c>
      <c r="W26" s="103">
        <v>2897000</v>
      </c>
      <c r="X26" s="104">
        <f t="shared" si="3"/>
        <v>2897000</v>
      </c>
      <c r="Y26" s="105" t="str">
        <f t="shared" si="9"/>
        <v>部分完成につき、付替え</v>
      </c>
      <c r="Z26" s="106">
        <f t="shared" si="8"/>
        <v>42347</v>
      </c>
      <c r="AA26" s="107" t="s">
        <v>291</v>
      </c>
      <c r="AB26" s="108" t="s">
        <v>290</v>
      </c>
      <c r="AC26" s="109" t="s">
        <v>288</v>
      </c>
      <c r="AD26" s="11" t="str">
        <f t="shared" si="5"/>
        <v>*</v>
      </c>
      <c r="AE26" s="50"/>
      <c r="AF26" s="110"/>
      <c r="AG26" s="111">
        <v>0</v>
      </c>
      <c r="AH26" s="111">
        <v>0</v>
      </c>
      <c r="AI26" s="111">
        <v>0</v>
      </c>
      <c r="AJ26" s="111">
        <v>0</v>
      </c>
      <c r="AK26" s="111">
        <v>0</v>
      </c>
      <c r="AL26" s="111">
        <v>0</v>
      </c>
      <c r="AM26" s="111">
        <v>0</v>
      </c>
      <c r="AN26" s="111">
        <v>0</v>
      </c>
      <c r="AO26" s="112">
        <v>0</v>
      </c>
      <c r="AP26" s="111">
        <v>0</v>
      </c>
      <c r="AQ26" s="111">
        <v>0</v>
      </c>
      <c r="AR26" s="111">
        <v>0</v>
      </c>
      <c r="AS26" s="113">
        <f t="shared" si="6"/>
        <v>0</v>
      </c>
      <c r="AT26" s="113">
        <f t="shared" si="7"/>
        <v>2897000</v>
      </c>
    </row>
    <row r="27" spans="1:46" ht="20.100000000000001" hidden="1" customHeight="1">
      <c r="A27" s="94" t="str">
        <f t="shared" si="0"/>
        <v>JA16T2002-OR002-JPY</v>
      </c>
      <c r="B27" s="95" t="s">
        <v>140</v>
      </c>
      <c r="C27" s="2" t="s">
        <v>141</v>
      </c>
      <c r="D27" s="95" t="s">
        <v>141</v>
      </c>
      <c r="E27" s="4" t="s">
        <v>141</v>
      </c>
      <c r="F27" s="96" t="s">
        <v>49</v>
      </c>
      <c r="G27" s="96" t="s">
        <v>130</v>
      </c>
      <c r="H27" s="96" t="s">
        <v>131</v>
      </c>
      <c r="I27" s="96" t="s">
        <v>52</v>
      </c>
      <c r="J27" s="96" t="s">
        <v>142</v>
      </c>
      <c r="K27" s="96" t="s">
        <v>133</v>
      </c>
      <c r="L27" s="96" t="s">
        <v>138</v>
      </c>
      <c r="M27" s="96" t="s">
        <v>139</v>
      </c>
      <c r="N27" s="97">
        <v>0</v>
      </c>
      <c r="O27" s="98">
        <v>0</v>
      </c>
      <c r="P27" s="99">
        <f t="shared" si="1"/>
        <v>0</v>
      </c>
      <c r="Q27" s="98">
        <v>0</v>
      </c>
      <c r="R27" s="100">
        <f t="shared" si="2"/>
        <v>0</v>
      </c>
      <c r="S27" s="101">
        <v>42643</v>
      </c>
      <c r="T27" s="96" t="s">
        <v>57</v>
      </c>
      <c r="U27" s="96" t="s">
        <v>58</v>
      </c>
      <c r="V27" s="102">
        <v>0</v>
      </c>
      <c r="W27" s="103">
        <v>0</v>
      </c>
      <c r="X27" s="104">
        <f t="shared" si="3"/>
        <v>0</v>
      </c>
      <c r="Y27" s="105" t="str">
        <f t="shared" si="9"/>
        <v>-</v>
      </c>
      <c r="Z27" s="106" t="str">
        <f t="shared" si="8"/>
        <v>-</v>
      </c>
      <c r="AA27" s="107" t="s">
        <v>291</v>
      </c>
      <c r="AB27" s="108" t="s">
        <v>290</v>
      </c>
      <c r="AC27" s="109" t="s">
        <v>288</v>
      </c>
      <c r="AD27" s="11" t="str">
        <f t="shared" si="5"/>
        <v>*</v>
      </c>
      <c r="AE27" s="50"/>
      <c r="AF27" s="110"/>
      <c r="AG27" s="111">
        <v>0</v>
      </c>
      <c r="AH27" s="111">
        <v>0</v>
      </c>
      <c r="AI27" s="111">
        <v>0</v>
      </c>
      <c r="AJ27" s="111">
        <v>0</v>
      </c>
      <c r="AK27" s="111">
        <v>0</v>
      </c>
      <c r="AL27" s="111">
        <v>0</v>
      </c>
      <c r="AM27" s="111">
        <v>0</v>
      </c>
      <c r="AN27" s="111">
        <v>0</v>
      </c>
      <c r="AO27" s="112">
        <v>0</v>
      </c>
      <c r="AP27" s="111">
        <v>0</v>
      </c>
      <c r="AQ27" s="111">
        <v>0</v>
      </c>
      <c r="AR27" s="111">
        <v>0</v>
      </c>
      <c r="AS27" s="113">
        <f t="shared" si="6"/>
        <v>0</v>
      </c>
      <c r="AT27" s="113">
        <f t="shared" si="7"/>
        <v>0</v>
      </c>
    </row>
    <row r="28" spans="1:46" ht="20.100000000000001" hidden="1" customHeight="1">
      <c r="A28" s="94" t="str">
        <f t="shared" si="0"/>
        <v>JA16U2002-OR001-USD</v>
      </c>
      <c r="B28" s="95" t="s">
        <v>143</v>
      </c>
      <c r="C28" s="2" t="s">
        <v>47</v>
      </c>
      <c r="D28" s="95" t="s">
        <v>144</v>
      </c>
      <c r="E28" s="4">
        <v>42215</v>
      </c>
      <c r="F28" s="96" t="s">
        <v>49</v>
      </c>
      <c r="G28" s="96" t="s">
        <v>145</v>
      </c>
      <c r="H28" s="96" t="s">
        <v>146</v>
      </c>
      <c r="I28" s="96" t="s">
        <v>52</v>
      </c>
      <c r="J28" s="96" t="s">
        <v>147</v>
      </c>
      <c r="K28" s="96" t="s">
        <v>54</v>
      </c>
      <c r="L28" s="96" t="s">
        <v>55</v>
      </c>
      <c r="M28" s="96" t="s">
        <v>56</v>
      </c>
      <c r="N28" s="97">
        <v>0</v>
      </c>
      <c r="O28" s="98">
        <v>28439.69</v>
      </c>
      <c r="P28" s="99">
        <f t="shared" si="1"/>
        <v>28439.69</v>
      </c>
      <c r="Q28" s="98">
        <v>25515.14</v>
      </c>
      <c r="R28" s="100">
        <f t="shared" si="2"/>
        <v>2924.5499999999993</v>
      </c>
      <c r="S28" s="101">
        <v>44135</v>
      </c>
      <c r="T28" s="114" t="s">
        <v>83</v>
      </c>
      <c r="U28" s="96" t="s">
        <v>58</v>
      </c>
      <c r="V28" s="102">
        <v>0</v>
      </c>
      <c r="W28" s="103">
        <v>3424850</v>
      </c>
      <c r="X28" s="104">
        <f t="shared" si="3"/>
        <v>3424850</v>
      </c>
      <c r="Y28" s="105" t="str">
        <f t="shared" si="9"/>
        <v>LKUKR-16-003</v>
      </c>
      <c r="Z28" s="106">
        <f t="shared" si="8"/>
        <v>42215</v>
      </c>
      <c r="AA28" s="107" t="s">
        <v>283</v>
      </c>
      <c r="AB28" s="108" t="s">
        <v>284</v>
      </c>
      <c r="AC28" s="109" t="s">
        <v>287</v>
      </c>
      <c r="AD28" s="11" t="str">
        <f t="shared" si="5"/>
        <v>*</v>
      </c>
      <c r="AE28" s="50"/>
      <c r="AF28" s="110"/>
      <c r="AG28" s="111">
        <v>25515.136916925087</v>
      </c>
      <c r="AH28" s="111">
        <v>0</v>
      </c>
      <c r="AI28" s="111">
        <v>0</v>
      </c>
      <c r="AJ28" s="111">
        <v>0</v>
      </c>
      <c r="AK28" s="111">
        <v>0</v>
      </c>
      <c r="AL28" s="111">
        <v>0</v>
      </c>
      <c r="AM28" s="111">
        <v>0</v>
      </c>
      <c r="AN28" s="111">
        <v>0</v>
      </c>
      <c r="AO28" s="112">
        <v>0</v>
      </c>
      <c r="AP28" s="111">
        <v>0</v>
      </c>
      <c r="AQ28" s="111">
        <v>0</v>
      </c>
      <c r="AR28" s="111">
        <v>0</v>
      </c>
      <c r="AS28" s="113">
        <f t="shared" si="6"/>
        <v>25515.136916925087</v>
      </c>
      <c r="AT28" s="113">
        <f t="shared" si="7"/>
        <v>2924.5530830749121</v>
      </c>
    </row>
    <row r="29" spans="1:46" ht="20.100000000000001" hidden="1" customHeight="1">
      <c r="A29" s="94" t="str">
        <f t="shared" si="0"/>
        <v>JA16G2002-OR001-JPY</v>
      </c>
      <c r="B29" s="95" t="s">
        <v>148</v>
      </c>
      <c r="C29" s="2" t="s">
        <v>47</v>
      </c>
      <c r="D29" s="95" t="s">
        <v>48</v>
      </c>
      <c r="E29" s="4">
        <v>42355</v>
      </c>
      <c r="F29" s="96" t="s">
        <v>49</v>
      </c>
      <c r="G29" s="96" t="s">
        <v>149</v>
      </c>
      <c r="H29" s="96" t="s">
        <v>150</v>
      </c>
      <c r="I29" s="96" t="s">
        <v>52</v>
      </c>
      <c r="J29" s="96" t="s">
        <v>151</v>
      </c>
      <c r="K29" s="96" t="s">
        <v>54</v>
      </c>
      <c r="L29" s="96" t="s">
        <v>152</v>
      </c>
      <c r="M29" s="96" t="s">
        <v>153</v>
      </c>
      <c r="N29" s="97">
        <v>0</v>
      </c>
      <c r="O29" s="98">
        <v>13500000</v>
      </c>
      <c r="P29" s="99">
        <f t="shared" si="1"/>
        <v>13500000</v>
      </c>
      <c r="Q29" s="98">
        <f>P29</f>
        <v>13500000</v>
      </c>
      <c r="R29" s="100">
        <f t="shared" si="2"/>
        <v>0</v>
      </c>
      <c r="S29" s="101">
        <v>42400</v>
      </c>
      <c r="T29" s="96" t="s">
        <v>57</v>
      </c>
      <c r="U29" s="96" t="s">
        <v>58</v>
      </c>
      <c r="V29" s="102">
        <v>0</v>
      </c>
      <c r="W29" s="103">
        <v>13500000</v>
      </c>
      <c r="X29" s="104">
        <f t="shared" si="3"/>
        <v>13500000</v>
      </c>
      <c r="Y29" s="105"/>
      <c r="Z29" s="106">
        <f t="shared" si="8"/>
        <v>42355</v>
      </c>
      <c r="AA29" s="107" t="s">
        <v>289</v>
      </c>
      <c r="AB29" s="108" t="s">
        <v>286</v>
      </c>
      <c r="AC29" s="109" t="s">
        <v>292</v>
      </c>
      <c r="AD29" s="11" t="str">
        <f t="shared" si="5"/>
        <v>*</v>
      </c>
      <c r="AE29" s="50"/>
      <c r="AF29" s="110"/>
      <c r="AG29" s="111">
        <v>0</v>
      </c>
      <c r="AH29" s="111">
        <v>0</v>
      </c>
      <c r="AI29" s="111">
        <v>0</v>
      </c>
      <c r="AJ29" s="111">
        <v>0</v>
      </c>
      <c r="AK29" s="111">
        <v>0</v>
      </c>
      <c r="AL29" s="111">
        <v>0</v>
      </c>
      <c r="AM29" s="111">
        <v>0</v>
      </c>
      <c r="AN29" s="111">
        <v>0</v>
      </c>
      <c r="AO29" s="112">
        <v>13500000</v>
      </c>
      <c r="AP29" s="111">
        <v>0</v>
      </c>
      <c r="AQ29" s="111">
        <v>0</v>
      </c>
      <c r="AR29" s="111">
        <v>0</v>
      </c>
      <c r="AS29" s="113">
        <f t="shared" si="6"/>
        <v>13500000</v>
      </c>
      <c r="AT29" s="113">
        <f t="shared" si="7"/>
        <v>0</v>
      </c>
    </row>
    <row r="30" spans="1:46" ht="20.100000000000001" customHeight="1">
      <c r="A30" s="94" t="str">
        <f t="shared" si="0"/>
        <v>JA16E2001-OR001-JPY</v>
      </c>
      <c r="B30" s="95" t="s">
        <v>154</v>
      </c>
      <c r="C30" s="2" t="s">
        <v>47</v>
      </c>
      <c r="D30" s="95" t="s">
        <v>48</v>
      </c>
      <c r="E30" s="4">
        <v>42348</v>
      </c>
      <c r="F30" s="96" t="s">
        <v>49</v>
      </c>
      <c r="G30" s="96" t="s">
        <v>155</v>
      </c>
      <c r="H30" s="96" t="s">
        <v>156</v>
      </c>
      <c r="I30" s="96" t="s">
        <v>52</v>
      </c>
      <c r="J30" s="96" t="s">
        <v>157</v>
      </c>
      <c r="K30" s="96" t="s">
        <v>54</v>
      </c>
      <c r="L30" s="96" t="s">
        <v>122</v>
      </c>
      <c r="M30" s="96" t="s">
        <v>123</v>
      </c>
      <c r="N30" s="97">
        <v>0</v>
      </c>
      <c r="O30" s="98">
        <v>5204000</v>
      </c>
      <c r="P30" s="99">
        <f t="shared" si="1"/>
        <v>5204000</v>
      </c>
      <c r="Q30" s="98">
        <v>5204000</v>
      </c>
      <c r="R30" s="100">
        <f t="shared" si="2"/>
        <v>0</v>
      </c>
      <c r="S30" s="101">
        <v>42613</v>
      </c>
      <c r="T30" s="96" t="s">
        <v>57</v>
      </c>
      <c r="U30" s="96" t="s">
        <v>58</v>
      </c>
      <c r="V30" s="102">
        <v>0</v>
      </c>
      <c r="W30" s="103">
        <v>5204000</v>
      </c>
      <c r="X30" s="104">
        <f t="shared" si="3"/>
        <v>5204000</v>
      </c>
      <c r="Y30" s="124" t="s">
        <v>294</v>
      </c>
      <c r="Z30" s="106">
        <f t="shared" si="8"/>
        <v>42348</v>
      </c>
      <c r="AA30" s="107" t="s">
        <v>283</v>
      </c>
      <c r="AB30" s="108" t="s">
        <v>284</v>
      </c>
      <c r="AC30" s="109" t="s">
        <v>287</v>
      </c>
      <c r="AD30" s="11" t="str">
        <f t="shared" si="5"/>
        <v>*</v>
      </c>
      <c r="AE30" s="50"/>
      <c r="AF30" s="110"/>
      <c r="AG30" s="111">
        <v>0</v>
      </c>
      <c r="AH30" s="111">
        <v>2038030</v>
      </c>
      <c r="AI30" s="111">
        <v>1161000</v>
      </c>
      <c r="AJ30" s="111">
        <v>0</v>
      </c>
      <c r="AK30" s="111">
        <v>1812000</v>
      </c>
      <c r="AL30" s="111">
        <v>193000</v>
      </c>
      <c r="AM30" s="111">
        <v>0</v>
      </c>
      <c r="AN30" s="111">
        <v>0</v>
      </c>
      <c r="AO30" s="112">
        <v>0</v>
      </c>
      <c r="AP30" s="111">
        <v>0</v>
      </c>
      <c r="AQ30" s="111">
        <v>0</v>
      </c>
      <c r="AR30" s="111">
        <v>0</v>
      </c>
      <c r="AS30" s="113">
        <f t="shared" si="6"/>
        <v>5204030</v>
      </c>
      <c r="AT30" s="129">
        <f t="shared" si="7"/>
        <v>-30</v>
      </c>
    </row>
    <row r="31" spans="1:46" ht="20.100000000000001" customHeight="1">
      <c r="A31" s="94" t="str">
        <f t="shared" si="0"/>
        <v>JA16I0002-OR001-JPY</v>
      </c>
      <c r="B31" s="95" t="s">
        <v>158</v>
      </c>
      <c r="C31" s="2" t="s">
        <v>47</v>
      </c>
      <c r="D31" s="95" t="s">
        <v>159</v>
      </c>
      <c r="E31" s="4">
        <v>42192</v>
      </c>
      <c r="F31" s="96" t="s">
        <v>49</v>
      </c>
      <c r="G31" s="96" t="s">
        <v>155</v>
      </c>
      <c r="H31" s="96" t="s">
        <v>156</v>
      </c>
      <c r="I31" s="96" t="s">
        <v>52</v>
      </c>
      <c r="J31" s="96" t="s">
        <v>160</v>
      </c>
      <c r="K31" s="96" t="s">
        <v>54</v>
      </c>
      <c r="L31" s="96" t="s">
        <v>71</v>
      </c>
      <c r="M31" s="96" t="s">
        <v>72</v>
      </c>
      <c r="N31" s="97">
        <v>0</v>
      </c>
      <c r="O31" s="98">
        <v>6252000</v>
      </c>
      <c r="P31" s="99">
        <f t="shared" si="1"/>
        <v>6252000</v>
      </c>
      <c r="Q31" s="98">
        <f>SUM(AG31:AO31)</f>
        <v>6252000</v>
      </c>
      <c r="R31" s="100">
        <f t="shared" si="2"/>
        <v>0</v>
      </c>
      <c r="S31" s="101">
        <v>42613</v>
      </c>
      <c r="T31" s="96" t="s">
        <v>57</v>
      </c>
      <c r="U31" s="96" t="s">
        <v>58</v>
      </c>
      <c r="V31" s="102">
        <v>0</v>
      </c>
      <c r="W31" s="103">
        <v>6252000</v>
      </c>
      <c r="X31" s="104">
        <f t="shared" si="3"/>
        <v>6252000</v>
      </c>
      <c r="Y31" s="105" t="str">
        <f t="shared" ref="Y31:Y39" si="10">D31</f>
        <v>LMKR-16-001</v>
      </c>
      <c r="Z31" s="106">
        <f t="shared" si="8"/>
        <v>42192</v>
      </c>
      <c r="AA31" s="107" t="s">
        <v>283</v>
      </c>
      <c r="AB31" s="108" t="s">
        <v>284</v>
      </c>
      <c r="AC31" s="109" t="s">
        <v>287</v>
      </c>
      <c r="AD31" s="11" t="str">
        <f t="shared" si="5"/>
        <v>*</v>
      </c>
      <c r="AE31" s="50"/>
      <c r="AF31" s="110"/>
      <c r="AG31" s="111">
        <v>0</v>
      </c>
      <c r="AH31" s="111">
        <v>0</v>
      </c>
      <c r="AI31" s="111">
        <v>1285000</v>
      </c>
      <c r="AJ31" s="111">
        <v>1904000</v>
      </c>
      <c r="AK31" s="111">
        <v>889000</v>
      </c>
      <c r="AL31" s="111">
        <v>1349000</v>
      </c>
      <c r="AM31" s="111">
        <v>825000</v>
      </c>
      <c r="AN31" s="111">
        <v>0</v>
      </c>
      <c r="AO31" s="112">
        <v>0</v>
      </c>
      <c r="AP31" s="111">
        <v>0</v>
      </c>
      <c r="AQ31" s="111">
        <v>0</v>
      </c>
      <c r="AR31" s="111">
        <v>0</v>
      </c>
      <c r="AS31" s="113">
        <f t="shared" si="6"/>
        <v>6252000</v>
      </c>
      <c r="AT31" s="113">
        <f t="shared" si="7"/>
        <v>0</v>
      </c>
    </row>
    <row r="32" spans="1:46" ht="20.100000000000001" customHeight="1">
      <c r="A32" s="94" t="str">
        <f t="shared" si="0"/>
        <v>JA16U2001-OR001-JPY</v>
      </c>
      <c r="B32" s="95" t="s">
        <v>161</v>
      </c>
      <c r="C32" s="2" t="s">
        <v>47</v>
      </c>
      <c r="D32" s="95" t="s">
        <v>162</v>
      </c>
      <c r="E32" s="4">
        <v>42412</v>
      </c>
      <c r="F32" s="96" t="s">
        <v>49</v>
      </c>
      <c r="G32" s="96" t="s">
        <v>155</v>
      </c>
      <c r="H32" s="96" t="s">
        <v>156</v>
      </c>
      <c r="I32" s="96" t="s">
        <v>52</v>
      </c>
      <c r="J32" s="96" t="s">
        <v>163</v>
      </c>
      <c r="K32" s="96" t="s">
        <v>54</v>
      </c>
      <c r="L32" s="96" t="s">
        <v>55</v>
      </c>
      <c r="M32" s="96" t="s">
        <v>56</v>
      </c>
      <c r="N32" s="97">
        <v>0</v>
      </c>
      <c r="O32" s="98">
        <v>21915000</v>
      </c>
      <c r="P32" s="99">
        <f t="shared" si="1"/>
        <v>21915000</v>
      </c>
      <c r="Q32" s="126">
        <f>SUM(AG32:AO32)</f>
        <v>16863000</v>
      </c>
      <c r="R32" s="127">
        <f t="shared" si="2"/>
        <v>5052000</v>
      </c>
      <c r="S32" s="101">
        <v>42613</v>
      </c>
      <c r="T32" s="96" t="s">
        <v>57</v>
      </c>
      <c r="U32" s="96" t="s">
        <v>58</v>
      </c>
      <c r="V32" s="102">
        <v>0</v>
      </c>
      <c r="W32" s="103">
        <v>21915000</v>
      </c>
      <c r="X32" s="104">
        <f t="shared" si="3"/>
        <v>21915000</v>
      </c>
      <c r="Y32" s="105" t="str">
        <f t="shared" si="10"/>
        <v>LKUKR-16-005</v>
      </c>
      <c r="Z32" s="106">
        <f t="shared" si="8"/>
        <v>42412</v>
      </c>
      <c r="AA32" s="107" t="s">
        <v>283</v>
      </c>
      <c r="AB32" s="108" t="s">
        <v>284</v>
      </c>
      <c r="AC32" s="109" t="s">
        <v>287</v>
      </c>
      <c r="AD32" s="11" t="str">
        <f t="shared" si="5"/>
        <v>*</v>
      </c>
      <c r="AE32" s="50"/>
      <c r="AF32" s="110"/>
      <c r="AG32" s="125">
        <f>1890000*(8/30)+8*12000</f>
        <v>600000</v>
      </c>
      <c r="AH32" s="125">
        <f>1890000*(28/30)+28*12000</f>
        <v>2100000</v>
      </c>
      <c r="AI32" s="125">
        <f>1890000*(26/30)+26*12000</f>
        <v>1950000</v>
      </c>
      <c r="AJ32" s="125">
        <f>1890000*(29/30)+29*12000</f>
        <v>2175000</v>
      </c>
      <c r="AK32" s="125">
        <f>1890000*(23/30)+23*12000</f>
        <v>1725000</v>
      </c>
      <c r="AL32" s="125">
        <f>1890000*(29/30)+29*12000</f>
        <v>2175000</v>
      </c>
      <c r="AM32" s="125">
        <f>1890000*(28/30)+28*12000</f>
        <v>2100000</v>
      </c>
      <c r="AN32" s="125">
        <f>1890000*(29/29)+29*12000</f>
        <v>2238000</v>
      </c>
      <c r="AO32" s="125">
        <f>1890000*(24/30)+24*12000</f>
        <v>1800000</v>
      </c>
      <c r="AP32" s="125"/>
      <c r="AQ32" s="125"/>
      <c r="AR32" s="125"/>
      <c r="AS32" s="128">
        <f t="shared" si="6"/>
        <v>16863000</v>
      </c>
      <c r="AT32" s="128">
        <f t="shared" si="7"/>
        <v>5052000</v>
      </c>
    </row>
    <row r="33" spans="1:46" ht="20.100000000000001" hidden="1" customHeight="1">
      <c r="A33" s="94" t="str">
        <f t="shared" si="0"/>
        <v>JA16E2004-OR001-JPY</v>
      </c>
      <c r="B33" s="95" t="s">
        <v>164</v>
      </c>
      <c r="C33" s="2" t="s">
        <v>47</v>
      </c>
      <c r="D33" s="95" t="s">
        <v>165</v>
      </c>
      <c r="E33" s="4">
        <v>42375</v>
      </c>
      <c r="F33" s="96" t="s">
        <v>49</v>
      </c>
      <c r="G33" s="96" t="s">
        <v>166</v>
      </c>
      <c r="H33" s="96" t="s">
        <v>167</v>
      </c>
      <c r="I33" s="96" t="s">
        <v>52</v>
      </c>
      <c r="J33" s="96" t="s">
        <v>168</v>
      </c>
      <c r="K33" s="96" t="s">
        <v>54</v>
      </c>
      <c r="L33" s="96" t="s">
        <v>122</v>
      </c>
      <c r="M33" s="96" t="s">
        <v>123</v>
      </c>
      <c r="N33" s="97">
        <v>0</v>
      </c>
      <c r="O33" s="98">
        <v>19417510</v>
      </c>
      <c r="P33" s="99">
        <f t="shared" si="1"/>
        <v>19417510</v>
      </c>
      <c r="Q33" s="98">
        <f>P33</f>
        <v>19417510</v>
      </c>
      <c r="R33" s="100">
        <f t="shared" si="2"/>
        <v>0</v>
      </c>
      <c r="S33" s="101">
        <v>42384</v>
      </c>
      <c r="T33" s="96" t="s">
        <v>57</v>
      </c>
      <c r="U33" s="96" t="s">
        <v>58</v>
      </c>
      <c r="V33" s="102">
        <v>0</v>
      </c>
      <c r="W33" s="103">
        <v>19417510</v>
      </c>
      <c r="X33" s="104">
        <f t="shared" si="3"/>
        <v>19417510</v>
      </c>
      <c r="Y33" s="105" t="str">
        <f t="shared" si="10"/>
        <v>LKEKR-16-006</v>
      </c>
      <c r="Z33" s="106">
        <f t="shared" si="8"/>
        <v>42375</v>
      </c>
      <c r="AA33" s="107" t="s">
        <v>291</v>
      </c>
      <c r="AB33" s="108" t="s">
        <v>291</v>
      </c>
      <c r="AC33" s="109" t="s">
        <v>285</v>
      </c>
      <c r="AD33" s="11" t="str">
        <f t="shared" si="5"/>
        <v>*</v>
      </c>
      <c r="AE33" s="50"/>
      <c r="AF33" s="110"/>
      <c r="AG33" s="111">
        <v>0</v>
      </c>
      <c r="AH33" s="111">
        <v>0</v>
      </c>
      <c r="AI33" s="111">
        <v>0</v>
      </c>
      <c r="AJ33" s="111">
        <v>0</v>
      </c>
      <c r="AK33" s="111">
        <v>0</v>
      </c>
      <c r="AL33" s="111">
        <v>0</v>
      </c>
      <c r="AM33" s="111">
        <v>0</v>
      </c>
      <c r="AN33" s="111">
        <v>0</v>
      </c>
      <c r="AO33" s="112">
        <v>0</v>
      </c>
      <c r="AP33" s="111">
        <v>0</v>
      </c>
      <c r="AQ33" s="111">
        <v>0</v>
      </c>
      <c r="AR33" s="111">
        <v>0</v>
      </c>
      <c r="AS33" s="113">
        <f t="shared" si="6"/>
        <v>0</v>
      </c>
      <c r="AT33" s="113">
        <f t="shared" si="7"/>
        <v>19417510</v>
      </c>
    </row>
    <row r="34" spans="1:46" ht="20.100000000000001" hidden="1" customHeight="1">
      <c r="A34" s="94" t="str">
        <f t="shared" si="0"/>
        <v>JA16E2035-OR001-JPY</v>
      </c>
      <c r="B34" s="95" t="s">
        <v>169</v>
      </c>
      <c r="C34" s="2" t="s">
        <v>47</v>
      </c>
      <c r="D34" s="95" t="s">
        <v>170</v>
      </c>
      <c r="E34" s="4">
        <v>42375</v>
      </c>
      <c r="F34" s="96" t="s">
        <v>49</v>
      </c>
      <c r="G34" s="96" t="s">
        <v>166</v>
      </c>
      <c r="H34" s="96" t="s">
        <v>167</v>
      </c>
      <c r="I34" s="96" t="s">
        <v>52</v>
      </c>
      <c r="J34" s="96" t="s">
        <v>171</v>
      </c>
      <c r="K34" s="96" t="s">
        <v>54</v>
      </c>
      <c r="L34" s="96" t="s">
        <v>122</v>
      </c>
      <c r="M34" s="96" t="s">
        <v>123</v>
      </c>
      <c r="N34" s="97">
        <v>0</v>
      </c>
      <c r="O34" s="98">
        <v>3305055</v>
      </c>
      <c r="P34" s="99">
        <f t="shared" si="1"/>
        <v>3305055</v>
      </c>
      <c r="Q34" s="98">
        <v>0</v>
      </c>
      <c r="R34" s="100">
        <f t="shared" si="2"/>
        <v>3305055</v>
      </c>
      <c r="S34" s="101">
        <v>42384</v>
      </c>
      <c r="T34" s="96" t="s">
        <v>57</v>
      </c>
      <c r="U34" s="96" t="s">
        <v>58</v>
      </c>
      <c r="V34" s="102">
        <v>0</v>
      </c>
      <c r="W34" s="103">
        <v>3305055</v>
      </c>
      <c r="X34" s="104">
        <f t="shared" si="3"/>
        <v>3305055</v>
      </c>
      <c r="Y34" s="105" t="str">
        <f t="shared" si="10"/>
        <v>LKEKR-16-007</v>
      </c>
      <c r="Z34" s="106">
        <f t="shared" si="8"/>
        <v>42375</v>
      </c>
      <c r="AA34" s="107" t="s">
        <v>291</v>
      </c>
      <c r="AB34" s="108" t="s">
        <v>291</v>
      </c>
      <c r="AC34" s="109" t="s">
        <v>285</v>
      </c>
      <c r="AD34" s="11" t="str">
        <f t="shared" si="5"/>
        <v>*</v>
      </c>
      <c r="AE34" s="50"/>
      <c r="AF34" s="110"/>
      <c r="AG34" s="111">
        <v>0</v>
      </c>
      <c r="AH34" s="111">
        <v>0</v>
      </c>
      <c r="AI34" s="111">
        <v>0</v>
      </c>
      <c r="AJ34" s="111">
        <v>0</v>
      </c>
      <c r="AK34" s="111">
        <v>0</v>
      </c>
      <c r="AL34" s="111">
        <v>0</v>
      </c>
      <c r="AM34" s="111">
        <v>0</v>
      </c>
      <c r="AN34" s="111">
        <v>0</v>
      </c>
      <c r="AO34" s="112">
        <v>0</v>
      </c>
      <c r="AP34" s="111">
        <v>0</v>
      </c>
      <c r="AQ34" s="111">
        <v>0</v>
      </c>
      <c r="AR34" s="111">
        <v>0</v>
      </c>
      <c r="AS34" s="113">
        <f t="shared" si="6"/>
        <v>0</v>
      </c>
      <c r="AT34" s="113">
        <f t="shared" si="7"/>
        <v>3305055</v>
      </c>
    </row>
    <row r="35" spans="1:46" ht="20.100000000000001" hidden="1" customHeight="1">
      <c r="A35" s="94" t="str">
        <f t="shared" si="0"/>
        <v>JA16E2036-OR001-JPY</v>
      </c>
      <c r="B35" s="95" t="s">
        <v>172</v>
      </c>
      <c r="C35" s="2" t="s">
        <v>141</v>
      </c>
      <c r="D35" s="95" t="s">
        <v>141</v>
      </c>
      <c r="E35" s="4" t="s">
        <v>141</v>
      </c>
      <c r="F35" s="96" t="s">
        <v>49</v>
      </c>
      <c r="G35" s="96" t="s">
        <v>166</v>
      </c>
      <c r="H35" s="96" t="s">
        <v>167</v>
      </c>
      <c r="I35" s="96" t="s">
        <v>52</v>
      </c>
      <c r="J35" s="96" t="s">
        <v>173</v>
      </c>
      <c r="K35" s="96" t="s">
        <v>54</v>
      </c>
      <c r="L35" s="96" t="s">
        <v>122</v>
      </c>
      <c r="M35" s="96" t="s">
        <v>123</v>
      </c>
      <c r="N35" s="97">
        <v>0</v>
      </c>
      <c r="O35" s="98">
        <v>0</v>
      </c>
      <c r="P35" s="99">
        <f t="shared" si="1"/>
        <v>0</v>
      </c>
      <c r="Q35" s="98">
        <v>0</v>
      </c>
      <c r="R35" s="100">
        <f t="shared" si="2"/>
        <v>0</v>
      </c>
      <c r="S35" s="101">
        <v>42384</v>
      </c>
      <c r="T35" s="96" t="s">
        <v>57</v>
      </c>
      <c r="U35" s="96" t="s">
        <v>58</v>
      </c>
      <c r="V35" s="102">
        <v>0</v>
      </c>
      <c r="W35" s="103">
        <v>0</v>
      </c>
      <c r="X35" s="104">
        <f t="shared" si="3"/>
        <v>0</v>
      </c>
      <c r="Y35" s="105" t="str">
        <f t="shared" si="10"/>
        <v>-</v>
      </c>
      <c r="Z35" s="106" t="str">
        <f t="shared" si="8"/>
        <v>-</v>
      </c>
      <c r="AA35" s="107" t="s">
        <v>291</v>
      </c>
      <c r="AB35" s="108" t="s">
        <v>291</v>
      </c>
      <c r="AC35" s="109" t="s">
        <v>285</v>
      </c>
      <c r="AD35" s="11" t="str">
        <f t="shared" si="5"/>
        <v>*</v>
      </c>
      <c r="AE35" s="50" t="s">
        <v>174</v>
      </c>
      <c r="AF35" s="110"/>
      <c r="AG35" s="111">
        <v>0</v>
      </c>
      <c r="AH35" s="111">
        <v>0</v>
      </c>
      <c r="AI35" s="111">
        <v>0</v>
      </c>
      <c r="AJ35" s="111">
        <v>0</v>
      </c>
      <c r="AK35" s="111">
        <v>0</v>
      </c>
      <c r="AL35" s="111">
        <v>0</v>
      </c>
      <c r="AM35" s="111">
        <v>0</v>
      </c>
      <c r="AN35" s="111">
        <v>0</v>
      </c>
      <c r="AO35" s="112">
        <v>0</v>
      </c>
      <c r="AP35" s="111">
        <v>0</v>
      </c>
      <c r="AQ35" s="111">
        <v>0</v>
      </c>
      <c r="AR35" s="111">
        <v>0</v>
      </c>
      <c r="AS35" s="113">
        <f t="shared" si="6"/>
        <v>0</v>
      </c>
      <c r="AT35" s="113">
        <f t="shared" si="7"/>
        <v>0</v>
      </c>
    </row>
    <row r="36" spans="1:46" ht="20.100000000000001" hidden="1" customHeight="1">
      <c r="A36" s="94" t="str">
        <f t="shared" si="0"/>
        <v>JA16G2003-OR001-JPY</v>
      </c>
      <c r="B36" s="95" t="s">
        <v>175</v>
      </c>
      <c r="C36" s="2" t="s">
        <v>47</v>
      </c>
      <c r="D36" s="95" t="s">
        <v>176</v>
      </c>
      <c r="E36" s="4">
        <v>42375</v>
      </c>
      <c r="F36" s="96" t="s">
        <v>49</v>
      </c>
      <c r="G36" s="96" t="s">
        <v>166</v>
      </c>
      <c r="H36" s="96" t="s">
        <v>167</v>
      </c>
      <c r="I36" s="96" t="s">
        <v>52</v>
      </c>
      <c r="J36" s="96" t="s">
        <v>177</v>
      </c>
      <c r="K36" s="96" t="s">
        <v>54</v>
      </c>
      <c r="L36" s="96" t="s">
        <v>152</v>
      </c>
      <c r="M36" s="96" t="s">
        <v>153</v>
      </c>
      <c r="N36" s="97">
        <v>0</v>
      </c>
      <c r="O36" s="98">
        <v>15993440</v>
      </c>
      <c r="P36" s="99">
        <f t="shared" si="1"/>
        <v>15993440</v>
      </c>
      <c r="Q36" s="98">
        <f>P36</f>
        <v>15993440</v>
      </c>
      <c r="R36" s="100">
        <f t="shared" si="2"/>
        <v>0</v>
      </c>
      <c r="S36" s="101">
        <v>42384</v>
      </c>
      <c r="T36" s="96" t="s">
        <v>57</v>
      </c>
      <c r="U36" s="96" t="s">
        <v>58</v>
      </c>
      <c r="V36" s="102">
        <v>0</v>
      </c>
      <c r="W36" s="103">
        <v>15993440</v>
      </c>
      <c r="X36" s="104">
        <f t="shared" si="3"/>
        <v>15993440</v>
      </c>
      <c r="Y36" s="105" t="str">
        <f t="shared" si="10"/>
        <v>LKGKR-16-004</v>
      </c>
      <c r="Z36" s="106">
        <f t="shared" si="8"/>
        <v>42375</v>
      </c>
      <c r="AA36" s="107" t="s">
        <v>291</v>
      </c>
      <c r="AB36" s="108" t="s">
        <v>291</v>
      </c>
      <c r="AC36" s="109" t="s">
        <v>285</v>
      </c>
      <c r="AD36" s="11" t="str">
        <f t="shared" si="5"/>
        <v>*</v>
      </c>
      <c r="AE36" s="50" t="s">
        <v>174</v>
      </c>
      <c r="AF36" s="110"/>
      <c r="AG36" s="111">
        <v>0</v>
      </c>
      <c r="AH36" s="111">
        <v>0</v>
      </c>
      <c r="AI36" s="111">
        <v>0</v>
      </c>
      <c r="AJ36" s="111">
        <v>0</v>
      </c>
      <c r="AK36" s="111">
        <v>0</v>
      </c>
      <c r="AL36" s="111">
        <v>0</v>
      </c>
      <c r="AM36" s="111">
        <v>0</v>
      </c>
      <c r="AN36" s="111">
        <v>0</v>
      </c>
      <c r="AO36" s="112">
        <v>0</v>
      </c>
      <c r="AP36" s="111">
        <v>0</v>
      </c>
      <c r="AQ36" s="111">
        <v>0</v>
      </c>
      <c r="AR36" s="111">
        <v>0</v>
      </c>
      <c r="AS36" s="113">
        <f t="shared" si="6"/>
        <v>0</v>
      </c>
      <c r="AT36" s="113">
        <f t="shared" si="7"/>
        <v>15993440</v>
      </c>
    </row>
    <row r="37" spans="1:46" ht="20.100000000000001" hidden="1" customHeight="1">
      <c r="A37" s="94" t="str">
        <f t="shared" si="0"/>
        <v>JA16G2015-OR001-JPY</v>
      </c>
      <c r="B37" s="95" t="s">
        <v>178</v>
      </c>
      <c r="C37" s="2" t="s">
        <v>141</v>
      </c>
      <c r="D37" s="95" t="s">
        <v>141</v>
      </c>
      <c r="E37" s="4" t="s">
        <v>141</v>
      </c>
      <c r="F37" s="96" t="s">
        <v>49</v>
      </c>
      <c r="G37" s="96" t="s">
        <v>166</v>
      </c>
      <c r="H37" s="96" t="s">
        <v>167</v>
      </c>
      <c r="I37" s="96" t="s">
        <v>52</v>
      </c>
      <c r="J37" s="96" t="s">
        <v>179</v>
      </c>
      <c r="K37" s="96" t="s">
        <v>54</v>
      </c>
      <c r="L37" s="96" t="s">
        <v>152</v>
      </c>
      <c r="M37" s="96" t="s">
        <v>153</v>
      </c>
      <c r="N37" s="97">
        <v>0</v>
      </c>
      <c r="O37" s="98">
        <v>0</v>
      </c>
      <c r="P37" s="99">
        <f t="shared" si="1"/>
        <v>0</v>
      </c>
      <c r="Q37" s="98">
        <v>0</v>
      </c>
      <c r="R37" s="100">
        <f t="shared" si="2"/>
        <v>0</v>
      </c>
      <c r="S37" s="101">
        <v>42384</v>
      </c>
      <c r="T37" s="96" t="s">
        <v>57</v>
      </c>
      <c r="U37" s="96" t="s">
        <v>58</v>
      </c>
      <c r="V37" s="102">
        <v>0</v>
      </c>
      <c r="W37" s="103">
        <v>0</v>
      </c>
      <c r="X37" s="104">
        <f t="shared" si="3"/>
        <v>0</v>
      </c>
      <c r="Y37" s="105" t="str">
        <f t="shared" si="10"/>
        <v>-</v>
      </c>
      <c r="Z37" s="106" t="str">
        <f t="shared" si="8"/>
        <v>-</v>
      </c>
      <c r="AA37" s="107" t="s">
        <v>291</v>
      </c>
      <c r="AB37" s="108" t="s">
        <v>291</v>
      </c>
      <c r="AC37" s="109" t="s">
        <v>285</v>
      </c>
      <c r="AD37" s="11" t="str">
        <f t="shared" si="5"/>
        <v>*</v>
      </c>
      <c r="AE37" s="50"/>
      <c r="AF37" s="110"/>
      <c r="AG37" s="111">
        <v>0</v>
      </c>
      <c r="AH37" s="111">
        <v>0</v>
      </c>
      <c r="AI37" s="111">
        <v>0</v>
      </c>
      <c r="AJ37" s="111">
        <v>0</v>
      </c>
      <c r="AK37" s="111">
        <v>0</v>
      </c>
      <c r="AL37" s="111">
        <v>0</v>
      </c>
      <c r="AM37" s="111">
        <v>0</v>
      </c>
      <c r="AN37" s="111">
        <v>0</v>
      </c>
      <c r="AO37" s="112">
        <v>0</v>
      </c>
      <c r="AP37" s="111">
        <v>0</v>
      </c>
      <c r="AQ37" s="111">
        <v>0</v>
      </c>
      <c r="AR37" s="111">
        <v>0</v>
      </c>
      <c r="AS37" s="113">
        <f t="shared" si="6"/>
        <v>0</v>
      </c>
      <c r="AT37" s="113">
        <f t="shared" si="7"/>
        <v>0</v>
      </c>
    </row>
    <row r="38" spans="1:46" ht="20.100000000000001" hidden="1" customHeight="1">
      <c r="A38" s="94" t="str">
        <f t="shared" si="0"/>
        <v>JA16G2016-OR001-JPY</v>
      </c>
      <c r="B38" s="95" t="s">
        <v>180</v>
      </c>
      <c r="C38" s="2" t="s">
        <v>141</v>
      </c>
      <c r="D38" s="95" t="s">
        <v>141</v>
      </c>
      <c r="E38" s="4" t="s">
        <v>141</v>
      </c>
      <c r="F38" s="96" t="s">
        <v>49</v>
      </c>
      <c r="G38" s="96" t="s">
        <v>166</v>
      </c>
      <c r="H38" s="96" t="s">
        <v>167</v>
      </c>
      <c r="I38" s="96" t="s">
        <v>52</v>
      </c>
      <c r="J38" s="96" t="s">
        <v>181</v>
      </c>
      <c r="K38" s="96" t="s">
        <v>54</v>
      </c>
      <c r="L38" s="96" t="s">
        <v>152</v>
      </c>
      <c r="M38" s="96" t="s">
        <v>153</v>
      </c>
      <c r="N38" s="97">
        <v>0</v>
      </c>
      <c r="O38" s="98">
        <v>0</v>
      </c>
      <c r="P38" s="99">
        <f t="shared" si="1"/>
        <v>0</v>
      </c>
      <c r="Q38" s="98">
        <v>0</v>
      </c>
      <c r="R38" s="100">
        <f t="shared" si="2"/>
        <v>0</v>
      </c>
      <c r="S38" s="101">
        <v>42384</v>
      </c>
      <c r="T38" s="96" t="s">
        <v>57</v>
      </c>
      <c r="U38" s="96" t="s">
        <v>58</v>
      </c>
      <c r="V38" s="102">
        <v>0</v>
      </c>
      <c r="W38" s="103">
        <v>0</v>
      </c>
      <c r="X38" s="104">
        <f t="shared" si="3"/>
        <v>0</v>
      </c>
      <c r="Y38" s="105" t="str">
        <f t="shared" si="10"/>
        <v>-</v>
      </c>
      <c r="Z38" s="106" t="str">
        <f t="shared" si="8"/>
        <v>-</v>
      </c>
      <c r="AA38" s="107" t="s">
        <v>291</v>
      </c>
      <c r="AB38" s="108" t="s">
        <v>291</v>
      </c>
      <c r="AC38" s="109" t="s">
        <v>285</v>
      </c>
      <c r="AD38" s="11" t="str">
        <f t="shared" si="5"/>
        <v>*</v>
      </c>
      <c r="AE38" s="50"/>
      <c r="AF38" s="110"/>
      <c r="AG38" s="111">
        <v>0</v>
      </c>
      <c r="AH38" s="111">
        <v>0</v>
      </c>
      <c r="AI38" s="111">
        <v>0</v>
      </c>
      <c r="AJ38" s="111">
        <v>0</v>
      </c>
      <c r="AK38" s="111">
        <v>0</v>
      </c>
      <c r="AL38" s="111">
        <v>0</v>
      </c>
      <c r="AM38" s="111">
        <v>0</v>
      </c>
      <c r="AN38" s="111">
        <v>0</v>
      </c>
      <c r="AO38" s="112">
        <v>0</v>
      </c>
      <c r="AP38" s="111">
        <v>0</v>
      </c>
      <c r="AQ38" s="111">
        <v>0</v>
      </c>
      <c r="AR38" s="111">
        <v>0</v>
      </c>
      <c r="AS38" s="113">
        <f t="shared" si="6"/>
        <v>0</v>
      </c>
      <c r="AT38" s="113">
        <f t="shared" si="7"/>
        <v>0</v>
      </c>
    </row>
    <row r="39" spans="1:46" ht="20.100000000000001" hidden="1" customHeight="1">
      <c r="A39" s="94" t="str">
        <f t="shared" si="0"/>
        <v>JA16U2015-OR001-USD</v>
      </c>
      <c r="B39" s="95" t="s">
        <v>182</v>
      </c>
      <c r="C39" s="2" t="s">
        <v>141</v>
      </c>
      <c r="D39" s="95" t="s">
        <v>141</v>
      </c>
      <c r="E39" s="4" t="s">
        <v>141</v>
      </c>
      <c r="F39" s="96" t="s">
        <v>49</v>
      </c>
      <c r="G39" s="96" t="s">
        <v>183</v>
      </c>
      <c r="H39" s="96" t="s">
        <v>184</v>
      </c>
      <c r="I39" s="96" t="s">
        <v>52</v>
      </c>
      <c r="J39" s="96" t="s">
        <v>185</v>
      </c>
      <c r="K39" s="96" t="s">
        <v>54</v>
      </c>
      <c r="L39" s="96" t="s">
        <v>55</v>
      </c>
      <c r="M39" s="96" t="s">
        <v>56</v>
      </c>
      <c r="N39" s="97">
        <v>0</v>
      </c>
      <c r="O39" s="98">
        <v>0</v>
      </c>
      <c r="P39" s="99">
        <f t="shared" si="1"/>
        <v>0</v>
      </c>
      <c r="Q39" s="98">
        <v>0</v>
      </c>
      <c r="R39" s="100">
        <f t="shared" si="2"/>
        <v>0</v>
      </c>
      <c r="S39" s="101">
        <v>42855</v>
      </c>
      <c r="T39" s="114" t="s">
        <v>83</v>
      </c>
      <c r="U39" s="96" t="s">
        <v>58</v>
      </c>
      <c r="V39" s="102">
        <v>0</v>
      </c>
      <c r="W39" s="103">
        <v>0</v>
      </c>
      <c r="X39" s="104">
        <f t="shared" si="3"/>
        <v>0</v>
      </c>
      <c r="Y39" s="105" t="str">
        <f t="shared" si="10"/>
        <v>-</v>
      </c>
      <c r="Z39" s="106" t="str">
        <f t="shared" si="8"/>
        <v>-</v>
      </c>
      <c r="AA39" s="107" t="s">
        <v>283</v>
      </c>
      <c r="AB39" s="108" t="s">
        <v>284</v>
      </c>
      <c r="AC39" s="109" t="s">
        <v>287</v>
      </c>
      <c r="AD39" s="11" t="str">
        <f t="shared" si="5"/>
        <v>*</v>
      </c>
      <c r="AE39" s="50"/>
      <c r="AF39" s="110"/>
      <c r="AG39" s="111">
        <v>0</v>
      </c>
      <c r="AH39" s="111">
        <v>0</v>
      </c>
      <c r="AI39" s="111">
        <v>0</v>
      </c>
      <c r="AJ39" s="111">
        <v>0</v>
      </c>
      <c r="AK39" s="111">
        <v>0</v>
      </c>
      <c r="AL39" s="111">
        <v>0</v>
      </c>
      <c r="AM39" s="111">
        <v>0</v>
      </c>
      <c r="AN39" s="111">
        <v>0</v>
      </c>
      <c r="AO39" s="112">
        <v>0</v>
      </c>
      <c r="AP39" s="111">
        <v>0</v>
      </c>
      <c r="AQ39" s="111">
        <v>0</v>
      </c>
      <c r="AR39" s="111">
        <v>0</v>
      </c>
      <c r="AS39" s="113">
        <f t="shared" si="6"/>
        <v>0</v>
      </c>
      <c r="AT39" s="113">
        <f t="shared" si="7"/>
        <v>0</v>
      </c>
    </row>
    <row r="40" spans="1:46" ht="20.100000000000001" hidden="1" customHeight="1">
      <c r="A40" s="94" t="str">
        <f t="shared" si="0"/>
        <v>JA16J2004-OR001-JPY</v>
      </c>
      <c r="B40" s="95" t="s">
        <v>186</v>
      </c>
      <c r="C40" s="2" t="s">
        <v>47</v>
      </c>
      <c r="D40" s="95" t="s">
        <v>48</v>
      </c>
      <c r="E40" s="4">
        <v>42332</v>
      </c>
      <c r="F40" s="96" t="s">
        <v>49</v>
      </c>
      <c r="G40" s="96" t="s">
        <v>187</v>
      </c>
      <c r="H40" s="96" t="s">
        <v>188</v>
      </c>
      <c r="I40" s="96" t="s">
        <v>52</v>
      </c>
      <c r="J40" s="96" t="s">
        <v>189</v>
      </c>
      <c r="K40" s="96" t="s">
        <v>54</v>
      </c>
      <c r="L40" s="96" t="s">
        <v>49</v>
      </c>
      <c r="M40" s="96" t="s">
        <v>117</v>
      </c>
      <c r="N40" s="97">
        <v>0</v>
      </c>
      <c r="O40" s="98">
        <v>1077000</v>
      </c>
      <c r="P40" s="99">
        <f t="shared" si="1"/>
        <v>1077000</v>
      </c>
      <c r="Q40" s="98">
        <f>P40</f>
        <v>1077000</v>
      </c>
      <c r="R40" s="100">
        <f t="shared" si="2"/>
        <v>0</v>
      </c>
      <c r="S40" s="101">
        <v>42363</v>
      </c>
      <c r="T40" s="96" t="s">
        <v>57</v>
      </c>
      <c r="U40" s="96" t="s">
        <v>58</v>
      </c>
      <c r="V40" s="102">
        <v>0</v>
      </c>
      <c r="W40" s="103">
        <v>1077000</v>
      </c>
      <c r="X40" s="104">
        <f t="shared" si="3"/>
        <v>1077000</v>
      </c>
      <c r="Y40" s="105"/>
      <c r="Z40" s="106">
        <f t="shared" si="8"/>
        <v>42332</v>
      </c>
      <c r="AA40" s="107" t="s">
        <v>289</v>
      </c>
      <c r="AB40" s="108" t="s">
        <v>286</v>
      </c>
      <c r="AC40" s="109" t="s">
        <v>292</v>
      </c>
      <c r="AD40" s="11" t="str">
        <f t="shared" si="5"/>
        <v>*</v>
      </c>
      <c r="AE40" s="50"/>
      <c r="AF40" s="110"/>
      <c r="AG40" s="111">
        <v>0</v>
      </c>
      <c r="AH40" s="111">
        <v>0</v>
      </c>
      <c r="AI40" s="111">
        <v>0</v>
      </c>
      <c r="AJ40" s="111">
        <v>0</v>
      </c>
      <c r="AK40" s="111">
        <v>0</v>
      </c>
      <c r="AL40" s="111">
        <v>0</v>
      </c>
      <c r="AM40" s="111">
        <v>0</v>
      </c>
      <c r="AN40" s="111">
        <v>0</v>
      </c>
      <c r="AO40" s="112">
        <v>1077000</v>
      </c>
      <c r="AP40" s="111">
        <v>0</v>
      </c>
      <c r="AQ40" s="111">
        <v>0</v>
      </c>
      <c r="AR40" s="111">
        <v>0</v>
      </c>
      <c r="AS40" s="113">
        <f t="shared" si="6"/>
        <v>1077000</v>
      </c>
      <c r="AT40" s="113">
        <f t="shared" si="7"/>
        <v>0</v>
      </c>
    </row>
    <row r="41" spans="1:46" ht="20.100000000000001" hidden="1" customHeight="1">
      <c r="A41" s="94" t="str">
        <f t="shared" si="0"/>
        <v>JA16D2009-OR001-JPY</v>
      </c>
      <c r="B41" s="95" t="s">
        <v>190</v>
      </c>
      <c r="C41" s="2" t="s">
        <v>47</v>
      </c>
      <c r="D41" s="95" t="s">
        <v>48</v>
      </c>
      <c r="E41" s="4">
        <v>42304</v>
      </c>
      <c r="F41" s="96" t="s">
        <v>49</v>
      </c>
      <c r="G41" s="96" t="s">
        <v>191</v>
      </c>
      <c r="H41" s="96" t="s">
        <v>192</v>
      </c>
      <c r="I41" s="96" t="s">
        <v>52</v>
      </c>
      <c r="J41" s="96" t="s">
        <v>193</v>
      </c>
      <c r="K41" s="96" t="s">
        <v>54</v>
      </c>
      <c r="L41" s="96" t="s">
        <v>49</v>
      </c>
      <c r="M41" s="96" t="s">
        <v>99</v>
      </c>
      <c r="N41" s="97">
        <v>0</v>
      </c>
      <c r="O41" s="98">
        <v>10765000</v>
      </c>
      <c r="P41" s="99">
        <f t="shared" si="1"/>
        <v>10765000</v>
      </c>
      <c r="Q41" s="98">
        <v>0</v>
      </c>
      <c r="R41" s="100">
        <f t="shared" si="2"/>
        <v>10765000</v>
      </c>
      <c r="S41" s="101">
        <v>42657</v>
      </c>
      <c r="T41" s="96" t="s">
        <v>57</v>
      </c>
      <c r="U41" s="96" t="s">
        <v>58</v>
      </c>
      <c r="V41" s="102">
        <v>0</v>
      </c>
      <c r="W41" s="103">
        <v>10765000</v>
      </c>
      <c r="X41" s="104">
        <f t="shared" si="3"/>
        <v>10765000</v>
      </c>
      <c r="Y41" s="105"/>
      <c r="Z41" s="106">
        <f t="shared" si="8"/>
        <v>42304</v>
      </c>
      <c r="AA41" s="107" t="s">
        <v>289</v>
      </c>
      <c r="AB41" s="108" t="s">
        <v>290</v>
      </c>
      <c r="AC41" s="109" t="s">
        <v>292</v>
      </c>
      <c r="AD41" s="11" t="str">
        <f t="shared" si="5"/>
        <v>*</v>
      </c>
      <c r="AE41" s="50"/>
      <c r="AF41" s="110"/>
      <c r="AG41" s="111">
        <v>0</v>
      </c>
      <c r="AH41" s="111">
        <v>0</v>
      </c>
      <c r="AI41" s="111">
        <v>0</v>
      </c>
      <c r="AJ41" s="111">
        <v>0</v>
      </c>
      <c r="AK41" s="111">
        <v>0</v>
      </c>
      <c r="AL41" s="111">
        <v>0</v>
      </c>
      <c r="AM41" s="111">
        <v>0</v>
      </c>
      <c r="AN41" s="111">
        <v>0</v>
      </c>
      <c r="AO41" s="112">
        <v>0</v>
      </c>
      <c r="AP41" s="111">
        <v>0</v>
      </c>
      <c r="AQ41" s="111">
        <v>0</v>
      </c>
      <c r="AR41" s="111">
        <v>0</v>
      </c>
      <c r="AS41" s="113">
        <f t="shared" si="6"/>
        <v>0</v>
      </c>
      <c r="AT41" s="113">
        <f t="shared" si="7"/>
        <v>10765000</v>
      </c>
    </row>
    <row r="42" spans="1:46" ht="20.100000000000001" hidden="1" customHeight="1">
      <c r="A42" s="94" t="str">
        <f t="shared" si="0"/>
        <v>JA16I0064-OR001-JPY</v>
      </c>
      <c r="B42" s="95" t="s">
        <v>194</v>
      </c>
      <c r="C42" s="2" t="s">
        <v>141</v>
      </c>
      <c r="D42" s="95" t="s">
        <v>141</v>
      </c>
      <c r="E42" s="4" t="s">
        <v>141</v>
      </c>
      <c r="F42" s="96" t="s">
        <v>49</v>
      </c>
      <c r="G42" s="96" t="s">
        <v>195</v>
      </c>
      <c r="H42" s="96" t="s">
        <v>196</v>
      </c>
      <c r="I42" s="96" t="s">
        <v>52</v>
      </c>
      <c r="J42" s="96" t="s">
        <v>197</v>
      </c>
      <c r="K42" s="96" t="s">
        <v>54</v>
      </c>
      <c r="L42" s="96" t="s">
        <v>71</v>
      </c>
      <c r="M42" s="96" t="s">
        <v>72</v>
      </c>
      <c r="N42" s="97">
        <v>0</v>
      </c>
      <c r="O42" s="98">
        <v>0</v>
      </c>
      <c r="P42" s="99">
        <f t="shared" si="1"/>
        <v>0</v>
      </c>
      <c r="Q42" s="98">
        <v>0</v>
      </c>
      <c r="R42" s="100">
        <f t="shared" si="2"/>
        <v>0</v>
      </c>
      <c r="S42" s="101">
        <v>42613</v>
      </c>
      <c r="T42" s="96" t="s">
        <v>57</v>
      </c>
      <c r="U42" s="96" t="s">
        <v>198</v>
      </c>
      <c r="V42" s="102">
        <v>0</v>
      </c>
      <c r="W42" s="103">
        <v>0</v>
      </c>
      <c r="X42" s="104">
        <f t="shared" si="3"/>
        <v>0</v>
      </c>
      <c r="Y42" s="105" t="str">
        <f>D42</f>
        <v>-</v>
      </c>
      <c r="Z42" s="106" t="str">
        <f t="shared" si="8"/>
        <v>-</v>
      </c>
      <c r="AA42" s="107" t="s">
        <v>199</v>
      </c>
      <c r="AB42" s="108" t="s">
        <v>293</v>
      </c>
      <c r="AC42" s="109" t="s">
        <v>287</v>
      </c>
      <c r="AD42" s="11" t="str">
        <f t="shared" si="5"/>
        <v>*</v>
      </c>
      <c r="AE42" s="50"/>
      <c r="AF42" s="110"/>
      <c r="AG42" s="111">
        <v>0</v>
      </c>
      <c r="AH42" s="111">
        <v>0</v>
      </c>
      <c r="AI42" s="111">
        <v>0</v>
      </c>
      <c r="AJ42" s="111">
        <v>0</v>
      </c>
      <c r="AK42" s="111">
        <v>0</v>
      </c>
      <c r="AL42" s="111">
        <v>0</v>
      </c>
      <c r="AM42" s="111">
        <v>0</v>
      </c>
      <c r="AN42" s="111">
        <v>0</v>
      </c>
      <c r="AO42" s="112">
        <v>0</v>
      </c>
      <c r="AP42" s="111">
        <v>0</v>
      </c>
      <c r="AQ42" s="111">
        <v>0</v>
      </c>
      <c r="AR42" s="111">
        <v>0</v>
      </c>
      <c r="AS42" s="113">
        <f t="shared" si="6"/>
        <v>0</v>
      </c>
      <c r="AT42" s="113">
        <f t="shared" si="7"/>
        <v>0</v>
      </c>
    </row>
    <row r="43" spans="1:46" ht="20.100000000000001" hidden="1" customHeight="1">
      <c r="A43" s="94" t="str">
        <f t="shared" si="0"/>
        <v>JA16I0065-OR001-JPY</v>
      </c>
      <c r="B43" s="95" t="s">
        <v>200</v>
      </c>
      <c r="C43" s="2" t="s">
        <v>141</v>
      </c>
      <c r="D43" s="95" t="s">
        <v>141</v>
      </c>
      <c r="E43" s="4" t="s">
        <v>141</v>
      </c>
      <c r="F43" s="96" t="s">
        <v>49</v>
      </c>
      <c r="G43" s="96" t="s">
        <v>195</v>
      </c>
      <c r="H43" s="96" t="s">
        <v>196</v>
      </c>
      <c r="I43" s="96" t="s">
        <v>52</v>
      </c>
      <c r="J43" s="96" t="s">
        <v>201</v>
      </c>
      <c r="K43" s="96" t="s">
        <v>54</v>
      </c>
      <c r="L43" s="96" t="s">
        <v>71</v>
      </c>
      <c r="M43" s="96" t="s">
        <v>126</v>
      </c>
      <c r="N43" s="97">
        <v>0</v>
      </c>
      <c r="O43" s="98">
        <v>0</v>
      </c>
      <c r="P43" s="99">
        <f t="shared" si="1"/>
        <v>0</v>
      </c>
      <c r="Q43" s="98">
        <v>0</v>
      </c>
      <c r="R43" s="100">
        <f t="shared" si="2"/>
        <v>0</v>
      </c>
      <c r="S43" s="101">
        <v>42613</v>
      </c>
      <c r="T43" s="96" t="s">
        <v>57</v>
      </c>
      <c r="U43" s="96" t="s">
        <v>198</v>
      </c>
      <c r="V43" s="102">
        <v>0</v>
      </c>
      <c r="W43" s="103">
        <v>0</v>
      </c>
      <c r="X43" s="104">
        <f t="shared" si="3"/>
        <v>0</v>
      </c>
      <c r="Y43" s="105" t="str">
        <f>D43</f>
        <v>-</v>
      </c>
      <c r="Z43" s="106" t="str">
        <f t="shared" si="8"/>
        <v>-</v>
      </c>
      <c r="AA43" s="107" t="s">
        <v>199</v>
      </c>
      <c r="AB43" s="108" t="s">
        <v>293</v>
      </c>
      <c r="AC43" s="109" t="s">
        <v>287</v>
      </c>
      <c r="AD43" s="11" t="str">
        <f t="shared" si="5"/>
        <v>*</v>
      </c>
      <c r="AE43" s="50"/>
      <c r="AF43" s="110"/>
      <c r="AG43" s="111">
        <v>0</v>
      </c>
      <c r="AH43" s="111">
        <v>0</v>
      </c>
      <c r="AI43" s="111">
        <v>0</v>
      </c>
      <c r="AJ43" s="111">
        <v>0</v>
      </c>
      <c r="AK43" s="111">
        <v>0</v>
      </c>
      <c r="AL43" s="111">
        <v>0</v>
      </c>
      <c r="AM43" s="111">
        <v>0</v>
      </c>
      <c r="AN43" s="111">
        <v>0</v>
      </c>
      <c r="AO43" s="112">
        <v>0</v>
      </c>
      <c r="AP43" s="111">
        <v>0</v>
      </c>
      <c r="AQ43" s="111">
        <v>0</v>
      </c>
      <c r="AR43" s="111">
        <v>0</v>
      </c>
      <c r="AS43" s="113">
        <f t="shared" si="6"/>
        <v>0</v>
      </c>
      <c r="AT43" s="113">
        <f t="shared" si="7"/>
        <v>0</v>
      </c>
    </row>
    <row r="44" spans="1:46" ht="20.100000000000001" hidden="1" customHeight="1">
      <c r="A44" s="94" t="str">
        <f t="shared" si="0"/>
        <v>JA16U2025-OR001-JPY</v>
      </c>
      <c r="B44" s="95" t="s">
        <v>202</v>
      </c>
      <c r="C44" s="2" t="s">
        <v>141</v>
      </c>
      <c r="D44" s="95" t="s">
        <v>141</v>
      </c>
      <c r="E44" s="4" t="s">
        <v>141</v>
      </c>
      <c r="F44" s="96" t="s">
        <v>49</v>
      </c>
      <c r="G44" s="96" t="s">
        <v>195</v>
      </c>
      <c r="H44" s="96" t="s">
        <v>196</v>
      </c>
      <c r="I44" s="96" t="s">
        <v>52</v>
      </c>
      <c r="J44" s="96" t="s">
        <v>203</v>
      </c>
      <c r="K44" s="96" t="s">
        <v>54</v>
      </c>
      <c r="L44" s="96" t="s">
        <v>55</v>
      </c>
      <c r="M44" s="96" t="s">
        <v>56</v>
      </c>
      <c r="N44" s="97">
        <v>0</v>
      </c>
      <c r="O44" s="98">
        <v>0</v>
      </c>
      <c r="P44" s="99">
        <f t="shared" si="1"/>
        <v>0</v>
      </c>
      <c r="Q44" s="98">
        <v>0</v>
      </c>
      <c r="R44" s="100">
        <f t="shared" si="2"/>
        <v>0</v>
      </c>
      <c r="S44" s="101">
        <v>42613</v>
      </c>
      <c r="T44" s="96" t="s">
        <v>57</v>
      </c>
      <c r="U44" s="96" t="s">
        <v>198</v>
      </c>
      <c r="V44" s="102">
        <v>0</v>
      </c>
      <c r="W44" s="103">
        <v>0</v>
      </c>
      <c r="X44" s="104">
        <f t="shared" si="3"/>
        <v>0</v>
      </c>
      <c r="Y44" s="105" t="str">
        <f>D44</f>
        <v>-</v>
      </c>
      <c r="Z44" s="106" t="str">
        <f t="shared" si="8"/>
        <v>-</v>
      </c>
      <c r="AA44" s="107" t="s">
        <v>199</v>
      </c>
      <c r="AB44" s="108" t="s">
        <v>293</v>
      </c>
      <c r="AC44" s="109" t="s">
        <v>287</v>
      </c>
      <c r="AD44" s="11" t="str">
        <f t="shared" si="5"/>
        <v>*</v>
      </c>
      <c r="AE44" s="50"/>
      <c r="AF44" s="110"/>
      <c r="AG44" s="111">
        <v>0</v>
      </c>
      <c r="AH44" s="111">
        <v>0</v>
      </c>
      <c r="AI44" s="111">
        <v>0</v>
      </c>
      <c r="AJ44" s="111">
        <v>0</v>
      </c>
      <c r="AK44" s="111">
        <v>0</v>
      </c>
      <c r="AL44" s="111">
        <v>0</v>
      </c>
      <c r="AM44" s="111">
        <v>0</v>
      </c>
      <c r="AN44" s="111">
        <v>0</v>
      </c>
      <c r="AO44" s="112">
        <v>0</v>
      </c>
      <c r="AP44" s="111">
        <v>0</v>
      </c>
      <c r="AQ44" s="111">
        <v>0</v>
      </c>
      <c r="AR44" s="111">
        <v>0</v>
      </c>
      <c r="AS44" s="113">
        <f t="shared" si="6"/>
        <v>0</v>
      </c>
      <c r="AT44" s="113">
        <f t="shared" si="7"/>
        <v>0</v>
      </c>
    </row>
    <row r="45" spans="1:46" s="90" customFormat="1" ht="30" hidden="1" customHeight="1">
      <c r="A45" s="70"/>
      <c r="B45" s="71"/>
      <c r="C45" s="71"/>
      <c r="D45" s="71"/>
      <c r="E45" s="72"/>
      <c r="F45" s="73"/>
      <c r="G45" s="74" t="s">
        <v>204</v>
      </c>
      <c r="H45" s="75"/>
      <c r="I45" s="75"/>
      <c r="J45" s="75"/>
      <c r="K45" s="74"/>
      <c r="L45" s="75"/>
      <c r="M45" s="75"/>
      <c r="N45" s="76"/>
      <c r="O45" s="77"/>
      <c r="P45" s="78"/>
      <c r="Q45" s="77"/>
      <c r="R45" s="79"/>
      <c r="S45" s="80"/>
      <c r="T45" s="74"/>
      <c r="U45" s="74"/>
      <c r="V45" s="81"/>
      <c r="W45" s="82"/>
      <c r="X45" s="83"/>
      <c r="Y45" s="84"/>
      <c r="Z45" s="85"/>
      <c r="AA45" s="86"/>
      <c r="AB45" s="87"/>
      <c r="AC45" s="88"/>
      <c r="AD45" s="71"/>
      <c r="AE45" s="89"/>
      <c r="AG45" s="91"/>
      <c r="AH45" s="91"/>
      <c r="AI45" s="92"/>
      <c r="AJ45" s="91"/>
      <c r="AK45" s="91"/>
      <c r="AL45" s="91"/>
      <c r="AM45" s="91"/>
      <c r="AN45" s="91"/>
      <c r="AO45" s="91"/>
      <c r="AP45" s="91"/>
      <c r="AQ45" s="91"/>
      <c r="AR45" s="91"/>
      <c r="AS45" s="93"/>
      <c r="AT45" s="93"/>
    </row>
    <row r="46" spans="1:46" ht="20.100000000000001" hidden="1" customHeight="1">
      <c r="A46" s="94" t="str">
        <f t="shared" ref="A46:A62" si="11">IF(B46="-","-",CONCATENATE(B46,"-",T46))</f>
        <v>-</v>
      </c>
      <c r="B46" s="95" t="s">
        <v>141</v>
      </c>
      <c r="C46" s="2" t="s">
        <v>141</v>
      </c>
      <c r="D46" s="95" t="s">
        <v>141</v>
      </c>
      <c r="E46" s="4" t="s">
        <v>141</v>
      </c>
      <c r="F46" s="96" t="s">
        <v>64</v>
      </c>
      <c r="G46" s="96" t="s">
        <v>205</v>
      </c>
      <c r="H46" s="96" t="s">
        <v>206</v>
      </c>
      <c r="I46" s="96" t="s">
        <v>207</v>
      </c>
      <c r="J46" s="96" t="s">
        <v>208</v>
      </c>
      <c r="K46" s="96" t="s">
        <v>54</v>
      </c>
      <c r="L46" s="96" t="s">
        <v>49</v>
      </c>
      <c r="M46" s="96" t="s">
        <v>52</v>
      </c>
      <c r="N46" s="97">
        <v>0</v>
      </c>
      <c r="O46" s="98">
        <v>4900000</v>
      </c>
      <c r="P46" s="99">
        <f t="shared" ref="P46:P61" si="12">N46+O46</f>
        <v>4900000</v>
      </c>
      <c r="Q46" s="98">
        <v>0</v>
      </c>
      <c r="R46" s="100">
        <f t="shared" ref="R46:R61" si="13">P46-Q46</f>
        <v>4900000</v>
      </c>
      <c r="S46" s="101">
        <v>42460</v>
      </c>
      <c r="T46" s="96" t="s">
        <v>57</v>
      </c>
      <c r="U46" s="96" t="s">
        <v>58</v>
      </c>
      <c r="V46" s="102">
        <v>0</v>
      </c>
      <c r="W46" s="103">
        <v>4900000</v>
      </c>
      <c r="X46" s="104">
        <f t="shared" ref="X46:X61" si="14">V46+W46</f>
        <v>4900000</v>
      </c>
      <c r="Y46" s="105" t="str">
        <f t="shared" ref="Y46:Y54" si="15">D46</f>
        <v>-</v>
      </c>
      <c r="Z46" s="106" t="str">
        <f t="shared" ref="Z46:Z54" si="16">E46</f>
        <v>-</v>
      </c>
      <c r="AA46" s="107" t="s">
        <v>141</v>
      </c>
      <c r="AB46" s="108" t="s">
        <v>141</v>
      </c>
      <c r="AC46" s="109" t="s">
        <v>141</v>
      </c>
      <c r="AD46" s="11" t="str">
        <f t="shared" ref="AD46:AD61" si="17">IF($I46=$M46,"-","*")</f>
        <v>*</v>
      </c>
      <c r="AE46" s="50"/>
      <c r="AF46" s="110"/>
      <c r="AG46" s="111">
        <v>0</v>
      </c>
      <c r="AH46" s="111">
        <v>0</v>
      </c>
      <c r="AI46" s="111">
        <v>0</v>
      </c>
      <c r="AJ46" s="111">
        <v>0</v>
      </c>
      <c r="AK46" s="111">
        <v>0</v>
      </c>
      <c r="AL46" s="111">
        <v>0</v>
      </c>
      <c r="AM46" s="111">
        <v>0</v>
      </c>
      <c r="AN46" s="111">
        <v>0</v>
      </c>
      <c r="AO46" s="112">
        <v>0</v>
      </c>
      <c r="AP46" s="111">
        <v>0</v>
      </c>
      <c r="AQ46" s="111">
        <v>0</v>
      </c>
      <c r="AR46" s="111">
        <v>0</v>
      </c>
      <c r="AS46" s="113">
        <f t="shared" ref="AS46:AS61" si="18">SUM(AG46:AR46)</f>
        <v>0</v>
      </c>
      <c r="AT46" s="113">
        <f t="shared" ref="AT46:AT61" si="19">P46-AS46</f>
        <v>4900000</v>
      </c>
    </row>
    <row r="47" spans="1:46" ht="20.100000000000001" hidden="1" customHeight="1">
      <c r="A47" s="94" t="str">
        <f t="shared" si="11"/>
        <v>-</v>
      </c>
      <c r="B47" s="95" t="s">
        <v>141</v>
      </c>
      <c r="C47" s="2" t="s">
        <v>141</v>
      </c>
      <c r="D47" s="95" t="s">
        <v>141</v>
      </c>
      <c r="E47" s="4" t="s">
        <v>141</v>
      </c>
      <c r="F47" s="96" t="s">
        <v>64</v>
      </c>
      <c r="G47" s="96" t="s">
        <v>209</v>
      </c>
      <c r="H47" s="96" t="s">
        <v>210</v>
      </c>
      <c r="I47" s="96" t="s">
        <v>207</v>
      </c>
      <c r="J47" s="96" t="s">
        <v>211</v>
      </c>
      <c r="K47" s="96" t="s">
        <v>54</v>
      </c>
      <c r="L47" s="96" t="s">
        <v>49</v>
      </c>
      <c r="M47" s="96" t="s">
        <v>52</v>
      </c>
      <c r="N47" s="97">
        <v>0</v>
      </c>
      <c r="O47" s="98">
        <v>870000</v>
      </c>
      <c r="P47" s="99">
        <f t="shared" si="12"/>
        <v>870000</v>
      </c>
      <c r="Q47" s="98">
        <v>870000</v>
      </c>
      <c r="R47" s="100">
        <f t="shared" si="13"/>
        <v>0</v>
      </c>
      <c r="S47" s="101">
        <v>42233</v>
      </c>
      <c r="T47" s="96" t="s">
        <v>57</v>
      </c>
      <c r="U47" s="96" t="s">
        <v>58</v>
      </c>
      <c r="V47" s="102">
        <v>0</v>
      </c>
      <c r="W47" s="103">
        <v>870000</v>
      </c>
      <c r="X47" s="104">
        <f t="shared" si="14"/>
        <v>870000</v>
      </c>
      <c r="Y47" s="105" t="str">
        <f t="shared" si="15"/>
        <v>-</v>
      </c>
      <c r="Z47" s="106" t="str">
        <f t="shared" si="16"/>
        <v>-</v>
      </c>
      <c r="AA47" s="107" t="s">
        <v>141</v>
      </c>
      <c r="AB47" s="108" t="s">
        <v>141</v>
      </c>
      <c r="AC47" s="109" t="s">
        <v>141</v>
      </c>
      <c r="AD47" s="11" t="str">
        <f t="shared" si="17"/>
        <v>*</v>
      </c>
      <c r="AE47" s="50"/>
      <c r="AF47" s="110"/>
      <c r="AG47" s="111">
        <v>0</v>
      </c>
      <c r="AH47" s="111">
        <v>0</v>
      </c>
      <c r="AI47" s="111">
        <v>0</v>
      </c>
      <c r="AJ47" s="111">
        <v>0</v>
      </c>
      <c r="AK47" s="111">
        <v>0</v>
      </c>
      <c r="AL47" s="111">
        <v>0</v>
      </c>
      <c r="AM47" s="111">
        <v>0</v>
      </c>
      <c r="AN47" s="111">
        <v>0</v>
      </c>
      <c r="AO47" s="112">
        <v>0</v>
      </c>
      <c r="AP47" s="111">
        <v>0</v>
      </c>
      <c r="AQ47" s="111">
        <v>0</v>
      </c>
      <c r="AR47" s="111">
        <v>0</v>
      </c>
      <c r="AS47" s="113">
        <f t="shared" si="18"/>
        <v>0</v>
      </c>
      <c r="AT47" s="113">
        <f t="shared" si="19"/>
        <v>870000</v>
      </c>
    </row>
    <row r="48" spans="1:46" ht="20.100000000000001" hidden="1" customHeight="1">
      <c r="A48" s="94" t="str">
        <f t="shared" si="11"/>
        <v>JA11R2001-OR001-JPY</v>
      </c>
      <c r="B48" s="95" t="s">
        <v>212</v>
      </c>
      <c r="C48" s="2" t="s">
        <v>47</v>
      </c>
      <c r="D48" s="95" t="s">
        <v>213</v>
      </c>
      <c r="E48" s="4">
        <v>42258</v>
      </c>
      <c r="F48" s="96" t="s">
        <v>122</v>
      </c>
      <c r="G48" s="96" t="s">
        <v>214</v>
      </c>
      <c r="H48" s="96" t="s">
        <v>215</v>
      </c>
      <c r="I48" s="96" t="s">
        <v>216</v>
      </c>
      <c r="J48" s="96" t="s">
        <v>217</v>
      </c>
      <c r="K48" s="96" t="s">
        <v>54</v>
      </c>
      <c r="L48" s="96" t="s">
        <v>49</v>
      </c>
      <c r="M48" s="96" t="s">
        <v>52</v>
      </c>
      <c r="N48" s="97">
        <v>0</v>
      </c>
      <c r="O48" s="98">
        <v>7891000</v>
      </c>
      <c r="P48" s="99">
        <f t="shared" si="12"/>
        <v>7891000</v>
      </c>
      <c r="Q48" s="98">
        <v>7891000</v>
      </c>
      <c r="R48" s="100">
        <f t="shared" si="13"/>
        <v>0</v>
      </c>
      <c r="S48" s="101">
        <v>42369</v>
      </c>
      <c r="T48" s="96" t="s">
        <v>57</v>
      </c>
      <c r="U48" s="96" t="s">
        <v>58</v>
      </c>
      <c r="V48" s="102">
        <v>0</v>
      </c>
      <c r="W48" s="103">
        <v>7891000</v>
      </c>
      <c r="X48" s="104">
        <f t="shared" si="14"/>
        <v>7891000</v>
      </c>
      <c r="Y48" s="105" t="str">
        <f t="shared" si="15"/>
        <v>LKH-16-20</v>
      </c>
      <c r="Z48" s="106">
        <f t="shared" si="16"/>
        <v>42258</v>
      </c>
      <c r="AA48" s="107" t="s">
        <v>283</v>
      </c>
      <c r="AB48" s="108" t="s">
        <v>286</v>
      </c>
      <c r="AC48" s="109" t="s">
        <v>285</v>
      </c>
      <c r="AD48" s="11" t="str">
        <f t="shared" si="17"/>
        <v>*</v>
      </c>
      <c r="AE48" s="50"/>
      <c r="AF48" s="110"/>
      <c r="AG48" s="111">
        <v>0</v>
      </c>
      <c r="AH48" s="111">
        <v>0</v>
      </c>
      <c r="AI48" s="111">
        <v>895000</v>
      </c>
      <c r="AJ48" s="111">
        <v>2624000</v>
      </c>
      <c r="AK48" s="111">
        <v>2624000</v>
      </c>
      <c r="AL48" s="111">
        <v>1748000</v>
      </c>
      <c r="AM48" s="111">
        <v>0</v>
      </c>
      <c r="AN48" s="111">
        <v>0</v>
      </c>
      <c r="AO48" s="112">
        <v>0</v>
      </c>
      <c r="AP48" s="111">
        <v>0</v>
      </c>
      <c r="AQ48" s="111">
        <v>0</v>
      </c>
      <c r="AR48" s="111">
        <v>0</v>
      </c>
      <c r="AS48" s="113">
        <f t="shared" si="18"/>
        <v>7891000</v>
      </c>
      <c r="AT48" s="113">
        <f t="shared" si="19"/>
        <v>0</v>
      </c>
    </row>
    <row r="49" spans="1:46" ht="20.100000000000001" hidden="1" customHeight="1">
      <c r="A49" s="94" t="str">
        <f t="shared" si="11"/>
        <v>JA16R2001-OR001-JPY</v>
      </c>
      <c r="B49" s="95" t="s">
        <v>218</v>
      </c>
      <c r="C49" s="2" t="s">
        <v>219</v>
      </c>
      <c r="D49" s="95" t="s">
        <v>220</v>
      </c>
      <c r="E49" s="4">
        <v>42346</v>
      </c>
      <c r="F49" s="96" t="s">
        <v>55</v>
      </c>
      <c r="G49" s="96" t="s">
        <v>221</v>
      </c>
      <c r="H49" s="96" t="s">
        <v>222</v>
      </c>
      <c r="I49" s="96" t="s">
        <v>56</v>
      </c>
      <c r="J49" s="96" t="s">
        <v>223</v>
      </c>
      <c r="K49" s="96" t="s">
        <v>54</v>
      </c>
      <c r="L49" s="96" t="s">
        <v>49</v>
      </c>
      <c r="M49" s="96" t="s">
        <v>52</v>
      </c>
      <c r="N49" s="97">
        <v>0</v>
      </c>
      <c r="O49" s="98">
        <v>0</v>
      </c>
      <c r="P49" s="99">
        <f t="shared" si="12"/>
        <v>0</v>
      </c>
      <c r="Q49" s="98">
        <v>0</v>
      </c>
      <c r="R49" s="100">
        <f t="shared" si="13"/>
        <v>0</v>
      </c>
      <c r="S49" s="101">
        <v>42551</v>
      </c>
      <c r="T49" s="96" t="s">
        <v>57</v>
      </c>
      <c r="U49" s="96" t="s">
        <v>198</v>
      </c>
      <c r="V49" s="102">
        <v>0</v>
      </c>
      <c r="W49" s="103">
        <v>0</v>
      </c>
      <c r="X49" s="104">
        <f t="shared" si="14"/>
        <v>0</v>
      </c>
      <c r="Y49" s="105" t="str">
        <f t="shared" si="15"/>
        <v>LKU-015-16</v>
      </c>
      <c r="Z49" s="106">
        <f t="shared" si="16"/>
        <v>42346</v>
      </c>
      <c r="AA49" s="107" t="s">
        <v>199</v>
      </c>
      <c r="AB49" s="108" t="s">
        <v>293</v>
      </c>
      <c r="AC49" s="109" t="s">
        <v>287</v>
      </c>
      <c r="AD49" s="11" t="str">
        <f t="shared" si="17"/>
        <v>*</v>
      </c>
      <c r="AE49" s="50" t="s">
        <v>224</v>
      </c>
      <c r="AF49" s="110"/>
      <c r="AG49" s="111">
        <v>0</v>
      </c>
      <c r="AH49" s="111">
        <v>0</v>
      </c>
      <c r="AI49" s="111">
        <v>0</v>
      </c>
      <c r="AJ49" s="111">
        <v>0</v>
      </c>
      <c r="AK49" s="111">
        <v>0</v>
      </c>
      <c r="AL49" s="111">
        <v>0</v>
      </c>
      <c r="AM49" s="111">
        <v>0</v>
      </c>
      <c r="AN49" s="111">
        <v>0</v>
      </c>
      <c r="AO49" s="112">
        <v>0</v>
      </c>
      <c r="AP49" s="111">
        <v>0</v>
      </c>
      <c r="AQ49" s="111">
        <v>0</v>
      </c>
      <c r="AR49" s="111">
        <v>0</v>
      </c>
      <c r="AS49" s="113">
        <f t="shared" si="18"/>
        <v>0</v>
      </c>
      <c r="AT49" s="113">
        <f t="shared" si="19"/>
        <v>0</v>
      </c>
    </row>
    <row r="50" spans="1:46" ht="20.100000000000001" hidden="1" customHeight="1">
      <c r="A50" s="94" t="str">
        <f t="shared" si="11"/>
        <v>JA16R2003-OR001-JPY</v>
      </c>
      <c r="B50" s="95" t="s">
        <v>225</v>
      </c>
      <c r="C50" s="2" t="s">
        <v>47</v>
      </c>
      <c r="D50" s="95" t="s">
        <v>226</v>
      </c>
      <c r="E50" s="4">
        <v>42213</v>
      </c>
      <c r="F50" s="96" t="s">
        <v>49</v>
      </c>
      <c r="G50" s="96" t="s">
        <v>227</v>
      </c>
      <c r="H50" s="96" t="s">
        <v>228</v>
      </c>
      <c r="I50" s="96" t="s">
        <v>99</v>
      </c>
      <c r="J50" s="96" t="s">
        <v>229</v>
      </c>
      <c r="K50" s="96" t="s">
        <v>54</v>
      </c>
      <c r="L50" s="96" t="s">
        <v>49</v>
      </c>
      <c r="M50" s="96" t="s">
        <v>52</v>
      </c>
      <c r="N50" s="97">
        <v>0</v>
      </c>
      <c r="O50" s="98">
        <v>607000</v>
      </c>
      <c r="P50" s="99">
        <f t="shared" si="12"/>
        <v>607000</v>
      </c>
      <c r="Q50" s="98">
        <f>P50</f>
        <v>607000</v>
      </c>
      <c r="R50" s="100">
        <f t="shared" si="13"/>
        <v>0</v>
      </c>
      <c r="S50" s="101">
        <v>42460</v>
      </c>
      <c r="T50" s="96" t="s">
        <v>57</v>
      </c>
      <c r="U50" s="96" t="s">
        <v>58</v>
      </c>
      <c r="V50" s="102">
        <v>0</v>
      </c>
      <c r="W50" s="103">
        <v>607000</v>
      </c>
      <c r="X50" s="104">
        <f t="shared" si="14"/>
        <v>607000</v>
      </c>
      <c r="Y50" s="105" t="str">
        <f t="shared" si="15"/>
        <v>LKRKD-16-002</v>
      </c>
      <c r="Z50" s="106">
        <f t="shared" si="16"/>
        <v>42213</v>
      </c>
      <c r="AA50" s="107" t="s">
        <v>291</v>
      </c>
      <c r="AB50" s="108" t="s">
        <v>286</v>
      </c>
      <c r="AC50" s="109" t="s">
        <v>285</v>
      </c>
      <c r="AD50" s="11" t="str">
        <f t="shared" si="17"/>
        <v>*</v>
      </c>
      <c r="AE50" s="50"/>
      <c r="AF50" s="110"/>
      <c r="AG50" s="111">
        <v>0</v>
      </c>
      <c r="AH50" s="111">
        <v>0</v>
      </c>
      <c r="AI50" s="111">
        <v>0</v>
      </c>
      <c r="AJ50" s="111">
        <v>0</v>
      </c>
      <c r="AK50" s="111">
        <v>0</v>
      </c>
      <c r="AL50" s="111">
        <v>0</v>
      </c>
      <c r="AM50" s="111">
        <v>0</v>
      </c>
      <c r="AN50" s="111">
        <v>0</v>
      </c>
      <c r="AO50" s="112">
        <v>607000</v>
      </c>
      <c r="AP50" s="111">
        <v>0</v>
      </c>
      <c r="AQ50" s="111">
        <v>0</v>
      </c>
      <c r="AR50" s="111">
        <v>0</v>
      </c>
      <c r="AS50" s="113">
        <f t="shared" si="18"/>
        <v>607000</v>
      </c>
      <c r="AT50" s="113">
        <f t="shared" si="19"/>
        <v>0</v>
      </c>
    </row>
    <row r="51" spans="1:46" ht="20.100000000000001" hidden="1" customHeight="1">
      <c r="A51" s="94" t="str">
        <f t="shared" si="11"/>
        <v>JA16R2004-OR001-JPY</v>
      </c>
      <c r="B51" s="95" t="s">
        <v>230</v>
      </c>
      <c r="C51" s="2" t="s">
        <v>141</v>
      </c>
      <c r="D51" s="95" t="s">
        <v>141</v>
      </c>
      <c r="E51" s="4" t="s">
        <v>141</v>
      </c>
      <c r="F51" s="96" t="s">
        <v>49</v>
      </c>
      <c r="G51" s="96" t="s">
        <v>231</v>
      </c>
      <c r="H51" s="96" t="s">
        <v>232</v>
      </c>
      <c r="I51" s="96" t="s">
        <v>99</v>
      </c>
      <c r="J51" s="96" t="s">
        <v>233</v>
      </c>
      <c r="K51" s="96" t="s">
        <v>54</v>
      </c>
      <c r="L51" s="96" t="s">
        <v>49</v>
      </c>
      <c r="M51" s="96" t="s">
        <v>52</v>
      </c>
      <c r="N51" s="97">
        <v>0</v>
      </c>
      <c r="O51" s="98">
        <v>0</v>
      </c>
      <c r="P51" s="99">
        <f t="shared" si="12"/>
        <v>0</v>
      </c>
      <c r="Q51" s="98">
        <v>0</v>
      </c>
      <c r="R51" s="100">
        <f t="shared" si="13"/>
        <v>0</v>
      </c>
      <c r="S51" s="101">
        <v>42307</v>
      </c>
      <c r="T51" s="96" t="s">
        <v>57</v>
      </c>
      <c r="U51" s="96" t="s">
        <v>58</v>
      </c>
      <c r="V51" s="102">
        <v>0</v>
      </c>
      <c r="W51" s="103">
        <v>0</v>
      </c>
      <c r="X51" s="104">
        <f t="shared" si="14"/>
        <v>0</v>
      </c>
      <c r="Y51" s="105" t="str">
        <f t="shared" si="15"/>
        <v>-</v>
      </c>
      <c r="Z51" s="106" t="str">
        <f t="shared" si="16"/>
        <v>-</v>
      </c>
      <c r="AA51" s="107" t="s">
        <v>291</v>
      </c>
      <c r="AB51" s="108" t="s">
        <v>286</v>
      </c>
      <c r="AC51" s="109" t="s">
        <v>285</v>
      </c>
      <c r="AD51" s="11" t="str">
        <f t="shared" si="17"/>
        <v>*</v>
      </c>
      <c r="AE51" s="50"/>
      <c r="AF51" s="110"/>
      <c r="AG51" s="111">
        <v>0</v>
      </c>
      <c r="AH51" s="111">
        <v>0</v>
      </c>
      <c r="AI51" s="111">
        <v>0</v>
      </c>
      <c r="AJ51" s="111">
        <v>0</v>
      </c>
      <c r="AK51" s="111">
        <v>0</v>
      </c>
      <c r="AL51" s="111">
        <v>0</v>
      </c>
      <c r="AM51" s="111">
        <v>0</v>
      </c>
      <c r="AN51" s="111">
        <v>0</v>
      </c>
      <c r="AO51" s="112">
        <v>0</v>
      </c>
      <c r="AP51" s="111">
        <v>0</v>
      </c>
      <c r="AQ51" s="111">
        <v>0</v>
      </c>
      <c r="AR51" s="111">
        <v>0</v>
      </c>
      <c r="AS51" s="113">
        <f t="shared" si="18"/>
        <v>0</v>
      </c>
      <c r="AT51" s="113">
        <f t="shared" si="19"/>
        <v>0</v>
      </c>
    </row>
    <row r="52" spans="1:46" ht="20.100000000000001" hidden="1" customHeight="1">
      <c r="A52" s="94" t="str">
        <f t="shared" si="11"/>
        <v>JA16R2005-OR001-JPY</v>
      </c>
      <c r="B52" s="95" t="s">
        <v>234</v>
      </c>
      <c r="C52" s="2" t="s">
        <v>47</v>
      </c>
      <c r="D52" s="95" t="s">
        <v>235</v>
      </c>
      <c r="E52" s="4">
        <v>42226</v>
      </c>
      <c r="F52" s="96" t="s">
        <v>152</v>
      </c>
      <c r="G52" s="96" t="s">
        <v>236</v>
      </c>
      <c r="H52" s="96" t="s">
        <v>237</v>
      </c>
      <c r="I52" s="96" t="s">
        <v>153</v>
      </c>
      <c r="J52" s="96" t="s">
        <v>238</v>
      </c>
      <c r="K52" s="96" t="s">
        <v>54</v>
      </c>
      <c r="L52" s="96" t="s">
        <v>49</v>
      </c>
      <c r="M52" s="96" t="s">
        <v>52</v>
      </c>
      <c r="N52" s="97">
        <v>0</v>
      </c>
      <c r="O52" s="98">
        <v>5505000</v>
      </c>
      <c r="P52" s="99">
        <f t="shared" si="12"/>
        <v>5505000</v>
      </c>
      <c r="Q52" s="98">
        <v>5505000</v>
      </c>
      <c r="R52" s="100">
        <f t="shared" si="13"/>
        <v>0</v>
      </c>
      <c r="S52" s="101">
        <v>42209</v>
      </c>
      <c r="T52" s="96" t="s">
        <v>57</v>
      </c>
      <c r="U52" s="96" t="s">
        <v>58</v>
      </c>
      <c r="V52" s="102">
        <v>0</v>
      </c>
      <c r="W52" s="103">
        <v>5505000</v>
      </c>
      <c r="X52" s="104">
        <f t="shared" si="14"/>
        <v>5505000</v>
      </c>
      <c r="Y52" s="105" t="str">
        <f t="shared" si="15"/>
        <v>LKG-16-007</v>
      </c>
      <c r="Z52" s="106">
        <f t="shared" si="16"/>
        <v>42226</v>
      </c>
      <c r="AA52" s="107" t="s">
        <v>289</v>
      </c>
      <c r="AB52" s="108" t="s">
        <v>286</v>
      </c>
      <c r="AC52" s="109" t="s">
        <v>292</v>
      </c>
      <c r="AD52" s="11" t="str">
        <f t="shared" si="17"/>
        <v>*</v>
      </c>
      <c r="AE52" s="50"/>
      <c r="AF52" s="110"/>
      <c r="AG52" s="111">
        <v>0</v>
      </c>
      <c r="AH52" s="111">
        <v>0</v>
      </c>
      <c r="AI52" s="111">
        <v>0</v>
      </c>
      <c r="AJ52" s="111">
        <v>0</v>
      </c>
      <c r="AK52" s="111">
        <v>0</v>
      </c>
      <c r="AL52" s="111">
        <v>0</v>
      </c>
      <c r="AM52" s="111">
        <v>0</v>
      </c>
      <c r="AN52" s="111">
        <v>0</v>
      </c>
      <c r="AO52" s="112">
        <v>5505000</v>
      </c>
      <c r="AP52" s="111">
        <v>0</v>
      </c>
      <c r="AQ52" s="111">
        <v>0</v>
      </c>
      <c r="AR52" s="111">
        <v>0</v>
      </c>
      <c r="AS52" s="113">
        <f t="shared" si="18"/>
        <v>5505000</v>
      </c>
      <c r="AT52" s="113">
        <f t="shared" si="19"/>
        <v>0</v>
      </c>
    </row>
    <row r="53" spans="1:46" ht="20.100000000000001" hidden="1" customHeight="1">
      <c r="A53" s="94" t="str">
        <f t="shared" si="11"/>
        <v>JA16R2006-OR001-JPY</v>
      </c>
      <c r="B53" s="95" t="s">
        <v>239</v>
      </c>
      <c r="C53" s="2" t="s">
        <v>47</v>
      </c>
      <c r="D53" s="95" t="s">
        <v>240</v>
      </c>
      <c r="E53" s="4">
        <v>42248</v>
      </c>
      <c r="F53" s="96" t="s">
        <v>138</v>
      </c>
      <c r="G53" s="96" t="s">
        <v>241</v>
      </c>
      <c r="H53" s="96" t="s">
        <v>242</v>
      </c>
      <c r="I53" s="96" t="s">
        <v>139</v>
      </c>
      <c r="J53" s="96" t="s">
        <v>243</v>
      </c>
      <c r="K53" s="96" t="s">
        <v>54</v>
      </c>
      <c r="L53" s="96" t="s">
        <v>49</v>
      </c>
      <c r="M53" s="96" t="s">
        <v>52</v>
      </c>
      <c r="N53" s="97">
        <v>0</v>
      </c>
      <c r="O53" s="98">
        <v>5548736</v>
      </c>
      <c r="P53" s="99">
        <f t="shared" si="12"/>
        <v>5548736</v>
      </c>
      <c r="Q53" s="98">
        <f>P53</f>
        <v>5548736</v>
      </c>
      <c r="R53" s="100">
        <f t="shared" si="13"/>
        <v>0</v>
      </c>
      <c r="S53" s="101">
        <v>42277</v>
      </c>
      <c r="T53" s="96" t="s">
        <v>57</v>
      </c>
      <c r="U53" s="96" t="s">
        <v>58</v>
      </c>
      <c r="V53" s="102">
        <v>0</v>
      </c>
      <c r="W53" s="103">
        <v>5548736</v>
      </c>
      <c r="X53" s="104">
        <f t="shared" si="14"/>
        <v>5548736</v>
      </c>
      <c r="Y53" s="105" t="str">
        <f t="shared" si="15"/>
        <v>LKL-16-006</v>
      </c>
      <c r="Z53" s="106">
        <f t="shared" si="16"/>
        <v>42248</v>
      </c>
      <c r="AA53" s="107" t="s">
        <v>289</v>
      </c>
      <c r="AB53" s="108" t="s">
        <v>286</v>
      </c>
      <c r="AC53" s="109" t="s">
        <v>287</v>
      </c>
      <c r="AD53" s="11" t="str">
        <f t="shared" si="17"/>
        <v>*</v>
      </c>
      <c r="AE53" s="50"/>
      <c r="AF53" s="110"/>
      <c r="AG53" s="111">
        <v>0</v>
      </c>
      <c r="AH53" s="111">
        <v>0</v>
      </c>
      <c r="AI53" s="111">
        <v>0</v>
      </c>
      <c r="AJ53" s="111">
        <v>0</v>
      </c>
      <c r="AK53" s="111">
        <v>0</v>
      </c>
      <c r="AL53" s="111">
        <v>0</v>
      </c>
      <c r="AM53" s="111">
        <v>0</v>
      </c>
      <c r="AN53" s="111">
        <v>0</v>
      </c>
      <c r="AO53" s="112">
        <v>5548736</v>
      </c>
      <c r="AP53" s="111">
        <v>0</v>
      </c>
      <c r="AQ53" s="111">
        <v>0</v>
      </c>
      <c r="AR53" s="111">
        <v>0</v>
      </c>
      <c r="AS53" s="113">
        <f t="shared" si="18"/>
        <v>5548736</v>
      </c>
      <c r="AT53" s="113">
        <f t="shared" si="19"/>
        <v>0</v>
      </c>
    </row>
    <row r="54" spans="1:46" ht="20.100000000000001" hidden="1" customHeight="1">
      <c r="A54" s="94" t="str">
        <f t="shared" si="11"/>
        <v>JA16R2007-OR001-JPY</v>
      </c>
      <c r="B54" s="95" t="s">
        <v>244</v>
      </c>
      <c r="C54" s="2" t="s">
        <v>47</v>
      </c>
      <c r="D54" s="95" t="s">
        <v>245</v>
      </c>
      <c r="E54" s="4">
        <v>42297</v>
      </c>
      <c r="F54" s="96" t="s">
        <v>152</v>
      </c>
      <c r="G54" s="96" t="s">
        <v>246</v>
      </c>
      <c r="H54" s="96" t="s">
        <v>247</v>
      </c>
      <c r="I54" s="96" t="s">
        <v>153</v>
      </c>
      <c r="J54" s="96" t="s">
        <v>248</v>
      </c>
      <c r="K54" s="96" t="s">
        <v>54</v>
      </c>
      <c r="L54" s="96" t="s">
        <v>49</v>
      </c>
      <c r="M54" s="96" t="s">
        <v>52</v>
      </c>
      <c r="N54" s="97">
        <v>0</v>
      </c>
      <c r="O54" s="98">
        <v>0</v>
      </c>
      <c r="P54" s="99">
        <f t="shared" si="12"/>
        <v>0</v>
      </c>
      <c r="Q54" s="98">
        <v>0</v>
      </c>
      <c r="R54" s="100">
        <f t="shared" si="13"/>
        <v>0</v>
      </c>
      <c r="S54" s="101">
        <v>42944</v>
      </c>
      <c r="T54" s="96" t="s">
        <v>57</v>
      </c>
      <c r="U54" s="96" t="s">
        <v>58</v>
      </c>
      <c r="V54" s="102">
        <v>0</v>
      </c>
      <c r="W54" s="103">
        <v>0</v>
      </c>
      <c r="X54" s="104">
        <f t="shared" si="14"/>
        <v>0</v>
      </c>
      <c r="Y54" s="105" t="str">
        <f t="shared" si="15"/>
        <v>LKG-16-020</v>
      </c>
      <c r="Z54" s="106">
        <f t="shared" si="16"/>
        <v>42297</v>
      </c>
      <c r="AA54" s="107" t="s">
        <v>291</v>
      </c>
      <c r="AB54" s="108" t="s">
        <v>290</v>
      </c>
      <c r="AC54" s="109" t="s">
        <v>288</v>
      </c>
      <c r="AD54" s="11" t="str">
        <f t="shared" si="17"/>
        <v>*</v>
      </c>
      <c r="AE54" s="50" t="s">
        <v>174</v>
      </c>
      <c r="AF54" s="110"/>
      <c r="AG54" s="111">
        <v>0</v>
      </c>
      <c r="AH54" s="111">
        <v>0</v>
      </c>
      <c r="AI54" s="111">
        <v>0</v>
      </c>
      <c r="AJ54" s="111">
        <v>0</v>
      </c>
      <c r="AK54" s="111">
        <v>0</v>
      </c>
      <c r="AL54" s="111">
        <v>0</v>
      </c>
      <c r="AM54" s="111">
        <v>0</v>
      </c>
      <c r="AN54" s="111">
        <v>0</v>
      </c>
      <c r="AO54" s="112">
        <v>0</v>
      </c>
      <c r="AP54" s="111">
        <v>0</v>
      </c>
      <c r="AQ54" s="111">
        <v>0</v>
      </c>
      <c r="AR54" s="111">
        <v>0</v>
      </c>
      <c r="AS54" s="113">
        <f t="shared" si="18"/>
        <v>0</v>
      </c>
      <c r="AT54" s="113">
        <f t="shared" si="19"/>
        <v>0</v>
      </c>
    </row>
    <row r="55" spans="1:46" ht="20.100000000000001" hidden="1" customHeight="1">
      <c r="A55" s="94" t="str">
        <f t="shared" si="11"/>
        <v>JA16R2008-OR001-JPY</v>
      </c>
      <c r="B55" s="95" t="s">
        <v>249</v>
      </c>
      <c r="C55" s="2" t="s">
        <v>219</v>
      </c>
      <c r="D55" s="95" t="s">
        <v>48</v>
      </c>
      <c r="E55" s="4">
        <v>42347</v>
      </c>
      <c r="F55" s="96" t="s">
        <v>55</v>
      </c>
      <c r="G55" s="96" t="s">
        <v>250</v>
      </c>
      <c r="H55" s="96" t="s">
        <v>251</v>
      </c>
      <c r="I55" s="96" t="s">
        <v>56</v>
      </c>
      <c r="J55" s="96" t="s">
        <v>252</v>
      </c>
      <c r="K55" s="96" t="s">
        <v>54</v>
      </c>
      <c r="L55" s="96" t="s">
        <v>49</v>
      </c>
      <c r="M55" s="96" t="s">
        <v>52</v>
      </c>
      <c r="N55" s="97">
        <v>0</v>
      </c>
      <c r="O55" s="98">
        <v>0</v>
      </c>
      <c r="P55" s="99">
        <f t="shared" si="12"/>
        <v>0</v>
      </c>
      <c r="Q55" s="98">
        <v>0</v>
      </c>
      <c r="R55" s="100">
        <f t="shared" si="13"/>
        <v>0</v>
      </c>
      <c r="S55" s="101">
        <v>42582</v>
      </c>
      <c r="T55" s="96" t="s">
        <v>57</v>
      </c>
      <c r="U55" s="96" t="s">
        <v>198</v>
      </c>
      <c r="V55" s="102">
        <v>0</v>
      </c>
      <c r="W55" s="103">
        <v>0</v>
      </c>
      <c r="X55" s="104">
        <f t="shared" si="14"/>
        <v>0</v>
      </c>
      <c r="Y55" s="105"/>
      <c r="Z55" s="106">
        <f t="shared" ref="Z55:Z61" si="20">E55</f>
        <v>42347</v>
      </c>
      <c r="AA55" s="107" t="s">
        <v>199</v>
      </c>
      <c r="AB55" s="108" t="s">
        <v>293</v>
      </c>
      <c r="AC55" s="109" t="s">
        <v>287</v>
      </c>
      <c r="AD55" s="11" t="str">
        <f t="shared" si="17"/>
        <v>*</v>
      </c>
      <c r="AE55" s="50"/>
      <c r="AF55" s="110"/>
      <c r="AG55" s="111">
        <v>0</v>
      </c>
      <c r="AH55" s="111">
        <v>0</v>
      </c>
      <c r="AI55" s="111">
        <v>0</v>
      </c>
      <c r="AJ55" s="111">
        <v>0</v>
      </c>
      <c r="AK55" s="111">
        <v>0</v>
      </c>
      <c r="AL55" s="111">
        <v>0</v>
      </c>
      <c r="AM55" s="111">
        <v>0</v>
      </c>
      <c r="AN55" s="111">
        <v>0</v>
      </c>
      <c r="AO55" s="112">
        <v>0</v>
      </c>
      <c r="AP55" s="111">
        <v>0</v>
      </c>
      <c r="AQ55" s="111">
        <v>0</v>
      </c>
      <c r="AR55" s="111">
        <v>0</v>
      </c>
      <c r="AS55" s="113">
        <f t="shared" si="18"/>
        <v>0</v>
      </c>
      <c r="AT55" s="113">
        <f t="shared" si="19"/>
        <v>0</v>
      </c>
    </row>
    <row r="56" spans="1:46" ht="20.100000000000001" hidden="1" customHeight="1">
      <c r="A56" s="94" t="str">
        <f t="shared" si="11"/>
        <v>JA16R2010-OR001-JPY</v>
      </c>
      <c r="B56" s="95" t="s">
        <v>253</v>
      </c>
      <c r="C56" s="2" t="s">
        <v>47</v>
      </c>
      <c r="D56" s="95" t="s">
        <v>48</v>
      </c>
      <c r="E56" s="4">
        <v>42306</v>
      </c>
      <c r="F56" s="96" t="s">
        <v>49</v>
      </c>
      <c r="G56" s="96" t="s">
        <v>254</v>
      </c>
      <c r="H56" s="96" t="s">
        <v>255</v>
      </c>
      <c r="I56" s="96" t="s">
        <v>99</v>
      </c>
      <c r="J56" s="96" t="s">
        <v>256</v>
      </c>
      <c r="K56" s="96" t="s">
        <v>54</v>
      </c>
      <c r="L56" s="96" t="s">
        <v>49</v>
      </c>
      <c r="M56" s="96" t="s">
        <v>52</v>
      </c>
      <c r="N56" s="97">
        <v>0</v>
      </c>
      <c r="O56" s="98">
        <v>6600000</v>
      </c>
      <c r="P56" s="99">
        <f t="shared" si="12"/>
        <v>6600000</v>
      </c>
      <c r="Q56" s="98">
        <v>0</v>
      </c>
      <c r="R56" s="100">
        <f t="shared" si="13"/>
        <v>6600000</v>
      </c>
      <c r="S56" s="101">
        <v>42902</v>
      </c>
      <c r="T56" s="96" t="s">
        <v>57</v>
      </c>
      <c r="U56" s="96" t="s">
        <v>58</v>
      </c>
      <c r="V56" s="102">
        <v>0</v>
      </c>
      <c r="W56" s="103">
        <v>6600000</v>
      </c>
      <c r="X56" s="104">
        <f t="shared" si="14"/>
        <v>6600000</v>
      </c>
      <c r="Y56" s="105" t="str">
        <f>D56</f>
        <v>部分完成につき、付替え</v>
      </c>
      <c r="Z56" s="106">
        <f t="shared" si="20"/>
        <v>42306</v>
      </c>
      <c r="AA56" s="107" t="s">
        <v>291</v>
      </c>
      <c r="AB56" s="108" t="s">
        <v>290</v>
      </c>
      <c r="AC56" s="109" t="s">
        <v>285</v>
      </c>
      <c r="AD56" s="11" t="str">
        <f t="shared" si="17"/>
        <v>*</v>
      </c>
      <c r="AE56" s="50"/>
      <c r="AF56" s="110"/>
      <c r="AG56" s="111">
        <v>0</v>
      </c>
      <c r="AH56" s="111">
        <v>0</v>
      </c>
      <c r="AI56" s="111">
        <v>0</v>
      </c>
      <c r="AJ56" s="111">
        <v>0</v>
      </c>
      <c r="AK56" s="111">
        <v>0</v>
      </c>
      <c r="AL56" s="111">
        <v>0</v>
      </c>
      <c r="AM56" s="111">
        <v>0</v>
      </c>
      <c r="AN56" s="111">
        <v>0</v>
      </c>
      <c r="AO56" s="112">
        <v>0</v>
      </c>
      <c r="AP56" s="111">
        <v>0</v>
      </c>
      <c r="AQ56" s="111">
        <v>0</v>
      </c>
      <c r="AR56" s="111">
        <v>0</v>
      </c>
      <c r="AS56" s="113">
        <f t="shared" si="18"/>
        <v>0</v>
      </c>
      <c r="AT56" s="113">
        <f t="shared" si="19"/>
        <v>6600000</v>
      </c>
    </row>
    <row r="57" spans="1:46" ht="20.100000000000001" hidden="1" customHeight="1">
      <c r="A57" s="94" t="str">
        <f t="shared" si="11"/>
        <v>JA16R2012-OR001-JPY</v>
      </c>
      <c r="B57" s="95" t="s">
        <v>257</v>
      </c>
      <c r="C57" s="2" t="s">
        <v>47</v>
      </c>
      <c r="D57" s="95" t="s">
        <v>258</v>
      </c>
      <c r="E57" s="4">
        <v>42429</v>
      </c>
      <c r="F57" s="96" t="s">
        <v>49</v>
      </c>
      <c r="G57" s="96" t="s">
        <v>259</v>
      </c>
      <c r="H57" s="96" t="s">
        <v>260</v>
      </c>
      <c r="I57" s="96" t="s">
        <v>117</v>
      </c>
      <c r="J57" s="96" t="s">
        <v>261</v>
      </c>
      <c r="K57" s="96" t="s">
        <v>54</v>
      </c>
      <c r="L57" s="96" t="s">
        <v>49</v>
      </c>
      <c r="M57" s="96" t="s">
        <v>52</v>
      </c>
      <c r="N57" s="97">
        <v>0</v>
      </c>
      <c r="O57" s="98">
        <v>6138935</v>
      </c>
      <c r="P57" s="99">
        <f t="shared" si="12"/>
        <v>6138935</v>
      </c>
      <c r="Q57" s="98">
        <v>0</v>
      </c>
      <c r="R57" s="100">
        <f t="shared" si="13"/>
        <v>6138935</v>
      </c>
      <c r="S57" s="101">
        <v>42643</v>
      </c>
      <c r="T57" s="96" t="s">
        <v>57</v>
      </c>
      <c r="U57" s="96" t="s">
        <v>58</v>
      </c>
      <c r="V57" s="102">
        <v>0</v>
      </c>
      <c r="W57" s="103">
        <v>6138935</v>
      </c>
      <c r="X57" s="104">
        <f t="shared" si="14"/>
        <v>6138935</v>
      </c>
      <c r="Y57" s="105" t="str">
        <f>D57</f>
        <v>LKRKJ-16-001</v>
      </c>
      <c r="Z57" s="106">
        <f t="shared" si="20"/>
        <v>42429</v>
      </c>
      <c r="AA57" s="107" t="s">
        <v>289</v>
      </c>
      <c r="AB57" s="108" t="s">
        <v>290</v>
      </c>
      <c r="AC57" s="109" t="s">
        <v>292</v>
      </c>
      <c r="AD57" s="11" t="str">
        <f t="shared" si="17"/>
        <v>*</v>
      </c>
      <c r="AE57" s="50"/>
      <c r="AF57" s="110"/>
      <c r="AG57" s="111">
        <v>0</v>
      </c>
      <c r="AH57" s="111">
        <v>0</v>
      </c>
      <c r="AI57" s="111">
        <v>0</v>
      </c>
      <c r="AJ57" s="111">
        <v>0</v>
      </c>
      <c r="AK57" s="111">
        <v>0</v>
      </c>
      <c r="AL57" s="111">
        <v>0</v>
      </c>
      <c r="AM57" s="111">
        <v>0</v>
      </c>
      <c r="AN57" s="111">
        <v>0</v>
      </c>
      <c r="AO57" s="112">
        <v>0</v>
      </c>
      <c r="AP57" s="111">
        <v>0</v>
      </c>
      <c r="AQ57" s="111">
        <v>0</v>
      </c>
      <c r="AR57" s="111">
        <v>0</v>
      </c>
      <c r="AS57" s="113">
        <f t="shared" si="18"/>
        <v>0</v>
      </c>
      <c r="AT57" s="113">
        <f t="shared" si="19"/>
        <v>6138935</v>
      </c>
    </row>
    <row r="58" spans="1:46" ht="20.100000000000001" hidden="1" customHeight="1">
      <c r="A58" s="94" t="str">
        <f t="shared" si="11"/>
        <v>JA16R2013-OR001-JPY</v>
      </c>
      <c r="B58" s="95" t="s">
        <v>262</v>
      </c>
      <c r="C58" s="2" t="s">
        <v>219</v>
      </c>
      <c r="D58" s="95" t="s">
        <v>48</v>
      </c>
      <c r="E58" s="4">
        <v>42347</v>
      </c>
      <c r="F58" s="96" t="s">
        <v>55</v>
      </c>
      <c r="G58" s="96" t="s">
        <v>263</v>
      </c>
      <c r="H58" s="96" t="s">
        <v>264</v>
      </c>
      <c r="I58" s="96" t="s">
        <v>56</v>
      </c>
      <c r="J58" s="96" t="s">
        <v>265</v>
      </c>
      <c r="K58" s="96" t="s">
        <v>54</v>
      </c>
      <c r="L58" s="96" t="s">
        <v>49</v>
      </c>
      <c r="M58" s="96" t="s">
        <v>52</v>
      </c>
      <c r="N58" s="97">
        <v>0</v>
      </c>
      <c r="O58" s="98">
        <v>0</v>
      </c>
      <c r="P58" s="99">
        <f t="shared" si="12"/>
        <v>0</v>
      </c>
      <c r="Q58" s="98">
        <v>0</v>
      </c>
      <c r="R58" s="100">
        <f t="shared" si="13"/>
        <v>0</v>
      </c>
      <c r="S58" s="101">
        <v>42582</v>
      </c>
      <c r="T58" s="96" t="s">
        <v>57</v>
      </c>
      <c r="U58" s="96" t="s">
        <v>198</v>
      </c>
      <c r="V58" s="102">
        <v>0</v>
      </c>
      <c r="W58" s="103">
        <v>0</v>
      </c>
      <c r="X58" s="104">
        <f t="shared" si="14"/>
        <v>0</v>
      </c>
      <c r="Y58" s="105"/>
      <c r="Z58" s="106">
        <f t="shared" si="20"/>
        <v>42347</v>
      </c>
      <c r="AA58" s="107" t="s">
        <v>199</v>
      </c>
      <c r="AB58" s="108" t="s">
        <v>293</v>
      </c>
      <c r="AC58" s="109" t="s">
        <v>287</v>
      </c>
      <c r="AD58" s="11" t="str">
        <f t="shared" si="17"/>
        <v>*</v>
      </c>
      <c r="AE58" s="50"/>
      <c r="AF58" s="110"/>
      <c r="AG58" s="111">
        <v>0</v>
      </c>
      <c r="AH58" s="111">
        <v>0</v>
      </c>
      <c r="AI58" s="111">
        <v>0</v>
      </c>
      <c r="AJ58" s="111">
        <v>0</v>
      </c>
      <c r="AK58" s="111">
        <v>0</v>
      </c>
      <c r="AL58" s="111">
        <v>0</v>
      </c>
      <c r="AM58" s="111">
        <v>0</v>
      </c>
      <c r="AN58" s="111">
        <v>0</v>
      </c>
      <c r="AO58" s="112">
        <v>0</v>
      </c>
      <c r="AP58" s="111">
        <v>0</v>
      </c>
      <c r="AQ58" s="111">
        <v>0</v>
      </c>
      <c r="AR58" s="111">
        <v>0</v>
      </c>
      <c r="AS58" s="113">
        <f t="shared" si="18"/>
        <v>0</v>
      </c>
      <c r="AT58" s="113">
        <f t="shared" si="19"/>
        <v>0</v>
      </c>
    </row>
    <row r="59" spans="1:46" ht="20.100000000000001" hidden="1" customHeight="1">
      <c r="A59" s="94" t="str">
        <f t="shared" si="11"/>
        <v>JA16R2016-OR001-JPY</v>
      </c>
      <c r="B59" s="95" t="s">
        <v>266</v>
      </c>
      <c r="C59" s="2" t="s">
        <v>47</v>
      </c>
      <c r="D59" s="95" t="s">
        <v>267</v>
      </c>
      <c r="E59" s="4">
        <v>42359</v>
      </c>
      <c r="F59" s="96" t="s">
        <v>55</v>
      </c>
      <c r="G59" s="96" t="s">
        <v>268</v>
      </c>
      <c r="H59" s="96" t="s">
        <v>269</v>
      </c>
      <c r="I59" s="96" t="s">
        <v>56</v>
      </c>
      <c r="J59" s="96" t="s">
        <v>270</v>
      </c>
      <c r="K59" s="96" t="s">
        <v>54</v>
      </c>
      <c r="L59" s="96" t="s">
        <v>49</v>
      </c>
      <c r="M59" s="96" t="s">
        <v>52</v>
      </c>
      <c r="N59" s="97">
        <v>0</v>
      </c>
      <c r="O59" s="98">
        <v>123750</v>
      </c>
      <c r="P59" s="99">
        <f t="shared" si="12"/>
        <v>123750</v>
      </c>
      <c r="Q59" s="98">
        <f>P59</f>
        <v>123750</v>
      </c>
      <c r="R59" s="100">
        <f t="shared" si="13"/>
        <v>0</v>
      </c>
      <c r="S59" s="101">
        <v>42429</v>
      </c>
      <c r="T59" s="96" t="s">
        <v>57</v>
      </c>
      <c r="U59" s="96" t="s">
        <v>58</v>
      </c>
      <c r="V59" s="102">
        <v>0</v>
      </c>
      <c r="W59" s="103">
        <v>123750</v>
      </c>
      <c r="X59" s="104">
        <f t="shared" si="14"/>
        <v>123750</v>
      </c>
      <c r="Y59" s="105" t="str">
        <f>D59</f>
        <v>LKU-023-16</v>
      </c>
      <c r="Z59" s="106">
        <f t="shared" si="20"/>
        <v>42359</v>
      </c>
      <c r="AA59" s="107" t="s">
        <v>289</v>
      </c>
      <c r="AB59" s="108" t="s">
        <v>286</v>
      </c>
      <c r="AC59" s="109" t="s">
        <v>285</v>
      </c>
      <c r="AD59" s="11" t="str">
        <f t="shared" si="17"/>
        <v>*</v>
      </c>
      <c r="AE59" s="50"/>
      <c r="AF59" s="110"/>
      <c r="AG59" s="111">
        <v>0</v>
      </c>
      <c r="AH59" s="111">
        <v>0</v>
      </c>
      <c r="AI59" s="111">
        <v>0</v>
      </c>
      <c r="AJ59" s="111">
        <v>0</v>
      </c>
      <c r="AK59" s="111">
        <v>0</v>
      </c>
      <c r="AL59" s="111">
        <v>0</v>
      </c>
      <c r="AM59" s="111">
        <v>0</v>
      </c>
      <c r="AN59" s="111">
        <v>0</v>
      </c>
      <c r="AO59" s="112">
        <v>123750</v>
      </c>
      <c r="AP59" s="111">
        <v>0</v>
      </c>
      <c r="AQ59" s="111">
        <v>0</v>
      </c>
      <c r="AR59" s="111">
        <v>0</v>
      </c>
      <c r="AS59" s="113">
        <f t="shared" si="18"/>
        <v>123750</v>
      </c>
      <c r="AT59" s="113">
        <f t="shared" si="19"/>
        <v>0</v>
      </c>
    </row>
    <row r="60" spans="1:46" ht="20.100000000000001" hidden="1" customHeight="1">
      <c r="A60" s="94" t="str">
        <f t="shared" si="11"/>
        <v>JA16R2017-OR001-JPY</v>
      </c>
      <c r="B60" s="95" t="s">
        <v>271</v>
      </c>
      <c r="C60" s="2" t="s">
        <v>47</v>
      </c>
      <c r="D60" s="95" t="s">
        <v>272</v>
      </c>
      <c r="E60" s="4">
        <v>42403</v>
      </c>
      <c r="F60" s="96" t="s">
        <v>273</v>
      </c>
      <c r="G60" s="96" t="s">
        <v>274</v>
      </c>
      <c r="H60" s="96" t="s">
        <v>275</v>
      </c>
      <c r="I60" s="96" t="s">
        <v>276</v>
      </c>
      <c r="J60" s="96" t="s">
        <v>277</v>
      </c>
      <c r="K60" s="96" t="s">
        <v>54</v>
      </c>
      <c r="L60" s="96" t="s">
        <v>49</v>
      </c>
      <c r="M60" s="96" t="s">
        <v>52</v>
      </c>
      <c r="N60" s="97">
        <v>0</v>
      </c>
      <c r="O60" s="98">
        <v>5012936</v>
      </c>
      <c r="P60" s="99">
        <f t="shared" si="12"/>
        <v>5012936</v>
      </c>
      <c r="Q60" s="98">
        <v>0</v>
      </c>
      <c r="R60" s="100">
        <f t="shared" si="13"/>
        <v>5012936</v>
      </c>
      <c r="S60" s="101">
        <v>42551</v>
      </c>
      <c r="T60" s="96" t="s">
        <v>57</v>
      </c>
      <c r="U60" s="96" t="s">
        <v>58</v>
      </c>
      <c r="V60" s="102">
        <v>0</v>
      </c>
      <c r="W60" s="103">
        <v>5012936</v>
      </c>
      <c r="X60" s="104">
        <f t="shared" si="14"/>
        <v>5012936</v>
      </c>
      <c r="Y60" s="105" t="str">
        <f>D60</f>
        <v>LKA16-057</v>
      </c>
      <c r="Z60" s="106">
        <f t="shared" si="20"/>
        <v>42403</v>
      </c>
      <c r="AA60" s="107" t="s">
        <v>289</v>
      </c>
      <c r="AB60" s="108" t="s">
        <v>290</v>
      </c>
      <c r="AC60" s="109" t="s">
        <v>292</v>
      </c>
      <c r="AD60" s="11" t="str">
        <f t="shared" si="17"/>
        <v>*</v>
      </c>
      <c r="AE60" s="50"/>
      <c r="AF60" s="110"/>
      <c r="AG60" s="111">
        <v>0</v>
      </c>
      <c r="AH60" s="111">
        <v>0</v>
      </c>
      <c r="AI60" s="111">
        <v>0</v>
      </c>
      <c r="AJ60" s="111">
        <v>0</v>
      </c>
      <c r="AK60" s="111">
        <v>0</v>
      </c>
      <c r="AL60" s="111">
        <v>0</v>
      </c>
      <c r="AM60" s="111">
        <v>0</v>
      </c>
      <c r="AN60" s="111">
        <v>0</v>
      </c>
      <c r="AO60" s="112">
        <v>0</v>
      </c>
      <c r="AP60" s="111">
        <v>0</v>
      </c>
      <c r="AQ60" s="111">
        <v>0</v>
      </c>
      <c r="AR60" s="111">
        <v>0</v>
      </c>
      <c r="AS60" s="113">
        <f t="shared" si="18"/>
        <v>0</v>
      </c>
      <c r="AT60" s="113">
        <f t="shared" si="19"/>
        <v>5012936</v>
      </c>
    </row>
    <row r="61" spans="1:46" ht="20.100000000000001" hidden="1" customHeight="1">
      <c r="A61" s="94" t="str">
        <f t="shared" si="11"/>
        <v>JA16R2018-OR001-JPY</v>
      </c>
      <c r="B61" s="95" t="s">
        <v>278</v>
      </c>
      <c r="C61" s="2" t="s">
        <v>47</v>
      </c>
      <c r="D61" s="95" t="s">
        <v>279</v>
      </c>
      <c r="E61" s="4">
        <v>42397</v>
      </c>
      <c r="F61" s="96" t="s">
        <v>122</v>
      </c>
      <c r="G61" s="96" t="s">
        <v>280</v>
      </c>
      <c r="H61" s="96" t="s">
        <v>281</v>
      </c>
      <c r="I61" s="96" t="s">
        <v>216</v>
      </c>
      <c r="J61" s="96" t="s">
        <v>282</v>
      </c>
      <c r="K61" s="96" t="s">
        <v>54</v>
      </c>
      <c r="L61" s="96" t="s">
        <v>49</v>
      </c>
      <c r="M61" s="96" t="s">
        <v>52</v>
      </c>
      <c r="N61" s="97">
        <v>0</v>
      </c>
      <c r="O61" s="98">
        <v>3285680</v>
      </c>
      <c r="P61" s="99">
        <f t="shared" si="12"/>
        <v>3285680</v>
      </c>
      <c r="Q61" s="98">
        <f>P61</f>
        <v>3285680</v>
      </c>
      <c r="R61" s="100">
        <f t="shared" si="13"/>
        <v>0</v>
      </c>
      <c r="S61" s="101">
        <v>42551</v>
      </c>
      <c r="T61" s="96" t="s">
        <v>57</v>
      </c>
      <c r="U61" s="96" t="s">
        <v>58</v>
      </c>
      <c r="V61" s="102">
        <v>0</v>
      </c>
      <c r="W61" s="103">
        <v>3285680</v>
      </c>
      <c r="X61" s="104">
        <f t="shared" si="14"/>
        <v>3285680</v>
      </c>
      <c r="Y61" s="105" t="str">
        <f>D61</f>
        <v>2016-1-28</v>
      </c>
      <c r="Z61" s="106">
        <f t="shared" si="20"/>
        <v>42397</v>
      </c>
      <c r="AA61" s="107" t="s">
        <v>289</v>
      </c>
      <c r="AB61" s="108" t="s">
        <v>286</v>
      </c>
      <c r="AC61" s="109" t="s">
        <v>292</v>
      </c>
      <c r="AD61" s="11" t="str">
        <f t="shared" si="17"/>
        <v>*</v>
      </c>
      <c r="AE61" s="50"/>
      <c r="AF61" s="110"/>
      <c r="AG61" s="111">
        <v>0</v>
      </c>
      <c r="AH61" s="111">
        <v>0</v>
      </c>
      <c r="AI61" s="111">
        <v>0</v>
      </c>
      <c r="AJ61" s="111">
        <v>0</v>
      </c>
      <c r="AK61" s="111">
        <v>0</v>
      </c>
      <c r="AL61" s="111">
        <v>0</v>
      </c>
      <c r="AM61" s="111">
        <v>0</v>
      </c>
      <c r="AN61" s="111">
        <v>0</v>
      </c>
      <c r="AO61" s="112">
        <v>3285680</v>
      </c>
      <c r="AP61" s="111">
        <v>0</v>
      </c>
      <c r="AQ61" s="111">
        <v>0</v>
      </c>
      <c r="AR61" s="111">
        <v>0</v>
      </c>
      <c r="AS61" s="113">
        <f t="shared" si="18"/>
        <v>3285680</v>
      </c>
      <c r="AT61" s="113">
        <f t="shared" si="19"/>
        <v>0</v>
      </c>
    </row>
    <row r="62" spans="1:46" ht="20.100000000000001" hidden="1" customHeight="1" thickBot="1">
      <c r="A62" s="94" t="str">
        <f t="shared" si="11"/>
        <v>-</v>
      </c>
      <c r="B62" s="95" t="s">
        <v>141</v>
      </c>
      <c r="C62" s="2" t="s">
        <v>141</v>
      </c>
      <c r="D62" s="95" t="s">
        <v>141</v>
      </c>
      <c r="E62" s="4" t="s">
        <v>141</v>
      </c>
      <c r="F62" s="96"/>
      <c r="G62" s="96"/>
      <c r="H62" s="96"/>
      <c r="I62" s="96"/>
      <c r="J62" s="96"/>
      <c r="K62" s="96"/>
      <c r="L62" s="96"/>
      <c r="M62" s="96"/>
      <c r="N62" s="97"/>
      <c r="O62" s="115"/>
      <c r="P62" s="116"/>
      <c r="Q62" s="115"/>
      <c r="R62" s="117"/>
      <c r="S62" s="101"/>
      <c r="T62" s="96"/>
      <c r="U62" s="96"/>
      <c r="V62" s="102"/>
      <c r="W62" s="118"/>
      <c r="X62" s="119"/>
      <c r="Y62" s="105"/>
      <c r="Z62" s="106"/>
      <c r="AA62" s="107"/>
      <c r="AB62" s="120"/>
      <c r="AC62" s="109"/>
      <c r="AD62" s="11"/>
      <c r="AE62" s="50"/>
      <c r="AF62" s="110"/>
      <c r="AG62" s="111"/>
      <c r="AH62" s="111"/>
      <c r="AI62" s="112"/>
      <c r="AJ62" s="111"/>
      <c r="AK62" s="111"/>
      <c r="AL62" s="111"/>
      <c r="AM62" s="111"/>
      <c r="AN62" s="111"/>
      <c r="AO62" s="111"/>
      <c r="AP62" s="111"/>
      <c r="AQ62" s="111"/>
      <c r="AR62" s="111"/>
      <c r="AS62" s="113"/>
      <c r="AT62" s="113"/>
    </row>
    <row r="63" spans="1:46">
      <c r="AE63" s="14"/>
      <c r="AF63" s="14"/>
    </row>
    <row r="64" spans="1:46">
      <c r="AE64" s="14"/>
      <c r="AF64" s="14"/>
    </row>
    <row r="65" spans="31:32">
      <c r="AE65" s="14"/>
      <c r="AF65" s="14"/>
    </row>
    <row r="66" spans="31:32">
      <c r="AE66" s="14"/>
      <c r="AF66" s="14"/>
    </row>
    <row r="67" spans="31:32">
      <c r="AE67" s="14"/>
      <c r="AF67" s="14"/>
    </row>
    <row r="68" spans="31:32">
      <c r="AE68" s="14"/>
      <c r="AF68" s="14"/>
    </row>
    <row r="69" spans="31:32">
      <c r="AE69" s="14"/>
      <c r="AF69" s="14"/>
    </row>
    <row r="70" spans="31:32">
      <c r="AE70" s="14"/>
      <c r="AF70" s="14"/>
    </row>
    <row r="71" spans="31:32">
      <c r="AE71" s="14"/>
      <c r="AF71" s="14"/>
    </row>
    <row r="72" spans="31:32">
      <c r="AE72" s="14"/>
      <c r="AF72" s="14"/>
    </row>
    <row r="73" spans="31:32">
      <c r="AE73" s="14"/>
      <c r="AF73" s="14"/>
    </row>
    <row r="74" spans="31:32">
      <c r="AE74" s="14"/>
      <c r="AF74" s="14"/>
    </row>
    <row r="75" spans="31:32">
      <c r="AE75" s="14"/>
      <c r="AF75" s="14"/>
    </row>
    <row r="76" spans="31:32">
      <c r="AE76" s="14"/>
      <c r="AF76" s="14"/>
    </row>
    <row r="77" spans="31:32">
      <c r="AE77" s="14"/>
      <c r="AF77" s="14"/>
    </row>
    <row r="78" spans="31:32">
      <c r="AE78" s="14"/>
      <c r="AF78" s="14"/>
    </row>
    <row r="79" spans="31:32">
      <c r="AE79" s="14"/>
      <c r="AF79" s="14"/>
    </row>
    <row r="80" spans="31:32">
      <c r="AE80" s="14"/>
      <c r="AF80" s="14"/>
    </row>
    <row r="81" spans="31:32">
      <c r="AE81" s="14"/>
      <c r="AF81" s="14"/>
    </row>
    <row r="82" spans="31:32">
      <c r="AE82" s="14"/>
      <c r="AF82" s="14"/>
    </row>
    <row r="83" spans="31:32">
      <c r="AE83" s="14"/>
      <c r="AF83" s="14"/>
    </row>
    <row r="84" spans="31:32">
      <c r="AE84" s="14"/>
      <c r="AF84" s="14"/>
    </row>
    <row r="85" spans="31:32">
      <c r="AE85" s="14"/>
      <c r="AF85" s="14"/>
    </row>
    <row r="86" spans="31:32">
      <c r="AE86" s="14"/>
      <c r="AF86" s="14"/>
    </row>
    <row r="87" spans="31:32">
      <c r="AE87" s="14"/>
      <c r="AF87" s="14"/>
    </row>
    <row r="88" spans="31:32">
      <c r="AE88" s="14"/>
      <c r="AF88" s="14"/>
    </row>
    <row r="89" spans="31:32">
      <c r="AE89" s="14"/>
      <c r="AF89" s="14"/>
    </row>
    <row r="90" spans="31:32">
      <c r="AE90" s="14"/>
      <c r="AF90" s="14"/>
    </row>
    <row r="91" spans="31:32">
      <c r="AE91" s="14"/>
      <c r="AF91" s="14"/>
    </row>
    <row r="92" spans="31:32">
      <c r="AE92" s="14"/>
      <c r="AF92" s="14"/>
    </row>
    <row r="93" spans="31:32">
      <c r="AE93" s="14"/>
      <c r="AF93" s="14"/>
    </row>
    <row r="94" spans="31:32">
      <c r="AE94" s="14"/>
      <c r="AF94" s="14"/>
    </row>
    <row r="95" spans="31:32">
      <c r="AE95" s="14"/>
      <c r="AF95" s="14"/>
    </row>
    <row r="96" spans="31:32">
      <c r="AE96" s="14"/>
      <c r="AF96" s="14"/>
    </row>
    <row r="97" spans="31:32">
      <c r="AE97" s="14"/>
      <c r="AF97" s="14"/>
    </row>
    <row r="98" spans="31:32">
      <c r="AE98" s="14"/>
      <c r="AF98" s="14"/>
    </row>
    <row r="99" spans="31:32">
      <c r="AE99" s="14"/>
      <c r="AF99" s="14"/>
    </row>
    <row r="100" spans="31:32">
      <c r="AE100" s="14"/>
      <c r="AF100" s="14"/>
    </row>
    <row r="101" spans="31:32">
      <c r="AE101" s="14"/>
      <c r="AF101" s="14"/>
    </row>
    <row r="102" spans="31:32">
      <c r="AE102" s="14"/>
      <c r="AF102" s="14"/>
    </row>
    <row r="103" spans="31:32">
      <c r="AE103" s="14"/>
      <c r="AF103" s="14"/>
    </row>
    <row r="104" spans="31:32">
      <c r="AE104" s="14"/>
      <c r="AF104" s="14"/>
    </row>
    <row r="105" spans="31:32">
      <c r="AE105" s="14"/>
      <c r="AF105" s="14"/>
    </row>
    <row r="106" spans="31:32">
      <c r="AE106" s="14"/>
      <c r="AF106" s="14"/>
    </row>
    <row r="107" spans="31:32">
      <c r="AE107" s="14"/>
      <c r="AF107" s="14"/>
    </row>
    <row r="108" spans="31:32">
      <c r="AE108" s="14"/>
      <c r="AF108" s="14"/>
    </row>
    <row r="109" spans="31:32">
      <c r="AE109" s="14"/>
      <c r="AF109" s="14"/>
    </row>
    <row r="110" spans="31:32">
      <c r="AE110" s="14"/>
      <c r="AF110" s="14"/>
    </row>
    <row r="111" spans="31:32">
      <c r="AE111" s="14"/>
      <c r="AF111" s="14"/>
    </row>
    <row r="112" spans="31:32">
      <c r="AE112" s="14"/>
      <c r="AF112" s="14"/>
    </row>
    <row r="113" spans="31:32">
      <c r="AE113" s="14"/>
      <c r="AF113" s="14"/>
    </row>
    <row r="114" spans="31:32">
      <c r="AE114" s="14"/>
      <c r="AF114" s="14"/>
    </row>
    <row r="115" spans="31:32">
      <c r="AE115" s="14"/>
      <c r="AF115" s="14"/>
    </row>
    <row r="116" spans="31:32">
      <c r="AE116" s="14"/>
      <c r="AF116" s="14"/>
    </row>
    <row r="117" spans="31:32">
      <c r="AE117" s="14"/>
      <c r="AF117" s="14"/>
    </row>
    <row r="118" spans="31:32">
      <c r="AE118" s="14"/>
      <c r="AF118" s="14"/>
    </row>
    <row r="119" spans="31:32">
      <c r="AE119" s="14"/>
      <c r="AF119" s="14"/>
    </row>
    <row r="120" spans="31:32">
      <c r="AE120" s="14"/>
      <c r="AF120" s="14"/>
    </row>
    <row r="121" spans="31:32">
      <c r="AE121" s="14"/>
      <c r="AF121" s="14"/>
    </row>
    <row r="122" spans="31:32">
      <c r="AE122" s="14"/>
      <c r="AF122" s="14"/>
    </row>
    <row r="123" spans="31:32">
      <c r="AE123" s="14"/>
      <c r="AF123" s="14"/>
    </row>
    <row r="124" spans="31:32">
      <c r="AE124" s="14"/>
      <c r="AF124" s="14"/>
    </row>
    <row r="125" spans="31:32">
      <c r="AE125" s="14"/>
      <c r="AF125" s="14"/>
    </row>
    <row r="126" spans="31:32">
      <c r="AE126" s="14"/>
      <c r="AF126" s="14"/>
    </row>
    <row r="127" spans="31:32">
      <c r="AE127" s="14"/>
      <c r="AF127" s="14"/>
    </row>
    <row r="128" spans="31:32">
      <c r="AE128" s="14"/>
      <c r="AF128" s="14"/>
    </row>
    <row r="129" spans="31:32">
      <c r="AE129" s="14"/>
      <c r="AF129" s="14"/>
    </row>
    <row r="130" spans="31:32">
      <c r="AE130" s="14"/>
      <c r="AF130" s="14"/>
    </row>
    <row r="131" spans="31:32">
      <c r="AE131" s="14"/>
      <c r="AF131" s="14"/>
    </row>
    <row r="132" spans="31:32">
      <c r="AE132" s="14"/>
      <c r="AF132" s="14"/>
    </row>
    <row r="133" spans="31:32">
      <c r="AE133" s="14"/>
      <c r="AF133" s="14"/>
    </row>
    <row r="134" spans="31:32">
      <c r="AE134" s="14"/>
      <c r="AF134" s="14"/>
    </row>
    <row r="135" spans="31:32">
      <c r="AE135" s="14"/>
      <c r="AF135" s="14"/>
    </row>
    <row r="136" spans="31:32">
      <c r="AE136" s="14"/>
      <c r="AF136" s="14"/>
    </row>
    <row r="137" spans="31:32">
      <c r="AE137" s="14"/>
      <c r="AF137" s="14"/>
    </row>
    <row r="138" spans="31:32">
      <c r="AE138" s="14"/>
      <c r="AF138" s="14"/>
    </row>
    <row r="139" spans="31:32">
      <c r="AE139" s="14"/>
      <c r="AF139" s="14"/>
    </row>
    <row r="140" spans="31:32">
      <c r="AE140" s="14"/>
      <c r="AF140" s="14"/>
    </row>
    <row r="141" spans="31:32">
      <c r="AE141" s="14"/>
      <c r="AF141" s="14"/>
    </row>
    <row r="142" spans="31:32">
      <c r="AE142" s="14"/>
      <c r="AF142" s="14"/>
    </row>
    <row r="143" spans="31:32">
      <c r="AE143" s="14"/>
      <c r="AF143" s="14"/>
    </row>
    <row r="144" spans="31:32">
      <c r="AE144" s="14"/>
      <c r="AF144" s="14"/>
    </row>
    <row r="145" spans="31:32">
      <c r="AE145" s="14"/>
      <c r="AF145" s="14"/>
    </row>
    <row r="146" spans="31:32">
      <c r="AE146" s="14"/>
      <c r="AF146" s="14"/>
    </row>
    <row r="147" spans="31:32">
      <c r="AE147" s="14"/>
      <c r="AF147" s="14"/>
    </row>
    <row r="148" spans="31:32">
      <c r="AE148" s="14"/>
      <c r="AF148" s="14"/>
    </row>
    <row r="149" spans="31:32">
      <c r="AE149" s="14"/>
      <c r="AF149" s="14"/>
    </row>
    <row r="150" spans="31:32">
      <c r="AE150" s="14"/>
      <c r="AF150" s="14"/>
    </row>
    <row r="151" spans="31:32">
      <c r="AE151" s="14"/>
      <c r="AF151" s="14"/>
    </row>
    <row r="152" spans="31:32">
      <c r="AE152" s="14"/>
      <c r="AF152" s="14"/>
    </row>
    <row r="153" spans="31:32">
      <c r="AE153" s="14"/>
      <c r="AF153" s="14"/>
    </row>
    <row r="154" spans="31:32">
      <c r="AE154" s="14"/>
      <c r="AF154" s="14"/>
    </row>
    <row r="155" spans="31:32">
      <c r="AE155" s="14"/>
      <c r="AF155" s="14"/>
    </row>
    <row r="156" spans="31:32">
      <c r="AE156" s="14"/>
      <c r="AF156" s="14"/>
    </row>
    <row r="157" spans="31:32">
      <c r="AE157" s="14"/>
      <c r="AF157" s="14"/>
    </row>
    <row r="158" spans="31:32">
      <c r="AE158" s="14"/>
      <c r="AF158" s="14"/>
    </row>
    <row r="159" spans="31:32">
      <c r="AE159" s="14"/>
      <c r="AF159" s="14"/>
    </row>
    <row r="160" spans="31:32">
      <c r="AE160" s="14"/>
      <c r="AF160" s="14"/>
    </row>
    <row r="161" spans="31:32">
      <c r="AE161" s="14"/>
      <c r="AF161" s="14"/>
    </row>
    <row r="162" spans="31:32">
      <c r="AE162" s="14"/>
      <c r="AF162" s="14"/>
    </row>
    <row r="163" spans="31:32">
      <c r="AE163" s="14"/>
      <c r="AF163" s="14"/>
    </row>
    <row r="164" spans="31:32">
      <c r="AE164" s="14"/>
      <c r="AF164" s="14"/>
    </row>
    <row r="165" spans="31:32">
      <c r="AE165" s="14"/>
      <c r="AF165" s="14"/>
    </row>
    <row r="166" spans="31:32">
      <c r="AE166" s="14"/>
      <c r="AF166" s="14"/>
    </row>
    <row r="167" spans="31:32">
      <c r="AE167" s="14"/>
      <c r="AF167" s="14"/>
    </row>
    <row r="168" spans="31:32">
      <c r="AE168" s="14"/>
      <c r="AF168" s="14"/>
    </row>
    <row r="169" spans="31:32">
      <c r="AE169" s="14"/>
      <c r="AF169" s="14"/>
    </row>
    <row r="170" spans="31:32">
      <c r="AE170" s="14"/>
      <c r="AF170" s="14"/>
    </row>
    <row r="171" spans="31:32">
      <c r="AE171" s="14"/>
      <c r="AF171" s="14"/>
    </row>
    <row r="172" spans="31:32">
      <c r="AE172" s="14"/>
      <c r="AF172" s="14"/>
    </row>
    <row r="173" spans="31:32">
      <c r="AE173" s="14"/>
      <c r="AF173" s="14"/>
    </row>
    <row r="174" spans="31:32">
      <c r="AE174" s="14"/>
      <c r="AF174" s="14"/>
    </row>
    <row r="175" spans="31:32">
      <c r="AE175" s="14"/>
      <c r="AF175" s="14"/>
    </row>
    <row r="176" spans="31:32">
      <c r="AE176" s="14"/>
      <c r="AF176" s="14"/>
    </row>
    <row r="177" spans="31:32">
      <c r="AE177" s="14"/>
      <c r="AF177" s="14"/>
    </row>
    <row r="178" spans="31:32">
      <c r="AE178" s="14"/>
      <c r="AF178" s="14"/>
    </row>
    <row r="179" spans="31:32">
      <c r="AE179" s="14"/>
      <c r="AF179" s="14"/>
    </row>
    <row r="180" spans="31:32">
      <c r="AE180" s="14"/>
      <c r="AF180" s="14"/>
    </row>
    <row r="181" spans="31:32">
      <c r="AE181" s="14"/>
      <c r="AF181" s="14"/>
    </row>
    <row r="182" spans="31:32">
      <c r="AE182" s="14"/>
      <c r="AF182" s="14"/>
    </row>
    <row r="183" spans="31:32">
      <c r="AE183" s="14"/>
      <c r="AF183" s="14"/>
    </row>
    <row r="184" spans="31:32">
      <c r="AE184" s="14"/>
      <c r="AF184" s="14"/>
    </row>
    <row r="185" spans="31:32">
      <c r="AE185" s="14"/>
      <c r="AF185" s="14"/>
    </row>
    <row r="186" spans="31:32">
      <c r="AE186" s="14"/>
      <c r="AF186" s="14"/>
    </row>
    <row r="187" spans="31:32">
      <c r="AE187" s="14"/>
      <c r="AF187" s="14"/>
    </row>
    <row r="188" spans="31:32">
      <c r="AE188" s="14"/>
      <c r="AF188" s="14"/>
    </row>
    <row r="189" spans="31:32">
      <c r="AE189" s="14"/>
      <c r="AF189" s="14"/>
    </row>
    <row r="190" spans="31:32">
      <c r="AE190" s="14"/>
      <c r="AF190" s="14"/>
    </row>
    <row r="191" spans="31:32">
      <c r="AE191" s="14"/>
      <c r="AF191" s="14"/>
    </row>
    <row r="192" spans="31:32">
      <c r="AE192" s="14"/>
      <c r="AF192" s="14"/>
    </row>
    <row r="193" spans="31:32">
      <c r="AE193" s="14"/>
      <c r="AF193" s="14"/>
    </row>
    <row r="194" spans="31:32">
      <c r="AE194" s="14"/>
      <c r="AF194" s="14"/>
    </row>
    <row r="195" spans="31:32">
      <c r="AE195" s="14"/>
      <c r="AF195" s="14"/>
    </row>
    <row r="196" spans="31:32">
      <c r="AE196" s="14"/>
      <c r="AF196" s="14"/>
    </row>
    <row r="197" spans="31:32">
      <c r="AE197" s="14"/>
      <c r="AF197" s="14"/>
    </row>
    <row r="198" spans="31:32">
      <c r="AE198" s="14"/>
      <c r="AF198" s="14"/>
    </row>
    <row r="199" spans="31:32">
      <c r="AE199" s="14"/>
      <c r="AF199" s="14"/>
    </row>
    <row r="200" spans="31:32">
      <c r="AE200" s="14"/>
      <c r="AF200" s="14"/>
    </row>
    <row r="201" spans="31:32">
      <c r="AE201" s="14"/>
      <c r="AF201" s="14"/>
    </row>
    <row r="202" spans="31:32">
      <c r="AE202" s="14"/>
      <c r="AF202" s="14"/>
    </row>
    <row r="203" spans="31:32">
      <c r="AE203" s="14"/>
      <c r="AF203" s="14"/>
    </row>
    <row r="204" spans="31:32">
      <c r="AE204" s="14"/>
      <c r="AF204" s="14"/>
    </row>
    <row r="205" spans="31:32">
      <c r="AE205" s="14"/>
      <c r="AF205" s="14"/>
    </row>
    <row r="206" spans="31:32">
      <c r="AE206" s="14"/>
      <c r="AF206" s="14"/>
    </row>
    <row r="207" spans="31:32">
      <c r="AE207" s="14"/>
      <c r="AF207" s="14"/>
    </row>
    <row r="208" spans="31:32">
      <c r="AE208" s="14"/>
      <c r="AF208" s="14"/>
    </row>
    <row r="209" spans="31:32">
      <c r="AE209" s="14"/>
      <c r="AF209" s="14"/>
    </row>
    <row r="210" spans="31:32">
      <c r="AE210" s="14"/>
      <c r="AF210" s="14"/>
    </row>
    <row r="211" spans="31:32">
      <c r="AE211" s="14"/>
      <c r="AF211" s="14"/>
    </row>
    <row r="212" spans="31:32">
      <c r="AE212" s="14"/>
      <c r="AF212" s="14"/>
    </row>
    <row r="213" spans="31:32">
      <c r="AE213" s="14"/>
      <c r="AF213" s="14"/>
    </row>
    <row r="214" spans="31:32">
      <c r="AE214" s="14"/>
      <c r="AF214" s="14"/>
    </row>
    <row r="215" spans="31:32">
      <c r="AE215" s="14"/>
      <c r="AF215" s="14"/>
    </row>
    <row r="216" spans="31:32">
      <c r="AE216" s="14"/>
      <c r="AF216" s="14"/>
    </row>
    <row r="217" spans="31:32">
      <c r="AE217" s="14"/>
      <c r="AF217" s="14"/>
    </row>
    <row r="218" spans="31:32">
      <c r="AE218" s="14"/>
      <c r="AF218" s="14"/>
    </row>
    <row r="219" spans="31:32">
      <c r="AE219" s="14"/>
      <c r="AF219" s="14"/>
    </row>
    <row r="220" spans="31:32">
      <c r="AE220" s="14"/>
      <c r="AF220" s="14"/>
    </row>
    <row r="221" spans="31:32">
      <c r="AE221" s="14"/>
      <c r="AF221" s="14"/>
    </row>
    <row r="222" spans="31:32">
      <c r="AE222" s="14"/>
      <c r="AF222" s="14"/>
    </row>
    <row r="223" spans="31:32">
      <c r="AE223" s="14"/>
      <c r="AF223" s="14"/>
    </row>
    <row r="224" spans="31:32">
      <c r="AE224" s="14"/>
      <c r="AF224" s="14"/>
    </row>
    <row r="225" spans="31:32">
      <c r="AE225" s="14"/>
      <c r="AF225" s="14"/>
    </row>
    <row r="226" spans="31:32">
      <c r="AE226" s="14"/>
      <c r="AF226" s="14"/>
    </row>
    <row r="227" spans="31:32">
      <c r="AE227" s="14"/>
      <c r="AF227" s="14"/>
    </row>
    <row r="228" spans="31:32">
      <c r="AE228" s="14"/>
      <c r="AF228" s="14"/>
    </row>
    <row r="229" spans="31:32">
      <c r="AE229" s="14"/>
      <c r="AF229" s="14"/>
    </row>
    <row r="230" spans="31:32">
      <c r="AE230" s="14"/>
      <c r="AF230" s="14"/>
    </row>
    <row r="231" spans="31:32">
      <c r="AE231" s="14"/>
      <c r="AF231" s="14"/>
    </row>
    <row r="232" spans="31:32">
      <c r="AE232" s="14"/>
      <c r="AF232" s="14"/>
    </row>
    <row r="233" spans="31:32">
      <c r="AE233" s="14"/>
      <c r="AF233" s="14"/>
    </row>
    <row r="234" spans="31:32">
      <c r="AE234" s="14"/>
      <c r="AF234" s="14"/>
    </row>
    <row r="235" spans="31:32">
      <c r="AE235" s="14"/>
      <c r="AF235" s="14"/>
    </row>
    <row r="236" spans="31:32">
      <c r="AE236" s="14"/>
      <c r="AF236" s="14"/>
    </row>
    <row r="237" spans="31:32">
      <c r="AE237" s="14"/>
      <c r="AF237" s="14"/>
    </row>
    <row r="238" spans="31:32">
      <c r="AE238" s="14"/>
      <c r="AF238" s="14"/>
    </row>
    <row r="239" spans="31:32">
      <c r="AE239" s="14"/>
      <c r="AF239" s="14"/>
    </row>
    <row r="240" spans="31:32">
      <c r="AE240" s="14"/>
      <c r="AF240" s="14"/>
    </row>
    <row r="241" spans="31:32">
      <c r="AE241" s="14"/>
      <c r="AF241" s="14"/>
    </row>
    <row r="242" spans="31:32">
      <c r="AE242" s="14"/>
      <c r="AF242" s="14"/>
    </row>
    <row r="243" spans="31:32">
      <c r="AE243" s="14"/>
      <c r="AF243" s="14"/>
    </row>
    <row r="244" spans="31:32">
      <c r="AE244" s="14"/>
      <c r="AF244" s="14"/>
    </row>
    <row r="245" spans="31:32">
      <c r="AE245" s="14"/>
      <c r="AF245" s="14"/>
    </row>
    <row r="246" spans="31:32">
      <c r="AE246" s="14"/>
      <c r="AF246" s="14"/>
    </row>
    <row r="247" spans="31:32">
      <c r="AE247" s="14"/>
      <c r="AF247" s="14"/>
    </row>
    <row r="248" spans="31:32">
      <c r="AE248" s="14"/>
      <c r="AF248" s="14"/>
    </row>
    <row r="249" spans="31:32">
      <c r="AE249" s="14"/>
      <c r="AF249" s="14"/>
    </row>
    <row r="250" spans="31:32">
      <c r="AE250" s="14"/>
      <c r="AF250" s="14"/>
    </row>
    <row r="251" spans="31:32">
      <c r="AE251" s="14"/>
      <c r="AF251" s="14"/>
    </row>
    <row r="252" spans="31:32">
      <c r="AE252" s="14"/>
      <c r="AF252" s="14"/>
    </row>
    <row r="253" spans="31:32">
      <c r="AE253" s="14"/>
      <c r="AF253" s="14"/>
    </row>
    <row r="254" spans="31:32">
      <c r="AE254" s="14"/>
      <c r="AF254" s="14"/>
    </row>
    <row r="255" spans="31:32">
      <c r="AE255" s="14"/>
      <c r="AF255" s="14"/>
    </row>
    <row r="256" spans="31:32">
      <c r="AE256" s="14"/>
      <c r="AF256" s="14"/>
    </row>
    <row r="257" spans="31:32">
      <c r="AE257" s="14"/>
      <c r="AF257" s="14"/>
    </row>
    <row r="258" spans="31:32">
      <c r="AE258" s="14"/>
      <c r="AF258" s="14"/>
    </row>
    <row r="259" spans="31:32">
      <c r="AE259" s="14"/>
      <c r="AF259" s="14"/>
    </row>
    <row r="260" spans="31:32">
      <c r="AE260" s="14"/>
      <c r="AF260" s="14"/>
    </row>
    <row r="261" spans="31:32">
      <c r="AE261" s="14"/>
      <c r="AF261" s="14"/>
    </row>
    <row r="262" spans="31:32">
      <c r="AE262" s="14"/>
      <c r="AF262" s="14"/>
    </row>
    <row r="263" spans="31:32">
      <c r="AE263" s="14"/>
      <c r="AF263" s="14"/>
    </row>
    <row r="264" spans="31:32">
      <c r="AE264" s="14"/>
      <c r="AF264" s="14"/>
    </row>
    <row r="265" spans="31:32">
      <c r="AE265" s="14"/>
      <c r="AF265" s="14"/>
    </row>
    <row r="266" spans="31:32">
      <c r="AE266" s="14"/>
      <c r="AF266" s="14"/>
    </row>
    <row r="267" spans="31:32">
      <c r="AE267" s="14"/>
      <c r="AF267" s="14"/>
    </row>
    <row r="268" spans="31:32">
      <c r="AE268" s="14"/>
      <c r="AF268" s="14"/>
    </row>
    <row r="269" spans="31:32">
      <c r="AE269" s="14"/>
      <c r="AF269" s="14"/>
    </row>
    <row r="270" spans="31:32">
      <c r="AE270" s="14"/>
      <c r="AF270" s="14"/>
    </row>
    <row r="271" spans="31:32">
      <c r="AE271" s="14"/>
      <c r="AF271" s="14"/>
    </row>
    <row r="272" spans="31:32">
      <c r="AE272" s="14"/>
      <c r="AF272" s="14"/>
    </row>
    <row r="273" spans="31:32">
      <c r="AE273" s="14"/>
      <c r="AF273" s="14"/>
    </row>
    <row r="274" spans="31:32">
      <c r="AE274" s="14"/>
      <c r="AF274" s="14"/>
    </row>
    <row r="275" spans="31:32">
      <c r="AE275" s="14"/>
      <c r="AF275" s="14"/>
    </row>
    <row r="276" spans="31:32">
      <c r="AE276" s="14"/>
      <c r="AF276" s="14"/>
    </row>
    <row r="277" spans="31:32">
      <c r="AE277" s="14"/>
      <c r="AF277" s="14"/>
    </row>
    <row r="278" spans="31:32">
      <c r="AE278" s="14"/>
      <c r="AF278" s="14"/>
    </row>
    <row r="279" spans="31:32">
      <c r="AE279" s="14"/>
      <c r="AF279" s="14"/>
    </row>
    <row r="280" spans="31:32">
      <c r="AE280" s="14"/>
      <c r="AF280" s="14"/>
    </row>
    <row r="281" spans="31:32">
      <c r="AE281" s="14"/>
      <c r="AF281" s="14"/>
    </row>
    <row r="282" spans="31:32">
      <c r="AE282" s="14"/>
      <c r="AF282" s="14"/>
    </row>
    <row r="283" spans="31:32">
      <c r="AE283" s="14"/>
      <c r="AF283" s="14"/>
    </row>
    <row r="284" spans="31:32">
      <c r="AE284" s="14"/>
      <c r="AF284" s="14"/>
    </row>
    <row r="285" spans="31:32">
      <c r="AE285" s="14"/>
      <c r="AF285" s="14"/>
    </row>
    <row r="286" spans="31:32">
      <c r="AE286" s="14"/>
      <c r="AF286" s="14"/>
    </row>
    <row r="287" spans="31:32">
      <c r="AE287" s="14"/>
      <c r="AF287" s="14"/>
    </row>
    <row r="288" spans="31:32">
      <c r="AE288" s="14"/>
      <c r="AF288" s="14"/>
    </row>
    <row r="289" spans="31:32">
      <c r="AE289" s="14"/>
      <c r="AF289" s="14"/>
    </row>
    <row r="290" spans="31:32">
      <c r="AE290" s="14"/>
      <c r="AF290" s="14"/>
    </row>
    <row r="291" spans="31:32">
      <c r="AE291" s="14"/>
      <c r="AF291" s="14"/>
    </row>
    <row r="292" spans="31:32">
      <c r="AE292" s="14"/>
      <c r="AF292" s="14"/>
    </row>
    <row r="293" spans="31:32">
      <c r="AE293" s="14"/>
      <c r="AF293" s="14"/>
    </row>
    <row r="294" spans="31:32">
      <c r="AE294" s="14"/>
      <c r="AF294" s="14"/>
    </row>
    <row r="295" spans="31:32">
      <c r="AE295" s="14"/>
      <c r="AF295" s="14"/>
    </row>
    <row r="296" spans="31:32">
      <c r="AE296" s="14"/>
      <c r="AF296" s="14"/>
    </row>
    <row r="297" spans="31:32">
      <c r="AE297" s="14"/>
      <c r="AF297" s="14"/>
    </row>
    <row r="298" spans="31:32">
      <c r="AE298" s="14"/>
      <c r="AF298" s="14"/>
    </row>
    <row r="299" spans="31:32">
      <c r="AE299" s="14"/>
      <c r="AF299" s="14"/>
    </row>
    <row r="300" spans="31:32">
      <c r="AE300" s="14"/>
      <c r="AF300" s="14"/>
    </row>
    <row r="301" spans="31:32">
      <c r="AE301" s="14"/>
      <c r="AF301" s="14"/>
    </row>
    <row r="302" spans="31:32">
      <c r="AE302" s="14"/>
      <c r="AF302" s="14"/>
    </row>
    <row r="303" spans="31:32">
      <c r="AE303" s="14"/>
      <c r="AF303" s="14"/>
    </row>
    <row r="304" spans="31:32">
      <c r="AE304" s="14"/>
      <c r="AF304" s="14"/>
    </row>
    <row r="305" spans="31:32">
      <c r="AE305" s="14"/>
      <c r="AF305" s="14"/>
    </row>
    <row r="306" spans="31:32">
      <c r="AE306" s="14"/>
      <c r="AF306" s="14"/>
    </row>
    <row r="307" spans="31:32">
      <c r="AE307" s="14"/>
      <c r="AF307" s="14"/>
    </row>
    <row r="308" spans="31:32">
      <c r="AE308" s="14"/>
      <c r="AF308" s="14"/>
    </row>
    <row r="309" spans="31:32">
      <c r="AE309" s="14"/>
      <c r="AF309" s="14"/>
    </row>
    <row r="310" spans="31:32">
      <c r="AE310" s="14"/>
      <c r="AF310" s="14"/>
    </row>
    <row r="311" spans="31:32">
      <c r="AE311" s="14"/>
      <c r="AF311" s="14"/>
    </row>
    <row r="312" spans="31:32">
      <c r="AE312" s="14"/>
      <c r="AF312" s="14"/>
    </row>
    <row r="313" spans="31:32">
      <c r="AE313" s="14"/>
      <c r="AF313" s="14"/>
    </row>
    <row r="314" spans="31:32">
      <c r="AE314" s="14"/>
      <c r="AF314" s="14"/>
    </row>
    <row r="315" spans="31:32">
      <c r="AE315" s="14"/>
      <c r="AF315" s="14"/>
    </row>
    <row r="316" spans="31:32">
      <c r="AE316" s="14"/>
      <c r="AF316" s="14"/>
    </row>
    <row r="317" spans="31:32">
      <c r="AE317" s="14"/>
      <c r="AF317" s="14"/>
    </row>
    <row r="318" spans="31:32">
      <c r="AE318" s="14"/>
      <c r="AF318" s="14"/>
    </row>
    <row r="319" spans="31:32">
      <c r="AE319" s="14"/>
      <c r="AF319" s="14"/>
    </row>
    <row r="320" spans="31:32">
      <c r="AE320" s="14"/>
      <c r="AF320" s="14"/>
    </row>
    <row r="321" spans="31:32">
      <c r="AE321" s="14"/>
      <c r="AF321" s="14"/>
    </row>
    <row r="322" spans="31:32">
      <c r="AE322" s="14"/>
      <c r="AF322" s="14"/>
    </row>
    <row r="323" spans="31:32">
      <c r="AE323" s="14"/>
      <c r="AF323" s="14"/>
    </row>
    <row r="324" spans="31:32">
      <c r="AE324" s="14"/>
      <c r="AF324" s="14"/>
    </row>
    <row r="325" spans="31:32">
      <c r="AE325" s="14"/>
      <c r="AF325" s="14"/>
    </row>
    <row r="326" spans="31:32">
      <c r="AE326" s="14"/>
      <c r="AF326" s="14"/>
    </row>
    <row r="327" spans="31:32">
      <c r="AE327" s="14"/>
      <c r="AF327" s="14"/>
    </row>
    <row r="328" spans="31:32">
      <c r="AE328" s="14"/>
      <c r="AF328" s="14"/>
    </row>
    <row r="329" spans="31:32">
      <c r="AE329" s="14"/>
      <c r="AF329" s="14"/>
    </row>
    <row r="330" spans="31:32">
      <c r="AE330" s="14"/>
      <c r="AF330" s="14"/>
    </row>
    <row r="331" spans="31:32">
      <c r="AE331" s="14"/>
      <c r="AF331" s="14"/>
    </row>
    <row r="332" spans="31:32">
      <c r="AE332" s="14"/>
      <c r="AF332" s="14"/>
    </row>
    <row r="333" spans="31:32">
      <c r="AE333" s="14"/>
      <c r="AF333" s="14"/>
    </row>
    <row r="334" spans="31:32">
      <c r="AE334" s="14"/>
      <c r="AF334" s="14"/>
    </row>
    <row r="335" spans="31:32">
      <c r="AE335" s="14"/>
      <c r="AF335" s="14"/>
    </row>
    <row r="336" spans="31:32">
      <c r="AE336" s="14"/>
      <c r="AF336" s="14"/>
    </row>
    <row r="337" spans="31:32">
      <c r="AE337" s="14"/>
      <c r="AF337" s="14"/>
    </row>
    <row r="338" spans="31:32">
      <c r="AE338" s="14"/>
      <c r="AF338" s="14"/>
    </row>
    <row r="339" spans="31:32">
      <c r="AE339" s="14"/>
      <c r="AF339" s="14"/>
    </row>
    <row r="340" spans="31:32">
      <c r="AE340" s="14"/>
      <c r="AF340" s="14"/>
    </row>
    <row r="341" spans="31:32">
      <c r="AE341" s="14"/>
      <c r="AF341" s="14"/>
    </row>
    <row r="342" spans="31:32">
      <c r="AE342" s="14"/>
      <c r="AF342" s="14"/>
    </row>
    <row r="343" spans="31:32">
      <c r="AE343" s="14"/>
      <c r="AF343" s="14"/>
    </row>
    <row r="344" spans="31:32">
      <c r="AE344" s="14"/>
      <c r="AF344" s="14"/>
    </row>
    <row r="345" spans="31:32">
      <c r="AE345" s="14"/>
      <c r="AF345" s="14"/>
    </row>
    <row r="346" spans="31:32">
      <c r="AE346" s="14"/>
      <c r="AF346" s="14"/>
    </row>
    <row r="347" spans="31:32">
      <c r="AE347" s="14"/>
      <c r="AF347" s="14"/>
    </row>
    <row r="348" spans="31:32">
      <c r="AE348" s="14"/>
      <c r="AF348" s="14"/>
    </row>
    <row r="349" spans="31:32">
      <c r="AE349" s="14"/>
      <c r="AF349" s="14"/>
    </row>
    <row r="350" spans="31:32">
      <c r="AE350" s="14"/>
      <c r="AF350" s="14"/>
    </row>
    <row r="351" spans="31:32">
      <c r="AE351" s="14"/>
      <c r="AF351" s="14"/>
    </row>
    <row r="352" spans="31:32">
      <c r="AE352" s="14"/>
      <c r="AF352" s="14"/>
    </row>
    <row r="353" spans="31:32">
      <c r="AE353" s="14"/>
      <c r="AF353" s="14"/>
    </row>
    <row r="354" spans="31:32">
      <c r="AE354" s="14"/>
      <c r="AF354" s="14"/>
    </row>
    <row r="355" spans="31:32">
      <c r="AE355" s="14"/>
      <c r="AF355" s="14"/>
    </row>
    <row r="356" spans="31:32">
      <c r="AE356" s="14"/>
      <c r="AF356" s="14"/>
    </row>
    <row r="357" spans="31:32">
      <c r="AE357" s="14"/>
      <c r="AF357" s="14"/>
    </row>
    <row r="358" spans="31:32">
      <c r="AE358" s="14"/>
      <c r="AF358" s="14"/>
    </row>
    <row r="359" spans="31:32">
      <c r="AE359" s="14"/>
      <c r="AF359" s="14"/>
    </row>
    <row r="360" spans="31:32">
      <c r="AE360" s="14"/>
      <c r="AF360" s="14"/>
    </row>
    <row r="361" spans="31:32">
      <c r="AE361" s="14"/>
      <c r="AF361" s="14"/>
    </row>
    <row r="362" spans="31:32">
      <c r="AE362" s="14"/>
      <c r="AF362" s="14"/>
    </row>
    <row r="363" spans="31:32">
      <c r="AE363" s="14"/>
      <c r="AF363" s="14"/>
    </row>
    <row r="364" spans="31:32">
      <c r="AE364" s="14"/>
      <c r="AF364" s="14"/>
    </row>
    <row r="365" spans="31:32">
      <c r="AE365" s="14"/>
      <c r="AF365" s="14"/>
    </row>
    <row r="366" spans="31:32">
      <c r="AE366" s="14"/>
      <c r="AF366" s="14"/>
    </row>
    <row r="367" spans="31:32">
      <c r="AE367" s="14"/>
      <c r="AF367" s="14"/>
    </row>
    <row r="368" spans="31:32">
      <c r="AE368" s="14"/>
      <c r="AF368" s="14"/>
    </row>
    <row r="369" spans="31:32">
      <c r="AE369" s="14"/>
      <c r="AF369" s="14"/>
    </row>
    <row r="370" spans="31:32">
      <c r="AE370" s="14"/>
      <c r="AF370" s="14"/>
    </row>
    <row r="371" spans="31:32">
      <c r="AE371" s="14"/>
      <c r="AF371" s="14"/>
    </row>
    <row r="372" spans="31:32">
      <c r="AE372" s="14"/>
      <c r="AF372" s="14"/>
    </row>
    <row r="373" spans="31:32">
      <c r="AE373" s="14"/>
      <c r="AF373" s="14"/>
    </row>
    <row r="374" spans="31:32">
      <c r="AE374" s="14"/>
      <c r="AF374" s="14"/>
    </row>
    <row r="375" spans="31:32">
      <c r="AE375" s="14"/>
      <c r="AF375" s="14"/>
    </row>
    <row r="376" spans="31:32">
      <c r="AE376" s="14"/>
      <c r="AF376" s="14"/>
    </row>
    <row r="377" spans="31:32">
      <c r="AE377" s="14"/>
      <c r="AF377" s="14"/>
    </row>
    <row r="378" spans="31:32">
      <c r="AE378" s="14"/>
      <c r="AF378" s="14"/>
    </row>
    <row r="379" spans="31:32">
      <c r="AE379" s="14"/>
      <c r="AF379" s="14"/>
    </row>
    <row r="380" spans="31:32">
      <c r="AE380" s="14"/>
      <c r="AF380" s="14"/>
    </row>
    <row r="381" spans="31:32">
      <c r="AE381" s="14"/>
      <c r="AF381" s="14"/>
    </row>
    <row r="382" spans="31:32">
      <c r="AE382" s="14"/>
      <c r="AF382" s="14"/>
    </row>
    <row r="383" spans="31:32">
      <c r="AE383" s="14"/>
      <c r="AF383" s="14"/>
    </row>
    <row r="384" spans="31:32">
      <c r="AE384" s="14"/>
      <c r="AF384" s="14"/>
    </row>
    <row r="385" spans="31:32">
      <c r="AE385" s="14"/>
      <c r="AF385" s="14"/>
    </row>
    <row r="386" spans="31:32">
      <c r="AE386" s="14"/>
      <c r="AF386" s="14"/>
    </row>
    <row r="387" spans="31:32">
      <c r="AE387" s="14"/>
      <c r="AF387" s="14"/>
    </row>
    <row r="388" spans="31:32">
      <c r="AE388" s="14"/>
      <c r="AF388" s="14"/>
    </row>
    <row r="389" spans="31:32">
      <c r="AE389" s="14"/>
      <c r="AF389" s="14"/>
    </row>
    <row r="390" spans="31:32">
      <c r="AE390" s="14"/>
      <c r="AF390" s="14"/>
    </row>
    <row r="391" spans="31:32">
      <c r="AE391" s="14"/>
      <c r="AF391" s="14"/>
    </row>
    <row r="392" spans="31:32">
      <c r="AE392" s="14"/>
      <c r="AF392" s="14"/>
    </row>
    <row r="393" spans="31:32">
      <c r="AE393" s="14"/>
      <c r="AF393" s="14"/>
    </row>
    <row r="394" spans="31:32">
      <c r="AE394" s="14"/>
      <c r="AF394" s="14"/>
    </row>
    <row r="395" spans="31:32">
      <c r="AE395" s="14"/>
      <c r="AF395" s="14"/>
    </row>
    <row r="396" spans="31:32">
      <c r="AE396" s="14"/>
      <c r="AF396" s="14"/>
    </row>
    <row r="397" spans="31:32">
      <c r="AE397" s="14"/>
      <c r="AF397" s="14"/>
    </row>
    <row r="398" spans="31:32">
      <c r="AE398" s="14"/>
      <c r="AF398" s="14"/>
    </row>
    <row r="399" spans="31:32">
      <c r="AE399" s="14"/>
      <c r="AF399" s="14"/>
    </row>
    <row r="400" spans="31:32">
      <c r="AE400" s="14"/>
      <c r="AF400" s="14"/>
    </row>
    <row r="401" spans="31:32">
      <c r="AE401" s="14"/>
      <c r="AF401" s="14"/>
    </row>
    <row r="402" spans="31:32">
      <c r="AE402" s="14"/>
      <c r="AF402" s="14"/>
    </row>
    <row r="403" spans="31:32">
      <c r="AE403" s="14"/>
      <c r="AF403" s="14"/>
    </row>
    <row r="404" spans="31:32">
      <c r="AE404" s="14"/>
      <c r="AF404" s="14"/>
    </row>
    <row r="405" spans="31:32">
      <c r="AE405" s="14"/>
      <c r="AF405" s="14"/>
    </row>
    <row r="406" spans="31:32">
      <c r="AE406" s="14"/>
      <c r="AF406" s="14"/>
    </row>
    <row r="407" spans="31:32">
      <c r="AE407" s="14"/>
      <c r="AF407" s="14"/>
    </row>
    <row r="408" spans="31:32">
      <c r="AE408" s="14"/>
      <c r="AF408" s="14"/>
    </row>
    <row r="409" spans="31:32">
      <c r="AE409" s="14"/>
      <c r="AF409" s="14"/>
    </row>
    <row r="410" spans="31:32">
      <c r="AE410" s="14"/>
      <c r="AF410" s="14"/>
    </row>
    <row r="411" spans="31:32">
      <c r="AE411" s="14"/>
      <c r="AF411" s="14"/>
    </row>
    <row r="412" spans="31:32">
      <c r="AE412" s="14"/>
      <c r="AF412" s="14"/>
    </row>
    <row r="413" spans="31:32">
      <c r="AE413" s="14"/>
      <c r="AF413" s="14"/>
    </row>
    <row r="414" spans="31:32">
      <c r="AE414" s="14"/>
      <c r="AF414" s="14"/>
    </row>
    <row r="415" spans="31:32">
      <c r="AE415" s="14"/>
      <c r="AF415" s="14"/>
    </row>
    <row r="416" spans="31:32">
      <c r="AE416" s="14"/>
      <c r="AF416" s="14"/>
    </row>
    <row r="417" spans="31:32">
      <c r="AE417" s="14"/>
      <c r="AF417" s="14"/>
    </row>
    <row r="418" spans="31:32">
      <c r="AE418" s="14"/>
      <c r="AF418" s="14"/>
    </row>
    <row r="419" spans="31:32">
      <c r="AE419" s="14"/>
      <c r="AF419" s="14"/>
    </row>
    <row r="420" spans="31:32">
      <c r="AE420" s="14"/>
      <c r="AF420" s="14"/>
    </row>
    <row r="421" spans="31:32">
      <c r="AE421" s="14"/>
      <c r="AF421" s="14"/>
    </row>
    <row r="422" spans="31:32">
      <c r="AE422" s="14"/>
      <c r="AF422" s="14"/>
    </row>
    <row r="423" spans="31:32">
      <c r="AE423" s="14"/>
      <c r="AF423" s="14"/>
    </row>
    <row r="424" spans="31:32">
      <c r="AE424" s="14"/>
      <c r="AF424" s="14"/>
    </row>
    <row r="425" spans="31:32">
      <c r="AE425" s="14"/>
      <c r="AF425" s="14"/>
    </row>
    <row r="426" spans="31:32">
      <c r="AE426" s="14"/>
      <c r="AF426" s="14"/>
    </row>
    <row r="427" spans="31:32">
      <c r="AE427" s="14"/>
      <c r="AF427" s="14"/>
    </row>
    <row r="428" spans="31:32">
      <c r="AE428" s="14"/>
      <c r="AF428" s="14"/>
    </row>
    <row r="429" spans="31:32">
      <c r="AE429" s="14"/>
      <c r="AF429" s="14"/>
    </row>
    <row r="430" spans="31:32">
      <c r="AE430" s="14"/>
      <c r="AF430" s="14"/>
    </row>
    <row r="431" spans="31:32">
      <c r="AE431" s="14"/>
      <c r="AF431" s="14"/>
    </row>
    <row r="432" spans="31:32">
      <c r="AE432" s="14"/>
      <c r="AF432" s="14"/>
    </row>
    <row r="433" spans="31:32">
      <c r="AE433" s="14"/>
      <c r="AF433" s="14"/>
    </row>
    <row r="434" spans="31:32">
      <c r="AE434" s="14"/>
      <c r="AF434" s="14"/>
    </row>
    <row r="435" spans="31:32">
      <c r="AE435" s="14"/>
      <c r="AF435" s="14"/>
    </row>
    <row r="436" spans="31:32">
      <c r="AE436" s="14"/>
      <c r="AF436" s="14"/>
    </row>
    <row r="437" spans="31:32">
      <c r="AE437" s="14"/>
      <c r="AF437" s="14"/>
    </row>
    <row r="438" spans="31:32">
      <c r="AE438" s="14"/>
      <c r="AF438" s="14"/>
    </row>
    <row r="439" spans="31:32">
      <c r="AE439" s="14"/>
      <c r="AF439" s="14"/>
    </row>
    <row r="440" spans="31:32">
      <c r="AE440" s="14"/>
      <c r="AF440" s="14"/>
    </row>
    <row r="441" spans="31:32">
      <c r="AE441" s="14"/>
      <c r="AF441" s="14"/>
    </row>
    <row r="442" spans="31:32">
      <c r="AE442" s="14"/>
      <c r="AF442" s="14"/>
    </row>
    <row r="443" spans="31:32">
      <c r="AE443" s="14"/>
      <c r="AF443" s="14"/>
    </row>
    <row r="444" spans="31:32">
      <c r="AE444" s="14"/>
      <c r="AF444" s="14"/>
    </row>
    <row r="445" spans="31:32">
      <c r="AE445" s="14"/>
      <c r="AF445" s="14"/>
    </row>
    <row r="446" spans="31:32">
      <c r="AE446" s="14"/>
      <c r="AF446" s="14"/>
    </row>
    <row r="447" spans="31:32">
      <c r="AE447" s="14"/>
      <c r="AF447" s="14"/>
    </row>
    <row r="448" spans="31:32">
      <c r="AE448" s="14"/>
      <c r="AF448" s="14"/>
    </row>
    <row r="449" spans="31:32">
      <c r="AE449" s="14"/>
      <c r="AF449" s="14"/>
    </row>
    <row r="450" spans="31:32">
      <c r="AE450" s="14"/>
      <c r="AF450" s="14"/>
    </row>
    <row r="451" spans="31:32">
      <c r="AE451" s="14"/>
      <c r="AF451" s="14"/>
    </row>
    <row r="452" spans="31:32">
      <c r="AE452" s="14"/>
      <c r="AF452" s="14"/>
    </row>
    <row r="453" spans="31:32">
      <c r="AE453" s="14"/>
      <c r="AF453" s="14"/>
    </row>
    <row r="454" spans="31:32">
      <c r="AE454" s="14"/>
      <c r="AF454" s="14"/>
    </row>
    <row r="455" spans="31:32">
      <c r="AE455" s="14"/>
      <c r="AF455" s="14"/>
    </row>
    <row r="456" spans="31:32">
      <c r="AE456" s="14"/>
      <c r="AF456" s="14"/>
    </row>
    <row r="457" spans="31:32">
      <c r="AE457" s="14"/>
      <c r="AF457" s="14"/>
    </row>
    <row r="458" spans="31:32">
      <c r="AE458" s="14"/>
      <c r="AF458" s="14"/>
    </row>
    <row r="459" spans="31:32">
      <c r="AE459" s="14"/>
      <c r="AF459" s="14"/>
    </row>
    <row r="460" spans="31:32">
      <c r="AE460" s="14"/>
      <c r="AF460" s="14"/>
    </row>
    <row r="461" spans="31:32">
      <c r="AE461" s="14"/>
      <c r="AF461" s="14"/>
    </row>
    <row r="462" spans="31:32">
      <c r="AE462" s="14"/>
      <c r="AF462" s="14"/>
    </row>
    <row r="463" spans="31:32">
      <c r="AE463" s="14"/>
      <c r="AF463" s="14"/>
    </row>
    <row r="464" spans="31:32">
      <c r="AE464" s="14"/>
      <c r="AF464" s="14"/>
    </row>
    <row r="465" spans="31:32">
      <c r="AE465" s="14"/>
      <c r="AF465" s="14"/>
    </row>
    <row r="466" spans="31:32">
      <c r="AE466" s="14"/>
      <c r="AF466" s="14"/>
    </row>
    <row r="467" spans="31:32">
      <c r="AE467" s="14"/>
      <c r="AF467" s="14"/>
    </row>
    <row r="468" spans="31:32">
      <c r="AE468" s="14"/>
      <c r="AF468" s="14"/>
    </row>
    <row r="469" spans="31:32">
      <c r="AE469" s="14"/>
      <c r="AF469" s="14"/>
    </row>
    <row r="470" spans="31:32">
      <c r="AE470" s="14"/>
      <c r="AF470" s="14"/>
    </row>
    <row r="471" spans="31:32">
      <c r="AE471" s="14"/>
      <c r="AF471" s="14"/>
    </row>
    <row r="472" spans="31:32">
      <c r="AE472" s="14"/>
      <c r="AF472" s="14"/>
    </row>
    <row r="473" spans="31:32">
      <c r="AE473" s="14"/>
      <c r="AF473" s="14"/>
    </row>
    <row r="474" spans="31:32">
      <c r="AE474" s="14"/>
      <c r="AF474" s="14"/>
    </row>
    <row r="475" spans="31:32">
      <c r="AE475" s="14"/>
      <c r="AF475" s="14"/>
    </row>
    <row r="476" spans="31:32">
      <c r="AE476" s="14"/>
      <c r="AF476" s="14"/>
    </row>
    <row r="477" spans="31:32">
      <c r="AE477" s="14"/>
      <c r="AF477" s="14"/>
    </row>
    <row r="478" spans="31:32">
      <c r="AE478" s="14"/>
      <c r="AF478" s="14"/>
    </row>
    <row r="479" spans="31:32">
      <c r="AE479" s="14"/>
      <c r="AF479" s="14"/>
    </row>
    <row r="480" spans="31:32">
      <c r="AE480" s="14"/>
      <c r="AF480" s="14"/>
    </row>
    <row r="481" spans="31:32">
      <c r="AE481" s="14"/>
      <c r="AF481" s="14"/>
    </row>
    <row r="482" spans="31:32">
      <c r="AE482" s="14"/>
      <c r="AF482" s="14"/>
    </row>
    <row r="483" spans="31:32">
      <c r="AE483" s="14"/>
      <c r="AF483" s="14"/>
    </row>
    <row r="484" spans="31:32">
      <c r="AE484" s="14"/>
      <c r="AF484" s="14"/>
    </row>
    <row r="485" spans="31:32">
      <c r="AE485" s="14"/>
      <c r="AF485" s="14"/>
    </row>
    <row r="486" spans="31:32">
      <c r="AE486" s="14"/>
      <c r="AF486" s="14"/>
    </row>
    <row r="487" spans="31:32">
      <c r="AE487" s="14"/>
      <c r="AF487" s="14"/>
    </row>
    <row r="488" spans="31:32">
      <c r="AE488" s="14"/>
      <c r="AF488" s="14"/>
    </row>
    <row r="489" spans="31:32">
      <c r="AE489" s="14"/>
      <c r="AF489" s="14"/>
    </row>
    <row r="490" spans="31:32">
      <c r="AE490" s="14"/>
      <c r="AF490" s="14"/>
    </row>
    <row r="491" spans="31:32">
      <c r="AE491" s="14"/>
      <c r="AF491" s="14"/>
    </row>
    <row r="492" spans="31:32">
      <c r="AE492" s="14"/>
      <c r="AF492" s="14"/>
    </row>
    <row r="493" spans="31:32">
      <c r="AE493" s="14"/>
      <c r="AF493" s="14"/>
    </row>
    <row r="494" spans="31:32">
      <c r="AE494" s="14"/>
      <c r="AF494" s="14"/>
    </row>
    <row r="495" spans="31:32">
      <c r="AE495" s="14"/>
      <c r="AF495" s="14"/>
    </row>
    <row r="496" spans="31:32">
      <c r="AE496" s="14"/>
      <c r="AF496" s="14"/>
    </row>
    <row r="497" spans="31:32">
      <c r="AE497" s="14"/>
      <c r="AF497" s="14"/>
    </row>
    <row r="498" spans="31:32">
      <c r="AE498" s="14"/>
      <c r="AF498" s="14"/>
    </row>
    <row r="499" spans="31:32">
      <c r="AE499" s="14"/>
      <c r="AF499" s="14"/>
    </row>
    <row r="500" spans="31:32">
      <c r="AE500" s="14"/>
      <c r="AF500" s="14"/>
    </row>
    <row r="501" spans="31:32">
      <c r="AE501" s="14"/>
      <c r="AF501" s="14"/>
    </row>
    <row r="502" spans="31:32">
      <c r="AE502" s="14"/>
      <c r="AF502" s="14"/>
    </row>
    <row r="503" spans="31:32">
      <c r="AE503" s="14"/>
      <c r="AF503" s="14"/>
    </row>
    <row r="504" spans="31:32">
      <c r="AE504" s="14"/>
      <c r="AF504" s="14"/>
    </row>
    <row r="505" spans="31:32">
      <c r="AE505" s="14"/>
      <c r="AF505" s="14"/>
    </row>
    <row r="506" spans="31:32">
      <c r="AE506" s="14"/>
      <c r="AF506" s="14"/>
    </row>
    <row r="507" spans="31:32">
      <c r="AE507" s="14"/>
      <c r="AF507" s="14"/>
    </row>
    <row r="508" spans="31:32">
      <c r="AE508" s="14"/>
      <c r="AF508" s="14"/>
    </row>
    <row r="509" spans="31:32">
      <c r="AE509" s="14"/>
      <c r="AF509" s="14"/>
    </row>
    <row r="510" spans="31:32">
      <c r="AE510" s="14"/>
      <c r="AF510" s="14"/>
    </row>
    <row r="511" spans="31:32">
      <c r="AE511" s="14"/>
      <c r="AF511" s="14"/>
    </row>
    <row r="512" spans="31:32">
      <c r="AE512" s="14"/>
      <c r="AF512" s="14"/>
    </row>
    <row r="513" spans="31:32">
      <c r="AE513" s="14"/>
      <c r="AF513" s="14"/>
    </row>
    <row r="514" spans="31:32">
      <c r="AE514" s="14"/>
      <c r="AF514" s="14"/>
    </row>
    <row r="515" spans="31:32">
      <c r="AE515" s="14"/>
      <c r="AF515" s="14"/>
    </row>
    <row r="516" spans="31:32">
      <c r="AE516" s="14"/>
      <c r="AF516" s="14"/>
    </row>
    <row r="517" spans="31:32">
      <c r="AE517" s="14"/>
      <c r="AF517" s="14"/>
    </row>
    <row r="518" spans="31:32">
      <c r="AE518" s="14"/>
      <c r="AF518" s="14"/>
    </row>
    <row r="519" spans="31:32">
      <c r="AE519" s="14"/>
      <c r="AF519" s="14"/>
    </row>
    <row r="520" spans="31:32">
      <c r="AE520" s="14"/>
      <c r="AF520" s="14"/>
    </row>
    <row r="521" spans="31:32">
      <c r="AE521" s="14"/>
      <c r="AF521" s="14"/>
    </row>
    <row r="522" spans="31:32">
      <c r="AE522" s="14"/>
      <c r="AF522" s="14"/>
    </row>
    <row r="523" spans="31:32">
      <c r="AE523" s="14"/>
      <c r="AF523" s="14"/>
    </row>
    <row r="524" spans="31:32">
      <c r="AE524" s="14"/>
      <c r="AF524" s="14"/>
    </row>
    <row r="525" spans="31:32">
      <c r="AE525" s="14"/>
      <c r="AF525" s="14"/>
    </row>
    <row r="526" spans="31:32">
      <c r="AE526" s="14"/>
      <c r="AF526" s="14"/>
    </row>
    <row r="527" spans="31:32">
      <c r="AE527" s="14"/>
      <c r="AF527" s="14"/>
    </row>
    <row r="528" spans="31:32">
      <c r="AE528" s="14"/>
      <c r="AF528" s="14"/>
    </row>
    <row r="529" spans="31:32">
      <c r="AE529" s="14"/>
      <c r="AF529" s="14"/>
    </row>
    <row r="530" spans="31:32">
      <c r="AE530" s="14"/>
      <c r="AF530" s="14"/>
    </row>
    <row r="531" spans="31:32">
      <c r="AE531" s="14"/>
      <c r="AF531" s="14"/>
    </row>
    <row r="532" spans="31:32">
      <c r="AE532" s="14"/>
      <c r="AF532" s="14"/>
    </row>
    <row r="533" spans="31:32">
      <c r="AE533" s="14"/>
      <c r="AF533" s="14"/>
    </row>
    <row r="534" spans="31:32">
      <c r="AE534" s="14"/>
      <c r="AF534" s="14"/>
    </row>
    <row r="535" spans="31:32">
      <c r="AE535" s="14"/>
      <c r="AF535" s="14"/>
    </row>
    <row r="536" spans="31:32">
      <c r="AE536" s="14"/>
      <c r="AF536" s="14"/>
    </row>
    <row r="537" spans="31:32">
      <c r="AE537" s="14"/>
      <c r="AF537" s="14"/>
    </row>
    <row r="538" spans="31:32">
      <c r="AE538" s="14"/>
      <c r="AF538" s="14"/>
    </row>
    <row r="539" spans="31:32">
      <c r="AE539" s="14"/>
      <c r="AF539" s="14"/>
    </row>
    <row r="540" spans="31:32">
      <c r="AE540" s="14"/>
      <c r="AF540" s="14"/>
    </row>
    <row r="541" spans="31:32">
      <c r="AE541" s="14"/>
      <c r="AF541" s="14"/>
    </row>
    <row r="542" spans="31:32">
      <c r="AE542" s="14"/>
      <c r="AF542" s="14"/>
    </row>
    <row r="543" spans="31:32">
      <c r="AE543" s="14"/>
      <c r="AF543" s="14"/>
    </row>
    <row r="544" spans="31:32">
      <c r="AE544" s="14"/>
      <c r="AF544" s="14"/>
    </row>
    <row r="545" spans="31:32">
      <c r="AE545" s="14"/>
      <c r="AF545" s="14"/>
    </row>
    <row r="546" spans="31:32">
      <c r="AE546" s="14"/>
      <c r="AF546" s="14"/>
    </row>
    <row r="547" spans="31:32">
      <c r="AE547" s="14"/>
      <c r="AF547" s="14"/>
    </row>
    <row r="548" spans="31:32">
      <c r="AE548" s="14"/>
      <c r="AF548" s="14"/>
    </row>
    <row r="549" spans="31:32">
      <c r="AE549" s="14"/>
      <c r="AF549" s="14"/>
    </row>
    <row r="550" spans="31:32">
      <c r="AE550" s="14"/>
      <c r="AF550" s="14"/>
    </row>
    <row r="551" spans="31:32">
      <c r="AE551" s="14"/>
      <c r="AF551" s="14"/>
    </row>
    <row r="552" spans="31:32">
      <c r="AE552" s="14"/>
      <c r="AF552" s="14"/>
    </row>
    <row r="553" spans="31:32">
      <c r="AE553" s="14"/>
      <c r="AF553" s="14"/>
    </row>
    <row r="554" spans="31:32">
      <c r="AE554" s="14"/>
      <c r="AF554" s="14"/>
    </row>
    <row r="555" spans="31:32">
      <c r="AE555" s="14"/>
      <c r="AF555" s="14"/>
    </row>
    <row r="556" spans="31:32">
      <c r="AE556" s="14"/>
      <c r="AF556" s="14"/>
    </row>
    <row r="557" spans="31:32">
      <c r="AE557" s="14"/>
      <c r="AF557" s="14"/>
    </row>
    <row r="558" spans="31:32">
      <c r="AE558" s="14"/>
      <c r="AF558" s="14"/>
    </row>
    <row r="559" spans="31:32">
      <c r="AE559" s="14"/>
      <c r="AF559" s="14"/>
    </row>
    <row r="560" spans="31:32">
      <c r="AE560" s="14"/>
      <c r="AF560" s="14"/>
    </row>
    <row r="561" spans="31:32">
      <c r="AE561" s="14"/>
      <c r="AF561" s="14"/>
    </row>
    <row r="562" spans="31:32">
      <c r="AE562" s="14"/>
      <c r="AF562" s="14"/>
    </row>
    <row r="563" spans="31:32">
      <c r="AE563" s="14"/>
      <c r="AF563" s="14"/>
    </row>
    <row r="564" spans="31:32">
      <c r="AE564" s="14"/>
      <c r="AF564" s="14"/>
    </row>
    <row r="565" spans="31:32">
      <c r="AE565" s="14"/>
      <c r="AF565" s="14"/>
    </row>
    <row r="566" spans="31:32">
      <c r="AE566" s="14"/>
      <c r="AF566" s="14"/>
    </row>
    <row r="567" spans="31:32">
      <c r="AE567" s="14"/>
      <c r="AF567" s="14"/>
    </row>
    <row r="568" spans="31:32">
      <c r="AE568" s="14"/>
      <c r="AF568" s="14"/>
    </row>
    <row r="569" spans="31:32">
      <c r="AE569" s="14"/>
      <c r="AF569" s="14"/>
    </row>
    <row r="570" spans="31:32">
      <c r="AE570" s="14"/>
      <c r="AF570" s="14"/>
    </row>
    <row r="571" spans="31:32">
      <c r="AE571" s="14"/>
      <c r="AF571" s="14"/>
    </row>
    <row r="572" spans="31:32">
      <c r="AE572" s="14"/>
      <c r="AF572" s="14"/>
    </row>
    <row r="573" spans="31:32">
      <c r="AE573" s="14"/>
      <c r="AF573" s="14"/>
    </row>
    <row r="574" spans="31:32">
      <c r="AE574" s="14"/>
      <c r="AF574" s="14"/>
    </row>
    <row r="575" spans="31:32">
      <c r="AE575" s="14"/>
      <c r="AF575" s="14"/>
    </row>
    <row r="576" spans="31:32">
      <c r="AE576" s="14"/>
      <c r="AF576" s="14"/>
    </row>
    <row r="577" spans="31:32">
      <c r="AE577" s="14"/>
      <c r="AF577" s="14"/>
    </row>
    <row r="578" spans="31:32">
      <c r="AE578" s="14"/>
      <c r="AF578" s="14"/>
    </row>
    <row r="579" spans="31:32">
      <c r="AE579" s="14"/>
      <c r="AF579" s="14"/>
    </row>
    <row r="580" spans="31:32">
      <c r="AE580" s="14"/>
      <c r="AF580" s="14"/>
    </row>
    <row r="581" spans="31:32">
      <c r="AE581" s="14"/>
      <c r="AF581" s="14"/>
    </row>
    <row r="582" spans="31:32">
      <c r="AE582" s="14"/>
      <c r="AF582" s="14"/>
    </row>
    <row r="583" spans="31:32">
      <c r="AE583" s="14"/>
      <c r="AF583" s="14"/>
    </row>
    <row r="584" spans="31:32">
      <c r="AE584" s="14"/>
      <c r="AF584" s="14"/>
    </row>
    <row r="585" spans="31:32">
      <c r="AE585" s="14"/>
      <c r="AF585" s="14"/>
    </row>
    <row r="586" spans="31:32">
      <c r="AE586" s="14"/>
      <c r="AF586" s="14"/>
    </row>
    <row r="587" spans="31:32">
      <c r="AE587" s="14"/>
      <c r="AF587" s="14"/>
    </row>
    <row r="588" spans="31:32">
      <c r="AE588" s="14"/>
      <c r="AF588" s="14"/>
    </row>
    <row r="589" spans="31:32">
      <c r="AE589" s="14"/>
      <c r="AF589" s="14"/>
    </row>
    <row r="590" spans="31:32">
      <c r="AE590" s="14"/>
      <c r="AF590" s="14"/>
    </row>
    <row r="591" spans="31:32">
      <c r="AE591" s="14"/>
      <c r="AF591" s="14"/>
    </row>
    <row r="592" spans="31:32">
      <c r="AE592" s="14"/>
      <c r="AF592" s="14"/>
    </row>
    <row r="593" spans="31:32">
      <c r="AE593" s="14"/>
      <c r="AF593" s="14"/>
    </row>
    <row r="594" spans="31:32">
      <c r="AE594" s="14"/>
      <c r="AF594" s="14"/>
    </row>
    <row r="595" spans="31:32">
      <c r="AE595" s="14"/>
      <c r="AF595" s="14"/>
    </row>
    <row r="596" spans="31:32">
      <c r="AE596" s="14"/>
      <c r="AF596" s="14"/>
    </row>
    <row r="597" spans="31:32">
      <c r="AE597" s="14"/>
      <c r="AF597" s="14"/>
    </row>
    <row r="598" spans="31:32">
      <c r="AE598" s="14"/>
      <c r="AF598" s="14"/>
    </row>
    <row r="599" spans="31:32">
      <c r="AE599" s="14"/>
      <c r="AF599" s="14"/>
    </row>
    <row r="600" spans="31:32">
      <c r="AE600" s="14"/>
      <c r="AF600" s="14"/>
    </row>
    <row r="601" spans="31:32">
      <c r="AE601" s="14"/>
      <c r="AF601" s="14"/>
    </row>
    <row r="602" spans="31:32">
      <c r="AE602" s="14"/>
      <c r="AF602" s="14"/>
    </row>
    <row r="603" spans="31:32">
      <c r="AE603" s="14"/>
      <c r="AF603" s="14"/>
    </row>
    <row r="604" spans="31:32">
      <c r="AE604" s="14"/>
      <c r="AF604" s="14"/>
    </row>
    <row r="605" spans="31:32">
      <c r="AE605" s="14"/>
      <c r="AF605" s="14"/>
    </row>
    <row r="606" spans="31:32">
      <c r="AE606" s="14"/>
      <c r="AF606" s="14"/>
    </row>
    <row r="607" spans="31:32">
      <c r="AE607" s="14"/>
      <c r="AF607" s="14"/>
    </row>
    <row r="608" spans="31:32">
      <c r="AE608" s="14"/>
      <c r="AF608" s="14"/>
    </row>
    <row r="609" spans="31:32">
      <c r="AE609" s="14"/>
      <c r="AF609" s="14"/>
    </row>
    <row r="610" spans="31:32">
      <c r="AE610" s="14"/>
      <c r="AF610" s="14"/>
    </row>
    <row r="611" spans="31:32">
      <c r="AE611" s="14"/>
      <c r="AF611" s="14"/>
    </row>
    <row r="612" spans="31:32">
      <c r="AE612" s="14"/>
      <c r="AF612" s="14"/>
    </row>
    <row r="613" spans="31:32">
      <c r="AE613" s="14"/>
      <c r="AF613" s="14"/>
    </row>
    <row r="614" spans="31:32">
      <c r="AE614" s="14"/>
      <c r="AF614" s="14"/>
    </row>
    <row r="615" spans="31:32">
      <c r="AE615" s="14"/>
      <c r="AF615" s="14"/>
    </row>
    <row r="616" spans="31:32">
      <c r="AE616" s="14"/>
      <c r="AF616" s="14"/>
    </row>
    <row r="617" spans="31:32">
      <c r="AE617" s="14"/>
      <c r="AF617" s="14"/>
    </row>
    <row r="618" spans="31:32">
      <c r="AE618" s="14"/>
      <c r="AF618" s="14"/>
    </row>
    <row r="619" spans="31:32">
      <c r="AE619" s="14"/>
      <c r="AF619" s="14"/>
    </row>
    <row r="620" spans="31:32">
      <c r="AE620" s="14"/>
      <c r="AF620" s="14"/>
    </row>
    <row r="621" spans="31:32">
      <c r="AE621" s="14"/>
      <c r="AF621" s="14"/>
    </row>
    <row r="622" spans="31:32">
      <c r="AE622" s="14"/>
      <c r="AF622" s="14"/>
    </row>
    <row r="623" spans="31:32">
      <c r="AE623" s="14"/>
      <c r="AF623" s="14"/>
    </row>
    <row r="624" spans="31:32">
      <c r="AE624" s="14"/>
      <c r="AF624" s="14"/>
    </row>
    <row r="625" spans="31:32">
      <c r="AE625" s="14"/>
      <c r="AF625" s="14"/>
    </row>
    <row r="626" spans="31:32">
      <c r="AE626" s="14"/>
      <c r="AF626" s="14"/>
    </row>
    <row r="627" spans="31:32">
      <c r="AE627" s="14"/>
      <c r="AF627" s="14"/>
    </row>
    <row r="628" spans="31:32">
      <c r="AE628" s="14"/>
      <c r="AF628" s="14"/>
    </row>
    <row r="629" spans="31:32">
      <c r="AE629" s="14"/>
      <c r="AF629" s="14"/>
    </row>
    <row r="630" spans="31:32">
      <c r="AE630" s="14"/>
      <c r="AF630" s="14"/>
    </row>
    <row r="631" spans="31:32">
      <c r="AE631" s="14"/>
      <c r="AF631" s="14"/>
    </row>
    <row r="632" spans="31:32">
      <c r="AE632" s="14"/>
      <c r="AF632" s="14"/>
    </row>
    <row r="633" spans="31:32">
      <c r="AE633" s="14"/>
      <c r="AF633" s="14"/>
    </row>
    <row r="634" spans="31:32">
      <c r="AE634" s="14"/>
      <c r="AF634" s="14"/>
    </row>
    <row r="635" spans="31:32">
      <c r="AE635" s="14"/>
      <c r="AF635" s="14"/>
    </row>
    <row r="636" spans="31:32">
      <c r="AE636" s="14"/>
      <c r="AF636" s="14"/>
    </row>
    <row r="637" spans="31:32">
      <c r="AE637" s="14"/>
      <c r="AF637" s="14"/>
    </row>
    <row r="638" spans="31:32">
      <c r="AE638" s="14"/>
      <c r="AF638" s="14"/>
    </row>
    <row r="639" spans="31:32">
      <c r="AE639" s="14"/>
      <c r="AF639" s="14"/>
    </row>
    <row r="640" spans="31:32">
      <c r="AE640" s="14"/>
      <c r="AF640" s="14"/>
    </row>
    <row r="641" spans="31:32">
      <c r="AE641" s="14"/>
      <c r="AF641" s="14"/>
    </row>
    <row r="642" spans="31:32">
      <c r="AE642" s="14"/>
      <c r="AF642" s="14"/>
    </row>
    <row r="643" spans="31:32">
      <c r="AE643" s="14"/>
      <c r="AF643" s="14"/>
    </row>
    <row r="644" spans="31:32">
      <c r="AE644" s="14"/>
      <c r="AF644" s="14"/>
    </row>
    <row r="645" spans="31:32">
      <c r="AE645" s="14"/>
      <c r="AF645" s="14"/>
    </row>
    <row r="646" spans="31:32">
      <c r="AE646" s="14"/>
      <c r="AF646" s="14"/>
    </row>
    <row r="647" spans="31:32">
      <c r="AE647" s="14"/>
      <c r="AF647" s="14"/>
    </row>
    <row r="648" spans="31:32">
      <c r="AE648" s="14"/>
      <c r="AF648" s="14"/>
    </row>
    <row r="649" spans="31:32">
      <c r="AE649" s="14"/>
      <c r="AF649" s="14"/>
    </row>
    <row r="650" spans="31:32">
      <c r="AE650" s="14"/>
      <c r="AF650" s="14"/>
    </row>
    <row r="651" spans="31:32">
      <c r="AE651" s="14"/>
      <c r="AF651" s="14"/>
    </row>
    <row r="652" spans="31:32">
      <c r="AE652" s="14"/>
      <c r="AF652" s="14"/>
    </row>
    <row r="653" spans="31:32">
      <c r="AE653" s="14"/>
      <c r="AF653" s="14"/>
    </row>
    <row r="654" spans="31:32">
      <c r="AE654" s="14"/>
      <c r="AF654" s="14"/>
    </row>
    <row r="655" spans="31:32">
      <c r="AE655" s="14"/>
      <c r="AF655" s="14"/>
    </row>
    <row r="656" spans="31:32">
      <c r="AE656" s="14"/>
      <c r="AF656" s="14"/>
    </row>
    <row r="657" spans="31:32">
      <c r="AE657" s="14"/>
      <c r="AF657" s="14"/>
    </row>
    <row r="658" spans="31:32">
      <c r="AE658" s="14"/>
      <c r="AF658" s="14"/>
    </row>
    <row r="659" spans="31:32">
      <c r="AE659" s="14"/>
      <c r="AF659" s="14"/>
    </row>
    <row r="660" spans="31:32">
      <c r="AE660" s="14"/>
      <c r="AF660" s="14"/>
    </row>
    <row r="661" spans="31:32">
      <c r="AE661" s="14"/>
      <c r="AF661" s="14"/>
    </row>
    <row r="662" spans="31:32">
      <c r="AE662" s="14"/>
      <c r="AF662" s="14"/>
    </row>
    <row r="663" spans="31:32">
      <c r="AE663" s="14"/>
      <c r="AF663" s="14"/>
    </row>
    <row r="664" spans="31:32">
      <c r="AE664" s="14"/>
      <c r="AF664" s="14"/>
    </row>
    <row r="665" spans="31:32">
      <c r="AE665" s="14"/>
      <c r="AF665" s="14"/>
    </row>
    <row r="666" spans="31:32">
      <c r="AE666" s="14"/>
      <c r="AF666" s="14"/>
    </row>
    <row r="667" spans="31:32">
      <c r="AE667" s="14"/>
      <c r="AF667" s="14"/>
    </row>
    <row r="668" spans="31:32">
      <c r="AE668" s="14"/>
      <c r="AF668" s="14"/>
    </row>
    <row r="669" spans="31:32">
      <c r="AE669" s="14"/>
      <c r="AF669" s="14"/>
    </row>
    <row r="670" spans="31:32">
      <c r="AE670" s="14"/>
      <c r="AF670" s="14"/>
    </row>
    <row r="671" spans="31:32">
      <c r="AE671" s="14"/>
      <c r="AF671" s="14"/>
    </row>
    <row r="672" spans="31:32">
      <c r="AE672" s="14"/>
      <c r="AF672" s="14"/>
    </row>
    <row r="673" spans="31:32">
      <c r="AE673" s="14"/>
      <c r="AF673" s="14"/>
    </row>
    <row r="674" spans="31:32">
      <c r="AE674" s="14"/>
      <c r="AF674" s="14"/>
    </row>
    <row r="675" spans="31:32">
      <c r="AE675" s="14"/>
      <c r="AF675" s="14"/>
    </row>
    <row r="676" spans="31:32">
      <c r="AE676" s="14"/>
      <c r="AF676" s="14"/>
    </row>
    <row r="677" spans="31:32">
      <c r="AE677" s="14"/>
      <c r="AF677" s="14"/>
    </row>
    <row r="678" spans="31:32">
      <c r="AE678" s="14"/>
      <c r="AF678" s="14"/>
    </row>
    <row r="679" spans="31:32">
      <c r="AE679" s="14"/>
      <c r="AF679" s="14"/>
    </row>
    <row r="680" spans="31:32">
      <c r="AE680" s="14"/>
      <c r="AF680" s="14"/>
    </row>
    <row r="681" spans="31:32">
      <c r="AE681" s="14"/>
      <c r="AF681" s="14"/>
    </row>
    <row r="682" spans="31:32">
      <c r="AE682" s="14"/>
      <c r="AF682" s="14"/>
    </row>
    <row r="683" spans="31:32">
      <c r="AE683" s="14"/>
      <c r="AF683" s="14"/>
    </row>
    <row r="684" spans="31:32">
      <c r="AE684" s="14"/>
      <c r="AF684" s="14"/>
    </row>
    <row r="685" spans="31:32">
      <c r="AE685" s="14"/>
      <c r="AF685" s="14"/>
    </row>
    <row r="686" spans="31:32">
      <c r="AE686" s="14"/>
      <c r="AF686" s="14"/>
    </row>
    <row r="687" spans="31:32">
      <c r="AE687" s="14"/>
      <c r="AF687" s="14"/>
    </row>
    <row r="688" spans="31:32">
      <c r="AE688" s="14"/>
      <c r="AF688" s="14"/>
    </row>
    <row r="689" spans="31:32">
      <c r="AE689" s="14"/>
      <c r="AF689" s="14"/>
    </row>
    <row r="690" spans="31:32">
      <c r="AE690" s="14"/>
      <c r="AF690" s="14"/>
    </row>
    <row r="691" spans="31:32">
      <c r="AE691" s="14"/>
      <c r="AF691" s="14"/>
    </row>
    <row r="692" spans="31:32">
      <c r="AE692" s="14"/>
      <c r="AF692" s="14"/>
    </row>
    <row r="693" spans="31:32">
      <c r="AE693" s="14"/>
      <c r="AF693" s="14"/>
    </row>
    <row r="694" spans="31:32">
      <c r="AE694" s="14"/>
      <c r="AF694" s="14"/>
    </row>
    <row r="695" spans="31:32">
      <c r="AE695" s="14"/>
      <c r="AF695" s="14"/>
    </row>
    <row r="696" spans="31:32">
      <c r="AE696" s="14"/>
      <c r="AF696" s="14"/>
    </row>
    <row r="697" spans="31:32">
      <c r="AE697" s="14"/>
      <c r="AF697" s="14"/>
    </row>
    <row r="698" spans="31:32">
      <c r="AE698" s="14"/>
      <c r="AF698" s="14"/>
    </row>
    <row r="699" spans="31:32">
      <c r="AE699" s="14"/>
      <c r="AF699" s="14"/>
    </row>
    <row r="700" spans="31:32">
      <c r="AE700" s="14"/>
      <c r="AF700" s="14"/>
    </row>
    <row r="701" spans="31:32">
      <c r="AE701" s="14"/>
      <c r="AF701" s="14"/>
    </row>
    <row r="702" spans="31:32">
      <c r="AE702" s="14"/>
      <c r="AF702" s="14"/>
    </row>
    <row r="703" spans="31:32">
      <c r="AE703" s="14"/>
      <c r="AF703" s="14"/>
    </row>
    <row r="704" spans="31:32">
      <c r="AE704" s="14"/>
      <c r="AF704" s="14"/>
    </row>
    <row r="705" spans="31:32">
      <c r="AE705" s="14"/>
      <c r="AF705" s="14"/>
    </row>
    <row r="706" spans="31:32">
      <c r="AE706" s="14"/>
      <c r="AF706" s="14"/>
    </row>
    <row r="707" spans="31:32">
      <c r="AE707" s="14"/>
      <c r="AF707" s="14"/>
    </row>
    <row r="708" spans="31:32">
      <c r="AE708" s="14"/>
      <c r="AF708" s="14"/>
    </row>
    <row r="709" spans="31:32">
      <c r="AE709" s="14"/>
      <c r="AF709" s="14"/>
    </row>
    <row r="710" spans="31:32">
      <c r="AE710" s="14"/>
      <c r="AF710" s="14"/>
    </row>
    <row r="711" spans="31:32">
      <c r="AE711" s="14"/>
      <c r="AF711" s="14"/>
    </row>
    <row r="712" spans="31:32">
      <c r="AE712" s="14"/>
      <c r="AF712" s="14"/>
    </row>
    <row r="713" spans="31:32">
      <c r="AE713" s="14"/>
      <c r="AF713" s="14"/>
    </row>
    <row r="714" spans="31:32">
      <c r="AE714" s="14"/>
      <c r="AF714" s="14"/>
    </row>
    <row r="715" spans="31:32">
      <c r="AE715" s="14"/>
      <c r="AF715" s="14"/>
    </row>
    <row r="716" spans="31:32">
      <c r="AE716" s="14"/>
      <c r="AF716" s="14"/>
    </row>
    <row r="717" spans="31:32">
      <c r="AE717" s="14"/>
      <c r="AF717" s="14"/>
    </row>
    <row r="718" spans="31:32">
      <c r="AE718" s="14"/>
      <c r="AF718" s="14"/>
    </row>
    <row r="719" spans="31:32">
      <c r="AE719" s="14"/>
      <c r="AF719" s="14"/>
    </row>
    <row r="720" spans="31:32">
      <c r="AE720" s="14"/>
      <c r="AF720" s="14"/>
    </row>
    <row r="721" spans="31:32">
      <c r="AE721" s="14"/>
      <c r="AF721" s="14"/>
    </row>
    <row r="722" spans="31:32">
      <c r="AE722" s="14"/>
      <c r="AF722" s="14"/>
    </row>
    <row r="723" spans="31:32">
      <c r="AE723" s="14"/>
      <c r="AF723" s="14"/>
    </row>
    <row r="724" spans="31:32">
      <c r="AE724" s="14"/>
      <c r="AF724" s="14"/>
    </row>
    <row r="725" spans="31:32">
      <c r="AE725" s="14"/>
      <c r="AF725" s="14"/>
    </row>
    <row r="726" spans="31:32">
      <c r="AE726" s="14"/>
      <c r="AF726" s="14"/>
    </row>
    <row r="727" spans="31:32">
      <c r="AE727" s="14"/>
      <c r="AF727" s="14"/>
    </row>
    <row r="728" spans="31:32">
      <c r="AE728" s="14"/>
      <c r="AF728" s="14"/>
    </row>
    <row r="729" spans="31:32">
      <c r="AE729" s="14"/>
      <c r="AF729" s="14"/>
    </row>
    <row r="730" spans="31:32">
      <c r="AE730" s="14"/>
      <c r="AF730" s="14"/>
    </row>
    <row r="731" spans="31:32">
      <c r="AE731" s="14"/>
      <c r="AF731" s="14"/>
    </row>
    <row r="732" spans="31:32">
      <c r="AE732" s="14"/>
      <c r="AF732" s="14"/>
    </row>
    <row r="733" spans="31:32">
      <c r="AE733" s="14"/>
      <c r="AF733" s="14"/>
    </row>
    <row r="734" spans="31:32">
      <c r="AE734" s="14"/>
      <c r="AF734" s="14"/>
    </row>
    <row r="735" spans="31:32">
      <c r="AE735" s="14"/>
      <c r="AF735" s="14"/>
    </row>
    <row r="736" spans="31:32">
      <c r="AE736" s="14"/>
      <c r="AF736" s="14"/>
    </row>
    <row r="737" spans="31:32">
      <c r="AE737" s="14"/>
      <c r="AF737" s="14"/>
    </row>
    <row r="738" spans="31:32">
      <c r="AE738" s="14"/>
      <c r="AF738" s="14"/>
    </row>
    <row r="739" spans="31:32">
      <c r="AE739" s="14"/>
      <c r="AF739" s="14"/>
    </row>
    <row r="740" spans="31:32">
      <c r="AE740" s="14"/>
      <c r="AF740" s="14"/>
    </row>
    <row r="741" spans="31:32">
      <c r="AE741" s="14"/>
      <c r="AF741" s="14"/>
    </row>
    <row r="742" spans="31:32">
      <c r="AE742" s="14"/>
      <c r="AF742" s="14"/>
    </row>
    <row r="743" spans="31:32">
      <c r="AE743" s="14"/>
      <c r="AF743" s="14"/>
    </row>
    <row r="744" spans="31:32">
      <c r="AE744" s="14"/>
      <c r="AF744" s="14"/>
    </row>
    <row r="745" spans="31:32">
      <c r="AE745" s="14"/>
      <c r="AF745" s="14"/>
    </row>
    <row r="746" spans="31:32">
      <c r="AE746" s="14"/>
      <c r="AF746" s="14"/>
    </row>
    <row r="747" spans="31:32">
      <c r="AE747" s="14"/>
      <c r="AF747" s="14"/>
    </row>
    <row r="748" spans="31:32">
      <c r="AE748" s="14"/>
      <c r="AF748" s="14"/>
    </row>
    <row r="749" spans="31:32">
      <c r="AE749" s="14"/>
      <c r="AF749" s="14"/>
    </row>
    <row r="750" spans="31:32">
      <c r="AE750" s="14"/>
      <c r="AF750" s="14"/>
    </row>
    <row r="751" spans="31:32">
      <c r="AE751" s="14"/>
      <c r="AF751" s="14"/>
    </row>
    <row r="752" spans="31:32">
      <c r="AE752" s="14"/>
      <c r="AF752" s="14"/>
    </row>
    <row r="753" spans="31:32">
      <c r="AE753" s="14"/>
      <c r="AF753" s="14"/>
    </row>
    <row r="754" spans="31:32">
      <c r="AE754" s="14"/>
      <c r="AF754" s="14"/>
    </row>
    <row r="755" spans="31:32">
      <c r="AE755" s="14"/>
      <c r="AF755" s="14"/>
    </row>
    <row r="756" spans="31:32">
      <c r="AE756" s="14"/>
      <c r="AF756" s="14"/>
    </row>
    <row r="757" spans="31:32">
      <c r="AE757" s="14"/>
      <c r="AF757" s="14"/>
    </row>
    <row r="758" spans="31:32">
      <c r="AE758" s="14"/>
      <c r="AF758" s="14"/>
    </row>
    <row r="759" spans="31:32">
      <c r="AE759" s="14"/>
      <c r="AF759" s="14"/>
    </row>
    <row r="760" spans="31:32">
      <c r="AE760" s="14"/>
      <c r="AF760" s="14"/>
    </row>
    <row r="761" spans="31:32">
      <c r="AE761" s="14"/>
      <c r="AF761" s="14"/>
    </row>
    <row r="762" spans="31:32">
      <c r="AE762" s="14"/>
      <c r="AF762" s="14"/>
    </row>
    <row r="763" spans="31:32">
      <c r="AE763" s="14"/>
      <c r="AF763" s="14"/>
    </row>
    <row r="764" spans="31:32">
      <c r="AE764" s="14"/>
      <c r="AF764" s="14"/>
    </row>
    <row r="765" spans="31:32">
      <c r="AE765" s="14"/>
      <c r="AF765" s="14"/>
    </row>
    <row r="766" spans="31:32">
      <c r="AE766" s="14"/>
      <c r="AF766" s="14"/>
    </row>
    <row r="767" spans="31:32">
      <c r="AE767" s="14"/>
      <c r="AF767" s="14"/>
    </row>
    <row r="768" spans="31:32">
      <c r="AE768" s="14"/>
      <c r="AF768" s="14"/>
    </row>
    <row r="769" spans="31:32">
      <c r="AE769" s="14"/>
      <c r="AF769" s="14"/>
    </row>
    <row r="770" spans="31:32">
      <c r="AE770" s="14"/>
      <c r="AF770" s="14"/>
    </row>
    <row r="771" spans="31:32">
      <c r="AE771" s="14"/>
      <c r="AF771" s="14"/>
    </row>
    <row r="772" spans="31:32">
      <c r="AE772" s="14"/>
      <c r="AF772" s="14"/>
    </row>
    <row r="773" spans="31:32">
      <c r="AE773" s="14"/>
      <c r="AF773" s="14"/>
    </row>
    <row r="774" spans="31:32">
      <c r="AE774" s="14"/>
      <c r="AF774" s="14"/>
    </row>
    <row r="775" spans="31:32">
      <c r="AE775" s="14"/>
      <c r="AF775" s="14"/>
    </row>
    <row r="776" spans="31:32">
      <c r="AE776" s="14"/>
      <c r="AF776" s="14"/>
    </row>
    <row r="777" spans="31:32">
      <c r="AE777" s="14"/>
      <c r="AF777" s="14"/>
    </row>
    <row r="778" spans="31:32">
      <c r="AE778" s="14"/>
      <c r="AF778" s="14"/>
    </row>
    <row r="779" spans="31:32">
      <c r="AE779" s="14"/>
      <c r="AF779" s="14"/>
    </row>
    <row r="780" spans="31:32">
      <c r="AE780" s="14"/>
      <c r="AF780" s="14"/>
    </row>
    <row r="781" spans="31:32">
      <c r="AE781" s="14"/>
      <c r="AF781" s="14"/>
    </row>
    <row r="782" spans="31:32">
      <c r="AE782" s="14"/>
      <c r="AF782" s="14"/>
    </row>
    <row r="783" spans="31:32">
      <c r="AE783" s="14"/>
      <c r="AF783" s="14"/>
    </row>
    <row r="784" spans="31:32">
      <c r="AE784" s="14"/>
      <c r="AF784" s="14"/>
    </row>
    <row r="785" spans="31:32">
      <c r="AE785" s="14"/>
      <c r="AF785" s="14"/>
    </row>
    <row r="786" spans="31:32">
      <c r="AE786" s="14"/>
      <c r="AF786" s="14"/>
    </row>
  </sheetData>
  <autoFilter ref="A3:AT62">
    <filterColumn colId="2"/>
    <filterColumn colId="6">
      <filters>
        <filter val="JA15R1003P"/>
      </filters>
    </filterColumn>
    <filterColumn colId="14"/>
    <filterColumn colId="15"/>
    <filterColumn colId="29"/>
    <filterColumn colId="30"/>
    <filterColumn colId="44"/>
  </autoFilter>
  <mergeCells count="1">
    <mergeCell ref="H1:I1"/>
  </mergeCells>
  <phoneticPr fontId="2"/>
  <printOptions headings="1"/>
  <pageMargins left="0.19685039370078741" right="0.15748031496062992" top="0.98425196850393704" bottom="0.98425196850393704" header="0.51181102362204722" footer="0.51181102362204722"/>
  <pageSetup paperSize="8" scale="60" orientation="landscape" r:id="rId1"/>
  <headerFooter alignWithMargins="0">
    <oddHeader>&amp;L&amp;F&amp;R&amp;Z&amp;F</oddHeader>
    <oddFooter>&amp;C&amp;P/&amp;N&amp;R&amp;D
&amp;T</oddFooter>
  </headerFooter>
  <colBreaks count="1" manualBreakCount="1">
    <brk id="31" max="1048575" man="1"/>
  </colBreaks>
  <ignoredErrors>
    <ignoredError sqref="AK32" formula="1"/>
    <ignoredError sqref="Q31" formulaRange="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KR</vt:lpstr>
      <vt:lpstr>KR!Print_Area</vt:lpstr>
      <vt:lpstr>KR!Print_Titles</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a3612</dc:creator>
  <cp:lastModifiedBy>Tetsuya Maeda</cp:lastModifiedBy>
  <cp:lastPrinted>2016-03-10T02:29:16Z</cp:lastPrinted>
  <dcterms:created xsi:type="dcterms:W3CDTF">2016-03-08T11:43:19Z</dcterms:created>
  <dcterms:modified xsi:type="dcterms:W3CDTF">2016-03-10T04:20:44Z</dcterms:modified>
</cp:coreProperties>
</file>