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23715" windowHeight="9630"/>
  </bookViews>
  <sheets>
    <sheet name="GoV(110713)" sheetId="2" r:id="rId1"/>
    <sheet name="negotiation(110526)" sheetId="1" r:id="rId2"/>
  </sheets>
  <externalReferences>
    <externalReference r:id="rId3"/>
  </externalReferences>
  <definedNames>
    <definedName name="becoc" localSheetId="0">#REF!</definedName>
    <definedName name="becoc" localSheetId="1">#REF!</definedName>
    <definedName name="becoc">#REF!</definedName>
    <definedName name="bemo" localSheetId="0">#REF!</definedName>
    <definedName name="bemo" localSheetId="1">#REF!</definedName>
    <definedName name="bemo">#REF!</definedName>
    <definedName name="Caungang">'[1]Cau Vuot ngang'!$B$9:$AF$27</definedName>
    <definedName name="CHT" localSheetId="0">#REF!</definedName>
    <definedName name="CHT" localSheetId="1">#REF!</definedName>
    <definedName name="CHT">#REF!</definedName>
    <definedName name="DGDAM" localSheetId="0">#REF!</definedName>
    <definedName name="DGDAM" localSheetId="1">#REF!</definedName>
    <definedName name="DGDAM">#REF!</definedName>
    <definedName name="DT" localSheetId="0">#REF!</definedName>
    <definedName name="DT" localSheetId="1">#REF!</definedName>
    <definedName name="DT">#REF!</definedName>
    <definedName name="KL" localSheetId="0">#REF!</definedName>
    <definedName name="KL" localSheetId="1">#REF!</definedName>
    <definedName name="KL">#REF!</definedName>
    <definedName name="_xlnm.Print_Area" localSheetId="0">'GoV(110713)'!$A$2:$P$40</definedName>
    <definedName name="_xlnm.Print_Area" localSheetId="1">'negotiation(110526)'!$A$1:$P$23</definedName>
    <definedName name="Rong" localSheetId="0">#REF!</definedName>
    <definedName name="Rong" localSheetId="1">#REF!</definedName>
    <definedName name="Rong">#REF!</definedName>
    <definedName name="SLmo" localSheetId="0">#REF!</definedName>
    <definedName name="SLmo" localSheetId="1">#REF!</definedName>
    <definedName name="SLmo">#REF!</definedName>
    <definedName name="TONGHOP" localSheetId="0">#REF!</definedName>
    <definedName name="TONGHOP" localSheetId="1">#REF!</definedName>
    <definedName name="TONGHOP">#REF!</definedName>
    <definedName name="trcan" localSheetId="0">#REF!</definedName>
    <definedName name="trcan" localSheetId="1">#REF!</definedName>
    <definedName name="trcan">#REF!</definedName>
    <definedName name="Trunuoc" localSheetId="0">#REF!</definedName>
    <definedName name="Trunuoc" localSheetId="1">#REF!</definedName>
    <definedName name="Trunuoc">#REF!</definedName>
  </definedNames>
  <calcPr calcId="125725"/>
</workbook>
</file>

<file path=xl/calcChain.xml><?xml version="1.0" encoding="utf-8"?>
<calcChain xmlns="http://schemas.openxmlformats.org/spreadsheetml/2006/main">
  <c r="O18" i="2"/>
  <c r="O39" s="1"/>
  <c r="M18"/>
  <c r="M39" s="1"/>
  <c r="K18"/>
  <c r="K39" s="1"/>
  <c r="O38"/>
  <c r="F37"/>
  <c r="I37" s="1"/>
  <c r="F36"/>
  <c r="I36" s="1"/>
  <c r="F35"/>
  <c r="I35" s="1"/>
  <c r="F34"/>
  <c r="I34" s="1"/>
  <c r="F33"/>
  <c r="I33" s="1"/>
  <c r="F32"/>
  <c r="I32" s="1"/>
  <c r="I31"/>
  <c r="F30"/>
  <c r="I30" s="1"/>
  <c r="F29"/>
  <c r="F28"/>
  <c r="I28" s="1"/>
  <c r="I29"/>
  <c r="F27"/>
  <c r="I27" s="1"/>
  <c r="F26"/>
  <c r="I26" s="1"/>
  <c r="M38"/>
  <c r="K38"/>
  <c r="O25"/>
  <c r="F20"/>
  <c r="I20"/>
  <c r="M25"/>
  <c r="K25"/>
  <c r="I19"/>
  <c r="F16"/>
  <c r="I16" s="1"/>
  <c r="F15"/>
  <c r="I15" s="1"/>
  <c r="F14"/>
  <c r="I14" s="1"/>
  <c r="F13"/>
  <c r="I13" s="1"/>
  <c r="F12"/>
  <c r="I12" s="1"/>
  <c r="F11"/>
  <c r="I11" s="1"/>
  <c r="F10"/>
  <c r="I10" s="1"/>
  <c r="F9"/>
  <c r="I9" s="1"/>
  <c r="F8"/>
  <c r="I8" s="1"/>
  <c r="F7"/>
  <c r="I7" s="1"/>
  <c r="F6"/>
  <c r="I6" s="1"/>
  <c r="I5"/>
  <c r="K21" i="1"/>
  <c r="K20"/>
  <c r="O19"/>
  <c r="O22" s="1"/>
  <c r="M19"/>
  <c r="M22" s="1"/>
  <c r="M23" s="1"/>
  <c r="K19"/>
  <c r="K40" i="2" l="1"/>
  <c r="I17"/>
</calcChain>
</file>

<file path=xl/sharedStrings.xml><?xml version="1.0" encoding="utf-8"?>
<sst xmlns="http://schemas.openxmlformats.org/spreadsheetml/2006/main" count="151" uniqueCount="80">
  <si>
    <t>Proposed Contract Packaging</t>
    <phoneticPr fontId="2"/>
  </si>
  <si>
    <t>Category</t>
    <phoneticPr fontId="2"/>
  </si>
  <si>
    <t>Jurisdiction</t>
    <phoneticPr fontId="2"/>
  </si>
  <si>
    <t>Road</t>
    <phoneticPr fontId="2"/>
  </si>
  <si>
    <t>Contract Packaging</t>
    <phoneticPr fontId="2"/>
  </si>
  <si>
    <t>Construction Cost (Mil.USD)</t>
    <phoneticPr fontId="2"/>
  </si>
  <si>
    <t>Classification</t>
    <phoneticPr fontId="2"/>
  </si>
  <si>
    <t>No.</t>
    <phoneticPr fontId="2"/>
  </si>
  <si>
    <t>Section</t>
    <phoneticPr fontId="2"/>
  </si>
  <si>
    <t>Length</t>
    <phoneticPr fontId="2"/>
  </si>
  <si>
    <t>JICA</t>
    <phoneticPr fontId="2"/>
  </si>
  <si>
    <t>WB</t>
    <phoneticPr fontId="2"/>
  </si>
  <si>
    <t>Civil Works</t>
    <phoneticPr fontId="2"/>
  </si>
  <si>
    <t>Danang</t>
    <phoneticPr fontId="2"/>
  </si>
  <si>
    <t>Expressway</t>
    <phoneticPr fontId="2"/>
  </si>
  <si>
    <t>PKG01</t>
    <phoneticPr fontId="2"/>
  </si>
  <si>
    <t>-</t>
    <phoneticPr fontId="2"/>
  </si>
  <si>
    <t>Quang Nam</t>
    <phoneticPr fontId="2"/>
  </si>
  <si>
    <t>PKG02</t>
    <phoneticPr fontId="2"/>
  </si>
  <si>
    <t>PKG03</t>
    <phoneticPr fontId="2"/>
  </si>
  <si>
    <t>PKG04</t>
    <phoneticPr fontId="2"/>
  </si>
  <si>
    <t>PKG05</t>
    <phoneticPr fontId="2"/>
  </si>
  <si>
    <t>PKG06</t>
    <phoneticPr fontId="2"/>
  </si>
  <si>
    <t>PKG07</t>
    <phoneticPr fontId="2"/>
  </si>
  <si>
    <t>PKG08</t>
    <phoneticPr fontId="2"/>
  </si>
  <si>
    <t>PKG09</t>
    <phoneticPr fontId="2"/>
  </si>
  <si>
    <t>PKG10</t>
    <phoneticPr fontId="2"/>
  </si>
  <si>
    <t>Quang Ngai</t>
    <phoneticPr fontId="2"/>
  </si>
  <si>
    <t>PKG11</t>
    <phoneticPr fontId="2"/>
  </si>
  <si>
    <t>PKG12</t>
    <phoneticPr fontId="2"/>
  </si>
  <si>
    <t>PKG13</t>
    <phoneticPr fontId="2"/>
  </si>
  <si>
    <t>PKG14</t>
    <phoneticPr fontId="2"/>
  </si>
  <si>
    <t>Linking Road</t>
    <phoneticPr fontId="2"/>
  </si>
  <si>
    <t>Sub-total</t>
    <phoneticPr fontId="2"/>
  </si>
  <si>
    <t>Electrical and ITS/O&amp;M Building Works</t>
    <phoneticPr fontId="2"/>
  </si>
  <si>
    <t>All</t>
    <phoneticPr fontId="2"/>
  </si>
  <si>
    <t>PKG15</t>
    <phoneticPr fontId="2"/>
  </si>
  <si>
    <t>O&amp;M Equipment Provision</t>
    <phoneticPr fontId="2"/>
  </si>
  <si>
    <t>PKG16</t>
    <phoneticPr fontId="2"/>
  </si>
  <si>
    <t>Total</t>
    <phoneticPr fontId="2"/>
  </si>
  <si>
    <t>Construction Cost (Bill. VND)</t>
    <phoneticPr fontId="2"/>
  </si>
  <si>
    <t>PKG A1</t>
    <phoneticPr fontId="2"/>
  </si>
  <si>
    <t>PKG A2</t>
    <phoneticPr fontId="2"/>
  </si>
  <si>
    <t>PKG A3</t>
    <phoneticPr fontId="2"/>
  </si>
  <si>
    <t>PKG A4</t>
    <phoneticPr fontId="2"/>
  </si>
  <si>
    <t>PKG A5</t>
    <phoneticPr fontId="2"/>
  </si>
  <si>
    <t>Construction Supervision (KM0-KM65)</t>
    <phoneticPr fontId="2"/>
  </si>
  <si>
    <t>CS1: Construction Supervision (KM65-km131.5)</t>
    <phoneticPr fontId="2"/>
  </si>
  <si>
    <t>GOV</t>
    <phoneticPr fontId="2"/>
  </si>
  <si>
    <t>Contract Packaging (3 August 2011)</t>
    <phoneticPr fontId="2"/>
  </si>
  <si>
    <t>Sub-total (1)</t>
    <phoneticPr fontId="2"/>
  </si>
  <si>
    <t>Sub-total (2)</t>
    <phoneticPr fontId="2"/>
  </si>
  <si>
    <t>Sub-total (3)</t>
    <phoneticPr fontId="2"/>
  </si>
  <si>
    <t>CS2: Project Monitoring Service</t>
    <phoneticPr fontId="2"/>
  </si>
  <si>
    <t>CS3.1 Financial Audit of Consulting Service (1)</t>
    <phoneticPr fontId="2"/>
  </si>
  <si>
    <t>CS3.2 Financial Audit of Consulting Service (2)</t>
    <phoneticPr fontId="2"/>
  </si>
  <si>
    <t>CS4: Financial Capacity Building for VEC</t>
    <phoneticPr fontId="2"/>
  </si>
  <si>
    <t>D.1 UXO Clearance (KM65-KM81.5)</t>
    <phoneticPr fontId="2"/>
  </si>
  <si>
    <t>D.2 UXO Clearance (KM81.5-KM100)</t>
    <phoneticPr fontId="2"/>
  </si>
  <si>
    <t>D.3 UXO Clearance (KM100-KM111)</t>
    <phoneticPr fontId="2"/>
  </si>
  <si>
    <t>D.4 UXO Clearance (KM111-KM125)</t>
    <phoneticPr fontId="2"/>
  </si>
  <si>
    <t>D.6 UXO Clearance (KM0-KM8)</t>
    <phoneticPr fontId="2"/>
  </si>
  <si>
    <t>D.5 UXO Clearance (KM125-KM131.5)</t>
    <phoneticPr fontId="2"/>
  </si>
  <si>
    <t>D.7 UXO Clearance (KM8-KM17)</t>
    <phoneticPr fontId="2"/>
  </si>
  <si>
    <t>D.8 UXO Clearance (KM17-KM22)</t>
    <phoneticPr fontId="2"/>
  </si>
  <si>
    <t>D.9 UXO Clearance (KM22-KM32)</t>
    <phoneticPr fontId="2"/>
  </si>
  <si>
    <t>D.10 UXO Clearance (KM32-KM42)</t>
    <phoneticPr fontId="2"/>
  </si>
  <si>
    <t>D.11 UXO Clearance (KM42-KM52)</t>
    <phoneticPr fontId="2"/>
  </si>
  <si>
    <t>D.12 UXO Clearance (KM52-KM65)</t>
    <phoneticPr fontId="2"/>
  </si>
  <si>
    <t>ITS and O&amp;M</t>
    <phoneticPr fontId="2"/>
  </si>
  <si>
    <t>PKG8</t>
    <phoneticPr fontId="2"/>
  </si>
  <si>
    <t>PKG1</t>
    <phoneticPr fontId="2"/>
  </si>
  <si>
    <t>PKG3</t>
    <phoneticPr fontId="2"/>
  </si>
  <si>
    <t>PKG4</t>
    <phoneticPr fontId="2"/>
  </si>
  <si>
    <t>PKG5</t>
    <phoneticPr fontId="2"/>
  </si>
  <si>
    <t>PKG7</t>
    <phoneticPr fontId="2"/>
  </si>
  <si>
    <t>PKG6</t>
    <phoneticPr fontId="2"/>
  </si>
  <si>
    <t>PKG2</t>
    <phoneticPr fontId="2"/>
  </si>
  <si>
    <t>Total (1+2+3)</t>
    <phoneticPr fontId="2"/>
  </si>
  <si>
    <t>Note: Amount of PKG8 is tentatively provided by Consultant.</t>
    <phoneticPr fontId="2"/>
  </si>
</sst>
</file>

<file path=xl/styles.xml><?xml version="1.0" encoding="utf-8"?>
<styleSheet xmlns="http://schemas.openxmlformats.org/spreadsheetml/2006/main">
  <numFmts count="73">
    <numFmt numFmtId="5" formatCode="&quot;¥&quot;#,##0;&quot;¥&quot;\-#,##0"/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176" formatCode="&quot;KM&quot;000&quot;+&quot;000"/>
    <numFmt numFmtId="177" formatCode="#,##0.00&quot; m&quot;"/>
    <numFmt numFmtId="178" formatCode="#,##0_);[Red]\(#,##0\)"/>
    <numFmt numFmtId="179" formatCode="##.##%"/>
    <numFmt numFmtId="180" formatCode="00.000"/>
    <numFmt numFmtId="181" formatCode="&quot;?&quot;#,##0;&quot;?&quot;\-#,##0"/>
    <numFmt numFmtId="182" formatCode=".\ ###\ ;############################################################################################"/>
    <numFmt numFmtId="183" formatCode="_-* #,##0_-;\-* #,##0_-;_-* &quot;-&quot;_-;_-@_-"/>
    <numFmt numFmtId="184" formatCode="_-* #,##0.00_-;\-* #,##0.00_-;_-* &quot;-&quot;??_-;_-@_-"/>
    <numFmt numFmtId="185" formatCode="&quot;$&quot;#,##0;[Red]\-&quot;$&quot;#,##0"/>
    <numFmt numFmtId="186" formatCode="_-* #,##0\ _F_-;\-* #,##0\ _F_-;_-* &quot;-&quot;\ _F_-;_-@_-"/>
    <numFmt numFmtId="187" formatCode="#,##0.0_);\(#,##0.0\)"/>
    <numFmt numFmtId="188" formatCode="0.0%"/>
    <numFmt numFmtId="189" formatCode="&quot;$&quot;#,##0.00"/>
    <numFmt numFmtId="190" formatCode="###\ ###\ ###.000"/>
    <numFmt numFmtId="191" formatCode="&quot;USD&quot;\ #,##0;[Red]\-&quot;USD&quot;\ #,##0"/>
    <numFmt numFmtId="192" formatCode="dd\-mm\-yy"/>
    <numFmt numFmtId="193" formatCode="##,###.##"/>
    <numFmt numFmtId="194" formatCode="#0.##"/>
    <numFmt numFmtId="195" formatCode="_(* #,##0_);_(* \(#,##0\);_(* &quot;-&quot;??_);_(@_)"/>
    <numFmt numFmtId="196" formatCode="_ * #,##0_$_ ;_ * #,##0_$_ ;_ * &quot;-&quot;_$_ ;_ @_ "/>
    <numFmt numFmtId="197" formatCode="#,##0;\(#,##0\)"/>
    <numFmt numFmtId="198" formatCode="##,##0%"/>
    <numFmt numFmtId="199" formatCode="#,###%"/>
    <numFmt numFmtId="200" formatCode="##.##"/>
    <numFmt numFmtId="201" formatCode="###,###"/>
    <numFmt numFmtId="202" formatCode="###.###"/>
    <numFmt numFmtId="203" formatCode="##,###.####"/>
    <numFmt numFmtId="204" formatCode="\$#,##0\ ;\(\$#,##0\)"/>
    <numFmt numFmtId="205" formatCode="\t0.00%"/>
    <numFmt numFmtId="206" formatCode="##,##0.##"/>
    <numFmt numFmtId="207" formatCode="_ * #,##0.00&quot;$&quot;_ ;_ * #,##0.00&quot;$&quot;_ ;_ * &quot;-&quot;??&quot;$&quot;_ ;_ @_ "/>
    <numFmt numFmtId="208" formatCode="_ * #,##0.00_$_ ;_ * #,##0.00_$_ ;_ * &quot;-&quot;??_$_ ;_ @_ "/>
    <numFmt numFmtId="209" formatCode="\t#\ ??/??"/>
    <numFmt numFmtId="210" formatCode="_(* #,##0_);_(* \(#,##0\);_(* &quot;-&quot;_);_(@_)"/>
    <numFmt numFmtId="211" formatCode="_-* #,##0\ _₫_-;\-* #,##0\ _₫_-;_-* &quot;-&quot;\ _₫_-;_-@_-"/>
    <numFmt numFmtId="212" formatCode="_(* #,##0.00_);_(* \(#,##0.00\);_(* &quot;-&quot;??_);_(@_)"/>
    <numFmt numFmtId="213" formatCode="_-* #,##0.00\ _₫_-;\-* #,##0.00\ _₫_-;_-* &quot;-&quot;??\ _₫_-;_-@_-"/>
    <numFmt numFmtId="214" formatCode="&quot;$&quot;#,##0_);\(&quot;$&quot;#,##0\)"/>
    <numFmt numFmtId="215" formatCode="_-&quot;£&quot;* #,##0_-;\-&quot;£&quot;* #,##0_-;_-&quot;£&quot;* &quot;-&quot;_-;_-@_-"/>
    <numFmt numFmtId="216" formatCode="#,##0\ &quot;$&quot;_);[Red]\(#,##0\ &quot;$&quot;\)"/>
    <numFmt numFmtId="217" formatCode="&quot;$&quot;###,0&quot;.&quot;00_);[Red]\(&quot;$&quot;###,0&quot;.&quot;00\)"/>
    <numFmt numFmtId="218" formatCode="&quot;$&quot;#,##0.00;[Red]\-&quot;$&quot;#,##0.00"/>
    <numFmt numFmtId="219" formatCode="&quot;VND&quot;#,##0_);[Red]\(&quot;VND&quot;#,##0\)"/>
    <numFmt numFmtId="220" formatCode="#,##0.000_);\(#,##0.000\)"/>
    <numFmt numFmtId="221" formatCode="#,##0.00\ \ \ \ "/>
    <numFmt numFmtId="222" formatCode="_-* #,##0.0\ _F_-;\-* #,##0.0\ _F_-;_-* &quot;-&quot;??\ _F_-;_-@_-"/>
    <numFmt numFmtId="223" formatCode="_-&quot;£&quot;* #,##0.00_-;\-&quot;£&quot;* #,##0.00_-;_-&quot;£&quot;* &quot;-&quot;??_-;_-@_-"/>
    <numFmt numFmtId="224" formatCode="#,##0.00\ &quot;F&quot;;[Red]\-#,##0.00\ &quot;F&quot;"/>
    <numFmt numFmtId="225" formatCode="#,##0.00\ \ "/>
    <numFmt numFmtId="226" formatCode="_-* ###,0&quot;.&quot;00\ _F_B_-;\-* ###,0&quot;.&quot;00\ _F_B_-;_-* &quot;-&quot;??\ _F_B_-;_-@_-"/>
    <numFmt numFmtId="227" formatCode="&quot;€&quot;#,##0_);\(&quot;€&quot;#,##0\)"/>
    <numFmt numFmtId="228" formatCode="#,##0\ &quot;F&quot;;[Red]\-#,##0\ &quot;F&quot;"/>
    <numFmt numFmtId="229" formatCode="\ \ \ \ \ \ \ \ \ @"/>
    <numFmt numFmtId="230" formatCode="0\ \ \ \ "/>
    <numFmt numFmtId="231" formatCode="#,##0.00\ \ \ "/>
    <numFmt numFmtId="232" formatCode="&quot;$&quot;#,##0_);[Red]\(&quot;$&quot;#,##0\)"/>
    <numFmt numFmtId="233" formatCode="#,##0\ &quot;€&quot;;\-#,##0\ &quot;€&quot;"/>
    <numFmt numFmtId="234" formatCode="_-* #,##0\ &quot;DM&quot;_-;\-* #,##0\ &quot;DM&quot;_-;_-* &quot;-&quot;\ &quot;DM&quot;_-;_-@_-"/>
    <numFmt numFmtId="235" formatCode="_-* #,##0.00\ &quot;DM&quot;_-;\-* #,##0.00\ &quot;DM&quot;_-;_-* &quot;-&quot;??\ &quot;DM&quot;_-;_-@_-"/>
    <numFmt numFmtId="236" formatCode="_(&quot;$&quot;* #,##0_);_(&quot;$&quot;* \(#,##0\);_(&quot;$&quot;* &quot;-&quot;_);_(@_)"/>
    <numFmt numFmtId="237" formatCode="_(&quot;$&quot;* #,##0.00_);_(&quot;$&quot;* \(#,##0.00\);_(&quot;$&quot;* &quot;-&quot;??_);_(@_)"/>
    <numFmt numFmtId="238" formatCode="_-&quot;$&quot;* #,##0_-;\-&quot;$&quot;* #,##0_-;_-&quot;$&quot;* &quot;-&quot;_-;_-@_-"/>
    <numFmt numFmtId="239" formatCode="_-&quot;$&quot;* #,##0.00_-;\-&quot;$&quot;* #,##0.00_-;_-&quot;$&quot;* &quot;-&quot;??_-;_-@_-"/>
    <numFmt numFmtId="240" formatCode="#,##0.0_);[Red]\(#,##0.0\)"/>
    <numFmt numFmtId="241" formatCode="#,##0.00_);[Red]\(#,##0.00\)"/>
  </numFmts>
  <fonts count="117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6"/>
      <name val="ＭＳ Ｐゴシック"/>
      <family val="3"/>
      <charset val="128"/>
    </font>
    <font>
      <sz val="6"/>
      <name val="Arial Narrow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2"/>
      <name val=".VnTime"/>
      <family val="2"/>
    </font>
    <font>
      <sz val="12"/>
      <name val="돋움체"/>
      <family val="3"/>
      <charset val="129"/>
    </font>
    <font>
      <b/>
      <sz val="10"/>
      <name val="SVNtimes new roman"/>
      <family val="2"/>
    </font>
    <font>
      <sz val="11"/>
      <name val="??"/>
      <family val="3"/>
    </font>
    <font>
      <sz val="10"/>
      <name val="?? ??"/>
      <family val="1"/>
      <charset val="136"/>
    </font>
    <font>
      <sz val="10"/>
      <name val="Arial"/>
      <family val="2"/>
    </font>
    <font>
      <sz val="12"/>
      <name val=".VnArial"/>
      <family val="2"/>
    </font>
    <font>
      <sz val="10"/>
      <name val="??"/>
      <family val="3"/>
      <charset val="129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AngsanaUPC"/>
      <family val="1"/>
    </font>
    <font>
      <sz val="12"/>
      <name val="|??¢¥¢¬¨Ï"/>
      <family val="1"/>
      <charset val="129"/>
    </font>
    <font>
      <sz val="12"/>
      <name val="???"/>
      <family val="2"/>
    </font>
    <font>
      <sz val="11"/>
      <name val="–¾’©"/>
      <family val="1"/>
      <charset val="128"/>
    </font>
    <font>
      <sz val="10"/>
      <name val="Times New Roman"/>
      <family val="1"/>
    </font>
    <font>
      <sz val="11"/>
      <name val=".VnTime"/>
      <family val="2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Times New Roman"/>
      <family val="1"/>
    </font>
    <font>
      <sz val="11"/>
      <color indexed="20"/>
      <name val="Calibri"/>
      <family val="2"/>
    </font>
    <font>
      <sz val="12"/>
      <name val="Tms Rmn"/>
      <family val="1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sz val="10"/>
      <name val="Helv"/>
      <family val="2"/>
    </font>
    <font>
      <b/>
      <sz val="11"/>
      <color indexed="52"/>
      <name val="Calibri"/>
      <family val="2"/>
    </font>
    <font>
      <b/>
      <sz val="10"/>
      <name val="Helv"/>
      <family val="2"/>
    </font>
    <font>
      <b/>
      <sz val="8"/>
      <color indexed="12"/>
      <name val="Arial"/>
      <family val="2"/>
    </font>
    <font>
      <sz val="8"/>
      <color indexed="8"/>
      <name val="Arial"/>
      <family val="2"/>
    </font>
    <font>
      <sz val="8"/>
      <name val="SVNtimes new roman"/>
      <family val="2"/>
    </font>
    <font>
      <b/>
      <sz val="11"/>
      <color indexed="9"/>
      <name val="Calibri"/>
      <family val="2"/>
    </font>
    <font>
      <sz val="10"/>
      <name val=".VnArial"/>
      <family val="2"/>
    </font>
    <font>
      <sz val="10"/>
      <name val="MS Serif"/>
      <family val="1"/>
    </font>
    <font>
      <sz val="11"/>
      <name val="VNcentury Gothic"/>
      <family val="2"/>
    </font>
    <font>
      <b/>
      <sz val="15"/>
      <name val="VNcentury Gothic"/>
      <family val="2"/>
    </font>
    <font>
      <sz val="12"/>
      <name val="SVNtimes new roman"/>
      <family val="2"/>
    </font>
    <font>
      <sz val="10"/>
      <name val="SVNtimes new roman"/>
      <family val="2"/>
    </font>
    <font>
      <sz val="10"/>
      <color indexed="8"/>
      <name val="Arial"/>
      <family val="2"/>
    </font>
    <font>
      <sz val="10"/>
      <name val="Arial CE"/>
      <family val="2"/>
      <charset val="238"/>
    </font>
    <font>
      <sz val="10"/>
      <color indexed="16"/>
      <name val="MS Serif"/>
      <family val="1"/>
    </font>
    <font>
      <sz val="10"/>
      <name val="VNI-Helve-Condense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color indexed="9"/>
      <name val="Tms Rm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name val="Arial"/>
      <family val="2"/>
    </font>
    <font>
      <b/>
      <sz val="8"/>
      <name val="MS Sans Serif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b/>
      <sz val="14"/>
      <name val=".VnArialH"/>
      <family val="2"/>
    </font>
    <font>
      <sz val="11"/>
      <color indexed="52"/>
      <name val="Calibri"/>
      <family val="2"/>
    </font>
    <font>
      <sz val="10"/>
      <name val="MS Sans Serif"/>
      <family val="2"/>
    </font>
    <font>
      <b/>
      <sz val="11"/>
      <name val="Helv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3"/>
      <name val=".VnTime"/>
      <family val="2"/>
    </font>
    <font>
      <sz val="7"/>
      <name val="Small Fonts"/>
      <family val="2"/>
    </font>
    <font>
      <sz val="10"/>
      <name val="VNtimes new roman"/>
      <family val="2"/>
    </font>
    <font>
      <sz val="12"/>
      <name val="바탕체"/>
      <family val="3"/>
      <charset val="129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  <family val="2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2"/>
      <name val="VNI-Times"/>
      <family val="2"/>
    </font>
    <font>
      <sz val="8"/>
      <name val="MS Sans Serif"/>
      <family val="2"/>
    </font>
    <font>
      <sz val="10"/>
      <name val=".VnTime"/>
      <family val="2"/>
    </font>
    <font>
      <b/>
      <sz val="8"/>
      <color indexed="8"/>
      <name val="Helv"/>
      <family val="2"/>
    </font>
    <font>
      <b/>
      <sz val="10"/>
      <name val="VNI-Univer"/>
      <family val="2"/>
    </font>
    <font>
      <sz val="10"/>
      <name val="VNI-Times"/>
      <family val="2"/>
    </font>
    <font>
      <sz val="14"/>
      <name val=".VnTime"/>
      <family val="2"/>
    </font>
    <font>
      <sz val="12"/>
      <name val="VNTime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8"/>
      <name val=".VnTime"/>
      <family val="2"/>
    </font>
    <font>
      <b/>
      <sz val="8"/>
      <name val="VN Helvetica"/>
      <family val="2"/>
    </font>
    <font>
      <b/>
      <sz val="12"/>
      <name val=".VnTime"/>
      <family val="2"/>
    </font>
    <font>
      <b/>
      <sz val="10"/>
      <name val="VN AvantGBook"/>
      <family val="2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b/>
      <i/>
      <sz val="12"/>
      <name val=".VnTime"/>
      <family val="2"/>
    </font>
    <font>
      <sz val="14"/>
      <name val=".Vn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9"/>
      <name val="Arial"/>
      <family val="2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13"/>
      </left>
      <right style="hair">
        <color indexed="13"/>
      </right>
      <top style="hair">
        <color indexed="13"/>
      </top>
      <bottom style="hair">
        <color indexed="13"/>
      </bottom>
      <diagonal/>
    </border>
  </borders>
  <cellStyleXfs count="388">
    <xf numFmtId="0" fontId="0" fillId="0" borderId="0">
      <alignment vertical="center"/>
    </xf>
    <xf numFmtId="0" fontId="6" fillId="0" borderId="0" applyNumberFormat="0" applyFill="0" applyBorder="0" applyAlignment="0" applyProtection="0"/>
    <xf numFmtId="3" fontId="7" fillId="0" borderId="14"/>
    <xf numFmtId="179" fontId="8" fillId="0" borderId="15">
      <alignment horizontal="center"/>
      <protection hidden="1"/>
    </xf>
    <xf numFmtId="18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3" fillId="0" borderId="16"/>
    <xf numFmtId="182" fontId="6" fillId="0" borderId="0" applyFont="0" applyFill="0" applyBorder="0" applyAlignment="0" applyProtection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185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7" fillId="0" borderId="0"/>
    <xf numFmtId="0" fontId="11" fillId="0" borderId="0" applyNumberFormat="0" applyFill="0" applyBorder="0" applyAlignment="0" applyProtection="0"/>
    <xf numFmtId="186" fontId="6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11" fillId="0" borderId="0"/>
    <xf numFmtId="0" fontId="19" fillId="0" borderId="0"/>
    <xf numFmtId="0" fontId="20" fillId="0" borderId="0"/>
    <xf numFmtId="3" fontId="7" fillId="0" borderId="14"/>
    <xf numFmtId="3" fontId="7" fillId="0" borderId="14"/>
    <xf numFmtId="42" fontId="18" fillId="0" borderId="0" applyFont="0" applyFill="0" applyBorder="0" applyAlignment="0" applyProtection="0"/>
    <xf numFmtId="0" fontId="21" fillId="2" borderId="0"/>
    <xf numFmtId="0" fontId="22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2" fillId="2" borderId="0"/>
    <xf numFmtId="0" fontId="23" fillId="2" borderId="0"/>
    <xf numFmtId="0" fontId="21" fillId="2" borderId="0"/>
    <xf numFmtId="0" fontId="23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3" fillId="2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0"/>
    <xf numFmtId="0" fontId="21" fillId="2" borderId="0"/>
    <xf numFmtId="0" fontId="25" fillId="2" borderId="0"/>
    <xf numFmtId="0" fontId="21" fillId="2" borderId="0"/>
    <xf numFmtId="0" fontId="21" fillId="2" borderId="0"/>
    <xf numFmtId="0" fontId="6" fillId="2" borderId="0"/>
    <xf numFmtId="0" fontId="21" fillId="2" borderId="0"/>
    <xf numFmtId="0" fontId="21" fillId="2" borderId="0"/>
    <xf numFmtId="0" fontId="21" fillId="2" borderId="0"/>
    <xf numFmtId="0" fontId="25" fillId="2" borderId="0"/>
    <xf numFmtId="0" fontId="26" fillId="0" borderId="0">
      <alignment wrapText="1"/>
    </xf>
    <xf numFmtId="0" fontId="21" fillId="0" borderId="0">
      <alignment wrapText="1"/>
    </xf>
    <xf numFmtId="0" fontId="26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6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21" fillId="0" borderId="0">
      <alignment wrapText="1"/>
    </xf>
    <xf numFmtId="0" fontId="26" fillId="0" borderId="0">
      <alignment wrapText="1"/>
    </xf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6" fillId="0" borderId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42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2" fontId="30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1" fillId="0" borderId="0">
      <alignment horizontal="center" wrapText="1"/>
      <protection locked="0"/>
    </xf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1" fontId="30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32" fillId="4" borderId="0" applyNumberFormat="0" applyBorder="0" applyAlignment="0" applyProtection="0"/>
    <xf numFmtId="0" fontId="33" fillId="0" borderId="0" applyNumberFormat="0" applyFill="0" applyBorder="0" applyAlignment="0" applyProtection="0"/>
    <xf numFmtId="0" fontId="29" fillId="0" borderId="0"/>
    <xf numFmtId="0" fontId="34" fillId="0" borderId="0"/>
    <xf numFmtId="0" fontId="29" fillId="0" borderId="0"/>
    <xf numFmtId="0" fontId="34" fillId="0" borderId="0"/>
    <xf numFmtId="0" fontId="35" fillId="0" borderId="0"/>
    <xf numFmtId="0" fontId="11" fillId="0" borderId="0" applyFill="0" applyBorder="0" applyAlignment="0"/>
    <xf numFmtId="187" fontId="36" fillId="0" borderId="0" applyFill="0" applyBorder="0" applyAlignment="0"/>
    <xf numFmtId="188" fontId="11" fillId="0" borderId="0" applyFill="0" applyBorder="0" applyAlignment="0"/>
    <xf numFmtId="189" fontId="11" fillId="0" borderId="0" applyFill="0" applyBorder="0" applyAlignment="0"/>
    <xf numFmtId="190" fontId="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37" fillId="21" borderId="17" applyNumberFormat="0" applyAlignment="0" applyProtection="0"/>
    <xf numFmtId="0" fontId="38" fillId="0" borderId="0"/>
    <xf numFmtId="193" fontId="39" fillId="0" borderId="16" applyBorder="0"/>
    <xf numFmtId="193" fontId="40" fillId="0" borderId="18">
      <protection locked="0"/>
    </xf>
    <xf numFmtId="194" fontId="41" fillId="0" borderId="18"/>
    <xf numFmtId="0" fontId="42" fillId="22" borderId="19" applyNumberFormat="0" applyAlignment="0" applyProtection="0"/>
    <xf numFmtId="195" fontId="43" fillId="0" borderId="0" applyFont="0" applyFill="0" applyBorder="0" applyAlignment="0" applyProtection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6" fontId="43" fillId="0" borderId="0"/>
    <xf numFmtId="191" fontId="6" fillId="0" borderId="0" applyFont="0" applyFill="0" applyBorder="0" applyAlignment="0" applyProtection="0"/>
    <xf numFmtId="197" fontId="20" fillId="0" borderId="0"/>
    <xf numFmtId="3" fontId="11" fillId="0" borderId="0" applyFont="0" applyFill="0" applyBorder="0" applyAlignment="0" applyProtection="0"/>
    <xf numFmtId="0" fontId="44" fillId="0" borderId="0" applyNumberFormat="0" applyAlignment="0">
      <alignment horizontal="left"/>
    </xf>
    <xf numFmtId="198" fontId="45" fillId="0" borderId="0">
      <protection locked="0"/>
    </xf>
    <xf numFmtId="199" fontId="45" fillId="0" borderId="0">
      <protection locked="0"/>
    </xf>
    <xf numFmtId="200" fontId="46" fillId="0" borderId="9">
      <protection locked="0"/>
    </xf>
    <xf numFmtId="201" fontId="45" fillId="0" borderId="0">
      <protection locked="0"/>
    </xf>
    <xf numFmtId="202" fontId="45" fillId="0" borderId="0">
      <protection locked="0"/>
    </xf>
    <xf numFmtId="201" fontId="45" fillId="0" borderId="0" applyNumberFormat="0">
      <protection locked="0"/>
    </xf>
    <xf numFmtId="201" fontId="45" fillId="0" borderId="0">
      <protection locked="0"/>
    </xf>
    <xf numFmtId="193" fontId="47" fillId="0" borderId="15"/>
    <xf numFmtId="203" fontId="47" fillId="0" borderId="15"/>
    <xf numFmtId="187" fontId="36" fillId="0" borderId="0" applyFont="0" applyFill="0" applyBorder="0" applyAlignment="0" applyProtection="0"/>
    <xf numFmtId="204" fontId="11" fillId="0" borderId="0" applyFont="0" applyFill="0" applyBorder="0" applyAlignment="0" applyProtection="0"/>
    <xf numFmtId="205" fontId="11" fillId="0" borderId="0"/>
    <xf numFmtId="193" fontId="8" fillId="0" borderId="15">
      <alignment horizontal="center"/>
      <protection hidden="1"/>
    </xf>
    <xf numFmtId="206" fontId="48" fillId="0" borderId="15">
      <alignment horizontal="center"/>
      <protection hidden="1"/>
    </xf>
    <xf numFmtId="2" fontId="8" fillId="0" borderId="15">
      <alignment horizontal="center"/>
      <protection hidden="1"/>
    </xf>
    <xf numFmtId="0" fontId="11" fillId="0" borderId="0" applyFont="0" applyFill="0" applyBorder="0" applyAlignment="0" applyProtection="0"/>
    <xf numFmtId="14" fontId="49" fillId="0" borderId="0" applyFill="0" applyBorder="0" applyAlignment="0"/>
    <xf numFmtId="207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09" fontId="11" fillId="0" borderId="0"/>
    <xf numFmtId="183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183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1" fontId="50" fillId="0" borderId="0" applyFont="0" applyFill="0" applyBorder="0" applyAlignment="0" applyProtection="0"/>
    <xf numFmtId="210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184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3" fontId="50" fillId="0" borderId="0" applyFont="0" applyFill="0" applyBorder="0" applyAlignment="0" applyProtection="0"/>
    <xf numFmtId="212" fontId="50" fillId="0" borderId="0" applyFont="0" applyFill="0" applyBorder="0" applyAlignment="0" applyProtection="0"/>
    <xf numFmtId="3" fontId="6" fillId="0" borderId="0" applyFont="0" applyBorder="0" applyAlignment="0"/>
    <xf numFmtId="0" fontId="11" fillId="0" borderId="0" applyFill="0" applyBorder="0" applyAlignment="0"/>
    <xf numFmtId="187" fontId="3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51" fillId="0" borderId="0" applyNumberFormat="0" applyAlignment="0">
      <alignment horizontal="left"/>
    </xf>
    <xf numFmtId="0" fontId="52" fillId="0" borderId="0"/>
    <xf numFmtId="0" fontId="53" fillId="0" borderId="0" applyNumberFormat="0" applyFill="0" applyBorder="0" applyAlignment="0" applyProtection="0"/>
    <xf numFmtId="3" fontId="6" fillId="0" borderId="0" applyFont="0" applyBorder="0" applyAlignment="0"/>
    <xf numFmtId="2" fontId="11" fillId="0" borderId="0" applyFont="0" applyFill="0" applyBorder="0" applyAlignment="0" applyProtection="0"/>
    <xf numFmtId="0" fontId="54" fillId="5" borderId="0" applyNumberFormat="0" applyBorder="0" applyAlignment="0" applyProtection="0"/>
    <xf numFmtId="38" fontId="55" fillId="2" borderId="0" applyNumberFormat="0" applyBorder="0" applyAlignment="0" applyProtection="0"/>
    <xf numFmtId="0" fontId="56" fillId="0" borderId="0" applyNumberFormat="0" applyFont="0" applyBorder="0" applyAlignment="0">
      <alignment horizontal="left" vertical="center"/>
    </xf>
    <xf numFmtId="0" fontId="57" fillId="23" borderId="0"/>
    <xf numFmtId="0" fontId="58" fillId="0" borderId="0">
      <alignment horizontal="left"/>
    </xf>
    <xf numFmtId="0" fontId="59" fillId="0" borderId="20" applyNumberFormat="0" applyAlignment="0" applyProtection="0">
      <alignment horizontal="left" vertical="center"/>
    </xf>
    <xf numFmtId="0" fontId="59" fillId="0" borderId="5">
      <alignment horizontal="left" vertical="center"/>
    </xf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2" fillId="0" borderId="23" applyNumberFormat="0" applyFill="0" applyAlignment="0" applyProtection="0"/>
    <xf numFmtId="0" fontId="62" fillId="0" borderId="0" applyNumberFormat="0" applyFill="0" applyBorder="0" applyAlignment="0" applyProtection="0"/>
    <xf numFmtId="0" fontId="63" fillId="0" borderId="0" applyProtection="0"/>
    <xf numFmtId="0" fontId="59" fillId="0" borderId="0" applyProtection="0"/>
    <xf numFmtId="0" fontId="64" fillId="0" borderId="24">
      <alignment horizontal="center"/>
    </xf>
    <xf numFmtId="0" fontId="64" fillId="0" borderId="0">
      <alignment horizontal="center"/>
    </xf>
    <xf numFmtId="214" fontId="65" fillId="24" borderId="14" applyNumberFormat="0" applyAlignment="0">
      <alignment horizontal="left" vertical="top"/>
    </xf>
    <xf numFmtId="49" fontId="66" fillId="0" borderId="14">
      <alignment vertical="center"/>
    </xf>
    <xf numFmtId="0" fontId="67" fillId="8" borderId="17" applyNumberFormat="0" applyAlignment="0" applyProtection="0"/>
    <xf numFmtId="10" fontId="55" fillId="25" borderId="14" applyNumberFormat="0" applyBorder="0" applyAlignment="0" applyProtection="0"/>
    <xf numFmtId="0" fontId="6" fillId="0" borderId="0"/>
    <xf numFmtId="0" fontId="31" fillId="0" borderId="25">
      <alignment horizontal="centerContinuous"/>
    </xf>
    <xf numFmtId="0" fontId="68" fillId="0" borderId="26">
      <alignment horizontal="center" vertical="center" wrapText="1"/>
    </xf>
    <xf numFmtId="0" fontId="11" fillId="0" borderId="0" applyFill="0" applyBorder="0" applyAlignment="0"/>
    <xf numFmtId="187" fontId="3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69" fillId="0" borderId="27" applyNumberFormat="0" applyFill="0" applyAlignment="0" applyProtection="0"/>
    <xf numFmtId="193" fontId="55" fillId="0" borderId="16" applyFont="0"/>
    <xf numFmtId="3" fontId="11" fillId="0" borderId="28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38" fontId="70" fillId="0" borderId="0" applyFont="0" applyFill="0" applyBorder="0" applyAlignment="0" applyProtection="0"/>
    <xf numFmtId="40" fontId="70" fillId="0" borderId="0" applyFont="0" applyFill="0" applyBorder="0" applyAlignment="0" applyProtection="0"/>
    <xf numFmtId="0" fontId="71" fillId="0" borderId="24"/>
    <xf numFmtId="215" fontId="11" fillId="0" borderId="29"/>
    <xf numFmtId="216" fontId="70" fillId="0" borderId="0" applyFont="0" applyFill="0" applyBorder="0" applyAlignment="0" applyProtection="0"/>
    <xf numFmtId="217" fontId="70" fillId="0" borderId="0" applyFont="0" applyFill="0" applyBorder="0" applyAlignment="0" applyProtection="0"/>
    <xf numFmtId="185" fontId="70" fillId="0" borderId="0" applyFont="0" applyFill="0" applyBorder="0" applyAlignment="0" applyProtection="0"/>
    <xf numFmtId="218" fontId="70" fillId="0" borderId="0" applyFont="0" applyFill="0" applyBorder="0" applyAlignment="0" applyProtection="0"/>
    <xf numFmtId="0" fontId="72" fillId="0" borderId="0" applyNumberFormat="0" applyFont="0" applyFill="0" applyAlignment="0"/>
    <xf numFmtId="0" fontId="47" fillId="0" borderId="0">
      <alignment horizontal="justify" vertical="top"/>
    </xf>
    <xf numFmtId="0" fontId="73" fillId="26" borderId="0" applyNumberFormat="0" applyBorder="0" applyAlignment="0" applyProtection="0"/>
    <xf numFmtId="0" fontId="74" fillId="0" borderId="14"/>
    <xf numFmtId="0" fontId="20" fillId="0" borderId="0"/>
    <xf numFmtId="37" fontId="75" fillId="0" borderId="0"/>
    <xf numFmtId="219" fontId="76" fillId="0" borderId="0"/>
    <xf numFmtId="0" fontId="77" fillId="0" borderId="0"/>
    <xf numFmtId="0" fontId="11" fillId="0" borderId="0"/>
    <xf numFmtId="0" fontId="6" fillId="0" borderId="0"/>
    <xf numFmtId="0" fontId="50" fillId="0" borderId="0"/>
    <xf numFmtId="0" fontId="24" fillId="27" borderId="30" applyNumberFormat="0" applyFont="0" applyAlignment="0" applyProtection="0"/>
    <xf numFmtId="184" fontId="19" fillId="0" borderId="0" applyFont="0" applyFill="0" applyBorder="0" applyAlignment="0" applyProtection="0"/>
    <xf numFmtId="183" fontId="19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20" fillId="0" borderId="0"/>
    <xf numFmtId="0" fontId="79" fillId="21" borderId="31" applyNumberFormat="0" applyAlignment="0" applyProtection="0"/>
    <xf numFmtId="14" fontId="31" fillId="0" borderId="0">
      <alignment horizontal="center" wrapText="1"/>
      <protection locked="0"/>
    </xf>
    <xf numFmtId="190" fontId="6" fillId="0" borderId="0" applyFont="0" applyFill="0" applyBorder="0" applyAlignment="0" applyProtection="0"/>
    <xf numFmtId="22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70" fillId="0" borderId="32" applyNumberFormat="0" applyBorder="0"/>
    <xf numFmtId="0" fontId="11" fillId="0" borderId="0" applyFill="0" applyBorder="0" applyAlignment="0"/>
    <xf numFmtId="187" fontId="36" fillId="0" borderId="0" applyFill="0" applyBorder="0" applyAlignment="0"/>
    <xf numFmtId="191" fontId="6" fillId="0" borderId="0" applyFill="0" applyBorder="0" applyAlignment="0"/>
    <xf numFmtId="192" fontId="6" fillId="0" borderId="0" applyFill="0" applyBorder="0" applyAlignment="0"/>
    <xf numFmtId="187" fontId="36" fillId="0" borderId="0" applyFill="0" applyBorder="0" applyAlignment="0"/>
    <xf numFmtId="0" fontId="80" fillId="0" borderId="0"/>
    <xf numFmtId="0" fontId="70" fillId="0" borderId="0" applyNumberFormat="0" applyFont="0" applyFill="0" applyBorder="0" applyAlignment="0" applyProtection="0">
      <alignment horizontal="left"/>
    </xf>
    <xf numFmtId="0" fontId="81" fillId="0" borderId="24">
      <alignment horizontal="center"/>
    </xf>
    <xf numFmtId="0" fontId="82" fillId="28" borderId="0" applyNumberFormat="0" applyFont="0" applyBorder="0" applyAlignment="0">
      <alignment horizontal="center"/>
    </xf>
    <xf numFmtId="14" fontId="83" fillId="0" borderId="0" applyNumberFormat="0" applyFill="0" applyBorder="0" applyAlignment="0" applyProtection="0">
      <alignment horizontal="left"/>
    </xf>
    <xf numFmtId="0" fontId="6" fillId="0" borderId="0" applyNumberFormat="0" applyFill="0" applyBorder="0" applyAlignment="0" applyProtection="0"/>
    <xf numFmtId="4" fontId="84" fillId="29" borderId="33" applyNumberFormat="0" applyProtection="0">
      <alignment vertical="center"/>
    </xf>
    <xf numFmtId="4" fontId="85" fillId="29" borderId="33" applyNumberFormat="0" applyProtection="0">
      <alignment vertical="center"/>
    </xf>
    <xf numFmtId="4" fontId="86" fillId="29" borderId="33" applyNumberFormat="0" applyProtection="0">
      <alignment horizontal="left" vertical="center" indent="1"/>
    </xf>
    <xf numFmtId="4" fontId="86" fillId="30" borderId="0" applyNumberFormat="0" applyProtection="0">
      <alignment horizontal="left" vertical="center" indent="1"/>
    </xf>
    <xf numFmtId="4" fontId="86" fillId="31" borderId="33" applyNumberFormat="0" applyProtection="0">
      <alignment horizontal="right" vertical="center"/>
    </xf>
    <xf numFmtId="4" fontId="86" fillId="32" borderId="33" applyNumberFormat="0" applyProtection="0">
      <alignment horizontal="right" vertical="center"/>
    </xf>
    <xf numFmtId="4" fontId="86" fillId="33" borderId="33" applyNumberFormat="0" applyProtection="0">
      <alignment horizontal="right" vertical="center"/>
    </xf>
    <xf numFmtId="4" fontId="86" fillId="34" borderId="33" applyNumberFormat="0" applyProtection="0">
      <alignment horizontal="right" vertical="center"/>
    </xf>
    <xf numFmtId="4" fontId="86" fillId="35" borderId="33" applyNumberFormat="0" applyProtection="0">
      <alignment horizontal="right" vertical="center"/>
    </xf>
    <xf numFmtId="4" fontId="86" fillId="36" borderId="33" applyNumberFormat="0" applyProtection="0">
      <alignment horizontal="right" vertical="center"/>
    </xf>
    <xf numFmtId="4" fontId="86" fillId="37" borderId="33" applyNumberFormat="0" applyProtection="0">
      <alignment horizontal="right" vertical="center"/>
    </xf>
    <xf numFmtId="4" fontId="86" fillId="38" borderId="33" applyNumberFormat="0" applyProtection="0">
      <alignment horizontal="right" vertical="center"/>
    </xf>
    <xf numFmtId="4" fontId="86" fillId="39" borderId="33" applyNumberFormat="0" applyProtection="0">
      <alignment horizontal="right" vertical="center"/>
    </xf>
    <xf numFmtId="4" fontId="84" fillId="40" borderId="34" applyNumberFormat="0" applyProtection="0">
      <alignment horizontal="left" vertical="center" indent="1"/>
    </xf>
    <xf numFmtId="4" fontId="84" fillId="41" borderId="0" applyNumberFormat="0" applyProtection="0">
      <alignment horizontal="left" vertical="center" indent="1"/>
    </xf>
    <xf numFmtId="4" fontId="84" fillId="30" borderId="0" applyNumberFormat="0" applyProtection="0">
      <alignment horizontal="left" vertical="center" indent="1"/>
    </xf>
    <xf numFmtId="4" fontId="86" fillId="41" borderId="33" applyNumberFormat="0" applyProtection="0">
      <alignment horizontal="right" vertical="center"/>
    </xf>
    <xf numFmtId="4" fontId="49" fillId="41" borderId="0" applyNumberFormat="0" applyProtection="0">
      <alignment horizontal="left" vertical="center" indent="1"/>
    </xf>
    <xf numFmtId="4" fontId="49" fillId="30" borderId="0" applyNumberFormat="0" applyProtection="0">
      <alignment horizontal="left" vertical="center" indent="1"/>
    </xf>
    <xf numFmtId="4" fontId="86" fillId="42" borderId="33" applyNumberFormat="0" applyProtection="0">
      <alignment vertical="center"/>
    </xf>
    <xf numFmtId="4" fontId="87" fillId="42" borderId="33" applyNumberFormat="0" applyProtection="0">
      <alignment vertical="center"/>
    </xf>
    <xf numFmtId="4" fontId="84" fillId="41" borderId="35" applyNumberFormat="0" applyProtection="0">
      <alignment horizontal="left" vertical="center" indent="1"/>
    </xf>
    <xf numFmtId="4" fontId="86" fillId="42" borderId="33" applyNumberFormat="0" applyProtection="0">
      <alignment horizontal="right" vertical="center"/>
    </xf>
    <xf numFmtId="4" fontId="87" fillId="42" borderId="33" applyNumberFormat="0" applyProtection="0">
      <alignment horizontal="right" vertical="center"/>
    </xf>
    <xf numFmtId="4" fontId="84" fillId="41" borderId="33" applyNumberFormat="0" applyProtection="0">
      <alignment horizontal="left" vertical="center" indent="1"/>
    </xf>
    <xf numFmtId="4" fontId="88" fillId="24" borderId="35" applyNumberFormat="0" applyProtection="0">
      <alignment horizontal="left" vertical="center" indent="1"/>
    </xf>
    <xf numFmtId="4" fontId="89" fillId="42" borderId="33" applyNumberFormat="0" applyProtection="0">
      <alignment horizontal="right" vertical="center"/>
    </xf>
    <xf numFmtId="0" fontId="82" fillId="1" borderId="5" applyNumberFormat="0" applyFont="0" applyAlignment="0">
      <alignment horizontal="center"/>
    </xf>
    <xf numFmtId="3" fontId="90" fillId="0" borderId="0"/>
    <xf numFmtId="0" fontId="91" fillId="0" borderId="0" applyNumberFormat="0" applyFill="0" applyBorder="0" applyAlignment="0">
      <alignment horizontal="center"/>
    </xf>
    <xf numFmtId="0" fontId="11" fillId="0" borderId="0"/>
    <xf numFmtId="0" fontId="92" fillId="0" borderId="0" applyNumberFormat="0" applyFill="0" applyBorder="0" applyAlignment="0" applyProtection="0"/>
    <xf numFmtId="195" fontId="43" fillId="0" borderId="0" applyFont="0" applyFill="0" applyBorder="0" applyAlignment="0" applyProtection="0"/>
    <xf numFmtId="0" fontId="71" fillId="0" borderId="0"/>
    <xf numFmtId="40" fontId="93" fillId="0" borderId="0" applyBorder="0">
      <alignment horizontal="right"/>
    </xf>
    <xf numFmtId="221" fontId="94" fillId="2" borderId="36" applyFont="0" applyFill="0" applyBorder="0"/>
    <xf numFmtId="222" fontId="6" fillId="0" borderId="4">
      <alignment horizontal="right" vertical="center"/>
    </xf>
    <xf numFmtId="222" fontId="6" fillId="0" borderId="4">
      <alignment horizontal="right" vertical="center"/>
    </xf>
    <xf numFmtId="223" fontId="92" fillId="0" borderId="4">
      <alignment horizontal="right" vertical="center"/>
    </xf>
    <xf numFmtId="5" fontId="11" fillId="0" borderId="4">
      <alignment horizontal="right" vertical="center"/>
    </xf>
    <xf numFmtId="224" fontId="74" fillId="0" borderId="4">
      <alignment horizontal="right" vertical="center"/>
    </xf>
    <xf numFmtId="224" fontId="74" fillId="0" borderId="4">
      <alignment horizontal="right" vertical="center"/>
    </xf>
    <xf numFmtId="222" fontId="6" fillId="0" borderId="4">
      <alignment horizontal="right" vertical="center"/>
    </xf>
    <xf numFmtId="222" fontId="6" fillId="0" borderId="4">
      <alignment horizontal="right" vertical="center"/>
    </xf>
    <xf numFmtId="5" fontId="6" fillId="0" borderId="4">
      <alignment horizontal="right" vertical="center"/>
    </xf>
    <xf numFmtId="225" fontId="95" fillId="0" borderId="4">
      <alignment horizontal="right" vertical="center"/>
    </xf>
    <xf numFmtId="226" fontId="96" fillId="0" borderId="4">
      <alignment horizontal="right" vertical="center"/>
    </xf>
    <xf numFmtId="227" fontId="11" fillId="0" borderId="4">
      <alignment horizontal="right" vertical="center"/>
    </xf>
    <xf numFmtId="224" fontId="74" fillId="0" borderId="4">
      <alignment horizontal="right" vertical="center"/>
    </xf>
    <xf numFmtId="224" fontId="74" fillId="0" borderId="4">
      <alignment horizontal="right" vertical="center"/>
    </xf>
    <xf numFmtId="224" fontId="74" fillId="0" borderId="4">
      <alignment horizontal="right" vertical="center"/>
    </xf>
    <xf numFmtId="223" fontId="92" fillId="0" borderId="4">
      <alignment horizontal="right" vertical="center"/>
    </xf>
    <xf numFmtId="224" fontId="74" fillId="0" borderId="4">
      <alignment horizontal="right" vertical="center"/>
    </xf>
    <xf numFmtId="193" fontId="47" fillId="0" borderId="15">
      <protection hidden="1"/>
    </xf>
    <xf numFmtId="49" fontId="49" fillId="0" borderId="0" applyFill="0" applyBorder="0" applyAlignment="0"/>
    <xf numFmtId="0" fontId="11" fillId="0" borderId="0" applyFill="0" applyBorder="0" applyAlignment="0"/>
    <xf numFmtId="228" fontId="11" fillId="0" borderId="0" applyFill="0" applyBorder="0" applyAlignment="0"/>
    <xf numFmtId="229" fontId="95" fillId="0" borderId="0"/>
    <xf numFmtId="0" fontId="97" fillId="0" borderId="37"/>
    <xf numFmtId="0" fontId="74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38" applyNumberFormat="0" applyFill="0" applyAlignment="0" applyProtection="0"/>
    <xf numFmtId="0" fontId="59" fillId="0" borderId="28">
      <alignment horizontal="center"/>
    </xf>
    <xf numFmtId="230" fontId="52" fillId="0" borderId="0"/>
    <xf numFmtId="231" fontId="52" fillId="0" borderId="14"/>
    <xf numFmtId="0" fontId="100" fillId="0" borderId="39" applyFill="0" applyBorder="0" applyAlignment="0">
      <alignment horizontal="center"/>
    </xf>
    <xf numFmtId="214" fontId="101" fillId="43" borderId="12">
      <alignment vertical="top"/>
    </xf>
    <xf numFmtId="0" fontId="102" fillId="44" borderId="14">
      <alignment horizontal="left" vertical="center"/>
    </xf>
    <xf numFmtId="232" fontId="103" fillId="45" borderId="12"/>
    <xf numFmtId="233" fontId="65" fillId="0" borderId="12">
      <alignment horizontal="left" vertical="top"/>
    </xf>
    <xf numFmtId="0" fontId="104" fillId="46" borderId="0">
      <alignment horizontal="left" vertical="center"/>
    </xf>
    <xf numFmtId="233" fontId="92" fillId="0" borderId="40">
      <alignment horizontal="left" vertical="top"/>
    </xf>
    <xf numFmtId="0" fontId="105" fillId="0" borderId="40">
      <alignment horizontal="left" vertical="center"/>
    </xf>
    <xf numFmtId="234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236" fontId="50" fillId="0" borderId="0" applyFont="0" applyFill="0" applyBorder="0" applyAlignment="0" applyProtection="0"/>
    <xf numFmtId="237" fontId="50" fillId="0" borderId="0" applyFont="0" applyFill="0" applyBorder="0" applyAlignment="0" applyProtection="0"/>
    <xf numFmtId="0" fontId="106" fillId="0" borderId="0" applyNumberFormat="0" applyFill="0" applyBorder="0" applyAlignment="0" applyProtection="0"/>
    <xf numFmtId="0" fontId="107" fillId="0" borderId="41" applyNumberFormat="0" applyFont="0" applyAlignment="0">
      <alignment horizontal="center"/>
    </xf>
    <xf numFmtId="0" fontId="108" fillId="0" borderId="0" applyNumberForma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0" fillId="0" borderId="0">
      <alignment vertical="center"/>
    </xf>
    <xf numFmtId="0" fontId="72" fillId="0" borderId="0"/>
    <xf numFmtId="238" fontId="111" fillId="0" borderId="0" applyFont="0" applyFill="0" applyBorder="0" applyAlignment="0" applyProtection="0"/>
    <xf numFmtId="232" fontId="15" fillId="0" borderId="0" applyFont="0" applyFill="0" applyBorder="0" applyAlignment="0" applyProtection="0"/>
    <xf numFmtId="239" fontId="111" fillId="0" borderId="0" applyFont="0" applyFill="0" applyBorder="0" applyAlignment="0" applyProtection="0"/>
    <xf numFmtId="40" fontId="112" fillId="0" borderId="0" applyFont="0" applyFill="0" applyBorder="0" applyAlignment="0" applyProtection="0"/>
    <xf numFmtId="38" fontId="112" fillId="0" borderId="0" applyFont="0" applyFill="0" applyBorder="0" applyAlignment="0" applyProtection="0"/>
    <xf numFmtId="183" fontId="111" fillId="0" borderId="0" applyFont="0" applyFill="0" applyBorder="0" applyAlignment="0" applyProtection="0"/>
    <xf numFmtId="184" fontId="111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0" fontId="114" fillId="0" borderId="0"/>
    <xf numFmtId="0" fontId="115" fillId="0" borderId="16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8" fontId="77" fillId="0" borderId="0" applyFont="0" applyFill="0" applyBorder="0" applyAlignment="0" applyProtection="0"/>
    <xf numFmtId="6" fontId="77" fillId="0" borderId="0" applyFont="0" applyFill="0" applyBorder="0" applyAlignment="0" applyProtection="0"/>
    <xf numFmtId="0" fontId="116" fillId="0" borderId="0"/>
  </cellStyleXfs>
  <cellXfs count="10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9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left" vertical="center"/>
    </xf>
    <xf numFmtId="177" fontId="4" fillId="0" borderId="9" xfId="0" applyNumberFormat="1" applyFont="1" applyBorder="1" applyAlignment="1">
      <alignment horizontal="right" vertical="center"/>
    </xf>
    <xf numFmtId="178" fontId="4" fillId="0" borderId="1" xfId="0" applyNumberFormat="1" applyFont="1" applyBorder="1" applyAlignment="1">
      <alignment horizontal="right" vertical="center"/>
    </xf>
    <xf numFmtId="178" fontId="4" fillId="0" borderId="7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2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7" fontId="4" fillId="0" borderId="2" xfId="0" applyNumberFormat="1" applyFont="1" applyBorder="1" applyAlignment="1">
      <alignment horizontal="right" vertical="center"/>
    </xf>
    <xf numFmtId="178" fontId="4" fillId="0" borderId="5" xfId="0" applyNumberFormat="1" applyFont="1" applyBorder="1" applyAlignment="1">
      <alignment horizontal="right" vertical="center"/>
    </xf>
    <xf numFmtId="178" fontId="4" fillId="0" borderId="4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3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2" xfId="0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lef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8" fontId="4" fillId="0" borderId="5" xfId="0" applyNumberFormat="1" applyFont="1" applyBorder="1">
      <alignment vertical="center"/>
    </xf>
    <xf numFmtId="178" fontId="4" fillId="0" borderId="4" xfId="0" applyNumberFormat="1" applyFont="1" applyBorder="1">
      <alignment vertical="center"/>
    </xf>
    <xf numFmtId="177" fontId="4" fillId="0" borderId="7" xfId="0" applyNumberFormat="1" applyFont="1" applyBorder="1" applyAlignment="1">
      <alignment horizontal="right" vertical="center"/>
    </xf>
    <xf numFmtId="178" fontId="4" fillId="0" borderId="1" xfId="0" applyNumberFormat="1" applyFont="1" applyBorder="1">
      <alignment vertical="center"/>
    </xf>
    <xf numFmtId="178" fontId="4" fillId="0" borderId="7" xfId="0" applyNumberFormat="1" applyFont="1" applyBorder="1">
      <alignment vertical="center"/>
    </xf>
    <xf numFmtId="178" fontId="5" fillId="0" borderId="4" xfId="0" applyNumberFormat="1" applyFont="1" applyBorder="1">
      <alignment vertical="center"/>
    </xf>
    <xf numFmtId="178" fontId="5" fillId="0" borderId="6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0" xfId="0" applyFont="1" applyAlignment="1">
      <alignment vertical="center"/>
    </xf>
    <xf numFmtId="177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8" fontId="5" fillId="0" borderId="4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40" fontId="4" fillId="0" borderId="1" xfId="0" applyNumberFormat="1" applyFont="1" applyBorder="1" applyAlignment="1">
      <alignment horizontal="right" vertical="center"/>
    </xf>
    <xf numFmtId="240" fontId="4" fillId="0" borderId="5" xfId="0" applyNumberFormat="1" applyFont="1" applyBorder="1" applyAlignment="1">
      <alignment horizontal="right" vertical="center"/>
    </xf>
    <xf numFmtId="240" fontId="4" fillId="0" borderId="7" xfId="0" applyNumberFormat="1" applyFont="1" applyBorder="1" applyAlignment="1">
      <alignment horizontal="right" vertical="center"/>
    </xf>
    <xf numFmtId="240" fontId="5" fillId="0" borderId="5" xfId="0" applyNumberFormat="1" applyFont="1" applyBorder="1" applyAlignment="1">
      <alignment horizontal="right" vertical="center"/>
    </xf>
    <xf numFmtId="240" fontId="4" fillId="0" borderId="5" xfId="0" applyNumberFormat="1" applyFont="1" applyBorder="1">
      <alignment vertical="center"/>
    </xf>
    <xf numFmtId="240" fontId="5" fillId="0" borderId="4" xfId="0" applyNumberFormat="1" applyFont="1" applyBorder="1">
      <alignment vertical="center"/>
    </xf>
    <xf numFmtId="240" fontId="4" fillId="0" borderId="4" xfId="0" applyNumberFormat="1" applyFont="1" applyBorder="1" applyAlignment="1">
      <alignment horizontal="right" vertical="center"/>
    </xf>
    <xf numFmtId="240" fontId="5" fillId="0" borderId="4" xfId="0" applyNumberFormat="1" applyFont="1" applyBorder="1" applyAlignment="1">
      <alignment horizontal="right" vertical="center"/>
    </xf>
    <xf numFmtId="240" fontId="4" fillId="0" borderId="4" xfId="0" applyNumberFormat="1" applyFont="1" applyBorder="1">
      <alignment vertical="center"/>
    </xf>
    <xf numFmtId="240" fontId="4" fillId="0" borderId="7" xfId="0" applyNumberFormat="1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left" vertical="center"/>
    </xf>
    <xf numFmtId="241" fontId="5" fillId="0" borderId="5" xfId="0" applyNumberFormat="1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241" fontId="5" fillId="0" borderId="4" xfId="0" applyNumberFormat="1" applyFont="1" applyBorder="1" applyAlignment="1">
      <alignment horizontal="right" vertical="center"/>
    </xf>
    <xf numFmtId="240" fontId="5" fillId="0" borderId="4" xfId="0" applyNumberFormat="1" applyFont="1" applyBorder="1" applyAlignment="1">
      <alignment horizontal="center" vertical="center"/>
    </xf>
    <xf numFmtId="240" fontId="5" fillId="0" borderId="5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</cellXfs>
  <cellStyles count="388">
    <cellStyle name="          _x000d__x000a_shell=progman.exe_x000d__x000a_m" xfId="1"/>
    <cellStyle name="#,##0" xfId="2"/>
    <cellStyle name="%" xfId="3"/>
    <cellStyle name="??" xfId="4"/>
    <cellStyle name="?? [0.00]_ Att. 1- Cover" xfId="5"/>
    <cellStyle name="?? [0]" xfId="6"/>
    <cellStyle name="?_x001d_??%U©÷u&amp;H©÷9_x0008_?_x0009_s_x000a__x0007__x0001__x0001_" xfId="7"/>
    <cellStyle name="???? [0.00]_      " xfId="8"/>
    <cellStyle name="??????" xfId="9"/>
    <cellStyle name="????_      " xfId="10"/>
    <cellStyle name="???[0]_?? DI" xfId="11"/>
    <cellStyle name="???_?? DI" xfId="12"/>
    <cellStyle name="??[0]_BRE" xfId="13"/>
    <cellStyle name="??_      " xfId="14"/>
    <cellStyle name="??A? [0]_ÿÿÿÿÿÿ_1_¢¬???¢â? " xfId="15"/>
    <cellStyle name="??A?_ÿÿÿÿÿÿ_1_¢¬???¢â? " xfId="16"/>
    <cellStyle name="?¡±¢¥?_?¨ù??¢´¢¥_¢¬???¢â? " xfId="17"/>
    <cellStyle name="?ðÇ%U?&amp;H?_x0008_?s_x000a__x0007__x0001__x0001_" xfId="18"/>
    <cellStyle name="_Bang Chi tieu (2)" xfId="19"/>
    <cellStyle name="~1" xfId="20"/>
    <cellStyle name="•W_’·Šú‰p•¶" xfId="22"/>
    <cellStyle name="•W€_STDFOR" xfId="21"/>
    <cellStyle name="0.0" xfId="24"/>
    <cellStyle name="0.00" xfId="25"/>
    <cellStyle name="1" xfId="26"/>
    <cellStyle name="1_7 noi 48 goi C5 9 vi na" xfId="27"/>
    <cellStyle name="1_Book1" xfId="28"/>
    <cellStyle name="1_Book1_1" xfId="29"/>
    <cellStyle name="1_Cau thuy dien Ban La (Cu Anh)" xfId="30"/>
    <cellStyle name="1_Dtdchinh2397" xfId="31"/>
    <cellStyle name="1_Du toan 558 (Km17+508.12 - Km 22)" xfId="32"/>
    <cellStyle name="1_Gia_VLQL48_duyet " xfId="33"/>
    <cellStyle name="1_KlQdinhduyet" xfId="34"/>
    <cellStyle name="1_ÿÿÿÿÿ" xfId="35"/>
    <cellStyle name="2" xfId="36"/>
    <cellStyle name="2_7 noi 48 goi C5 9 vi na" xfId="37"/>
    <cellStyle name="2_Book1" xfId="38"/>
    <cellStyle name="2_Book1_1" xfId="39"/>
    <cellStyle name="2_Cau thuy dien Ban La (Cu Anh)" xfId="40"/>
    <cellStyle name="2_Dtdchinh2397" xfId="41"/>
    <cellStyle name="2_Du toan 558 (Km17+508.12 - Km 22)" xfId="42"/>
    <cellStyle name="2_Gia_VLQL48_duyet " xfId="43"/>
    <cellStyle name="2_KlQdinhduyet" xfId="44"/>
    <cellStyle name="2_ÿÿÿÿÿ" xfId="45"/>
    <cellStyle name="20% - Accent1" xfId="46"/>
    <cellStyle name="20% - Accent2" xfId="47"/>
    <cellStyle name="20% - Accent3" xfId="48"/>
    <cellStyle name="20% - Accent4" xfId="49"/>
    <cellStyle name="20% - Accent5" xfId="50"/>
    <cellStyle name="20% - Accent6" xfId="51"/>
    <cellStyle name="3" xfId="52"/>
    <cellStyle name="3_7 noi 48 goi C5 9 vi na" xfId="53"/>
    <cellStyle name="3_Book1" xfId="54"/>
    <cellStyle name="3_Book1_1" xfId="55"/>
    <cellStyle name="3_Cau thuy dien Ban La (Cu Anh)" xfId="56"/>
    <cellStyle name="3_Dtdchinh2397" xfId="57"/>
    <cellStyle name="3_Du toan 558 (Km17+508.12 - Km 22)" xfId="58"/>
    <cellStyle name="3_Gia_VLQL48_duyet " xfId="59"/>
    <cellStyle name="3_KlQdinhduyet" xfId="60"/>
    <cellStyle name="3_ÿÿÿÿÿ" xfId="61"/>
    <cellStyle name="4" xfId="62"/>
    <cellStyle name="4_7 noi 48 goi C5 9 vi na" xfId="63"/>
    <cellStyle name="4_Book1" xfId="64"/>
    <cellStyle name="4_Book1_1" xfId="65"/>
    <cellStyle name="4_Cau thuy dien Ban La (Cu Anh)" xfId="66"/>
    <cellStyle name="4_Dtdchinh2397" xfId="67"/>
    <cellStyle name="4_Du toan 558 (Km17+508.12 - Km 22)" xfId="68"/>
    <cellStyle name="4_Gia_VLQL48_duyet " xfId="69"/>
    <cellStyle name="4_KlQdinhduyet" xfId="70"/>
    <cellStyle name="4_ÿÿÿÿÿ" xfId="71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" xfId="78"/>
    <cellStyle name="60% - Accent1" xfId="79"/>
    <cellStyle name="60% - Accent2" xfId="80"/>
    <cellStyle name="60% - Accent3" xfId="81"/>
    <cellStyle name="60% - Accent4" xfId="82"/>
    <cellStyle name="60% - Accent5" xfId="83"/>
    <cellStyle name="60% - Accent6" xfId="84"/>
    <cellStyle name="Accent1" xfId="85"/>
    <cellStyle name="Accent2" xfId="86"/>
    <cellStyle name="Accent3" xfId="87"/>
    <cellStyle name="Accent4" xfId="88"/>
    <cellStyle name="Accent5" xfId="89"/>
    <cellStyle name="Accent6" xfId="90"/>
    <cellStyle name="ÅëÈ­ [0]_¿ì¹°Åë" xfId="91"/>
    <cellStyle name="AeE­ [0]_INQUIRY ¿?¾÷AßAø " xfId="92"/>
    <cellStyle name="ÅëÈ­ [0]_laroux" xfId="93"/>
    <cellStyle name="ÅëÈ­_¿ì¹°Åë" xfId="94"/>
    <cellStyle name="AeE­_INQUIRY ¿?¾÷AßAø " xfId="95"/>
    <cellStyle name="ÅëÈ­_laroux" xfId="96"/>
    <cellStyle name="args.style" xfId="97"/>
    <cellStyle name="ÄÞ¸¶ [0]_¿ì¹°Åë" xfId="98"/>
    <cellStyle name="AÞ¸¶ [0]_INQUIRY ¿?¾÷AßAø " xfId="99"/>
    <cellStyle name="ÄÞ¸¶ [0]_laroux" xfId="100"/>
    <cellStyle name="ÄÞ¸¶_¿ì¹°Åë" xfId="101"/>
    <cellStyle name="AÞ¸¶_INQUIRY ¿?¾÷AßAø " xfId="102"/>
    <cellStyle name="ÄÞ¸¶_laroux" xfId="103"/>
    <cellStyle name="Bad" xfId="104"/>
    <cellStyle name="Body" xfId="105"/>
    <cellStyle name="C?AØ_¿?¾÷CoE² " xfId="106"/>
    <cellStyle name="Ç¥ÁØ_´çÃÊ±¸ÀÔ»ý»ê" xfId="107"/>
    <cellStyle name="C￥AØ_¿μ¾÷CoE² " xfId="108"/>
    <cellStyle name="Ç¥ÁØ_±³°¢¼ö·®" xfId="109"/>
    <cellStyle name="C￥AØ_Sheet1_¿μ¾÷CoE² " xfId="110"/>
    <cellStyle name="Calc Currency (0)" xfId="111"/>
    <cellStyle name="Calc Currency (2)" xfId="112"/>
    <cellStyle name="Calc Percent (0)" xfId="113"/>
    <cellStyle name="Calc Percent (1)" xfId="114"/>
    <cellStyle name="Calc Percent (2)" xfId="115"/>
    <cellStyle name="Calc Units (0)" xfId="116"/>
    <cellStyle name="Calc Units (1)" xfId="117"/>
    <cellStyle name="Calc Units (2)" xfId="118"/>
    <cellStyle name="Calculation" xfId="119"/>
    <cellStyle name="category" xfId="120"/>
    <cellStyle name="CC1" xfId="121"/>
    <cellStyle name="CC2" xfId="122"/>
    <cellStyle name="chchuyen" xfId="123"/>
    <cellStyle name="Check Cell" xfId="124"/>
    <cellStyle name="Chi phÝ kh¸c_Book1" xfId="125"/>
    <cellStyle name="Comma  - Style1" xfId="126"/>
    <cellStyle name="Comma  - Style2" xfId="127"/>
    <cellStyle name="Comma  - Style3" xfId="128"/>
    <cellStyle name="Comma  - Style4" xfId="129"/>
    <cellStyle name="Comma  - Style5" xfId="130"/>
    <cellStyle name="Comma  - Style6" xfId="131"/>
    <cellStyle name="Comma  - Style7" xfId="132"/>
    <cellStyle name="Comma  - Style8" xfId="133"/>
    <cellStyle name="Comma [00]" xfId="134"/>
    <cellStyle name="comma zerodec" xfId="135"/>
    <cellStyle name="Comma0" xfId="136"/>
    <cellStyle name="Copied" xfId="137"/>
    <cellStyle name="CT1" xfId="138"/>
    <cellStyle name="CT2" xfId="139"/>
    <cellStyle name="CT4" xfId="140"/>
    <cellStyle name="CT5" xfId="141"/>
    <cellStyle name="ct7" xfId="142"/>
    <cellStyle name="ct8" xfId="143"/>
    <cellStyle name="cth1" xfId="144"/>
    <cellStyle name="Cthuc" xfId="145"/>
    <cellStyle name="Cthuc1" xfId="146"/>
    <cellStyle name="Currency [00]" xfId="147"/>
    <cellStyle name="Currency0" xfId="148"/>
    <cellStyle name="Currency1" xfId="149"/>
    <cellStyle name="d" xfId="150"/>
    <cellStyle name="d%" xfId="151"/>
    <cellStyle name="d1" xfId="152"/>
    <cellStyle name="Date" xfId="153"/>
    <cellStyle name="Date Short" xfId="154"/>
    <cellStyle name="Dezimal [0]_NEGS" xfId="155"/>
    <cellStyle name="Dezimal_NEGS" xfId="156"/>
    <cellStyle name="Dollar (zero dec)" xfId="157"/>
    <cellStyle name="Dziesi?tny [0]_Invoices2001Slovakia" xfId="158"/>
    <cellStyle name="Dziesi?tny_Invoices2001Slovakia" xfId="159"/>
    <cellStyle name="Dziesietny [0]_Invoices2001Slovakia" xfId="160"/>
    <cellStyle name="Dziesiętny [0]_Invoices2001Slovakia" xfId="161"/>
    <cellStyle name="Dziesietny [0]_Invoices2001Slovakia_Book1" xfId="162"/>
    <cellStyle name="Dziesiętny [0]_Invoices2001Slovakia_Book1" xfId="163"/>
    <cellStyle name="Dziesietny [0]_Invoices2001Slovakia_Book1_Tong hop Cac tuyen(9-1-06)" xfId="164"/>
    <cellStyle name="Dziesiętny [0]_Invoices2001Slovakia_Book1_Tong hop Cac tuyen(9-1-06)" xfId="165"/>
    <cellStyle name="Dziesietny [0]_Invoices2001Slovakia_KL K.C mat duong" xfId="166"/>
    <cellStyle name="Dziesiętny [0]_Invoices2001Slovakia_Nhalamviec VTC(25-1-05)" xfId="167"/>
    <cellStyle name="Dziesietny [0]_Invoices2001Slovakia_TDT KHANH HOA" xfId="168"/>
    <cellStyle name="Dziesiętny [0]_Invoices2001Slovakia_TDT KHANH HOA" xfId="169"/>
    <cellStyle name="Dziesietny [0]_Invoices2001Slovakia_TDT KHANH HOA_Tong hop Cac tuyen(9-1-06)" xfId="170"/>
    <cellStyle name="Dziesiętny [0]_Invoices2001Slovakia_TDT KHANH HOA_Tong hop Cac tuyen(9-1-06)" xfId="171"/>
    <cellStyle name="Dziesietny [0]_Invoices2001Slovakia_TDT quangngai" xfId="172"/>
    <cellStyle name="Dziesiętny [0]_Invoices2001Slovakia_TDT quangngai" xfId="173"/>
    <cellStyle name="Dziesietny [0]_Invoices2001Slovakia_Tong hop Cac tuyen(9-1-06)" xfId="174"/>
    <cellStyle name="Dziesietny_Invoices2001Slovakia" xfId="175"/>
    <cellStyle name="Dziesiętny_Invoices2001Slovakia" xfId="176"/>
    <cellStyle name="Dziesietny_Invoices2001Slovakia_Book1" xfId="177"/>
    <cellStyle name="Dziesiętny_Invoices2001Slovakia_Book1" xfId="178"/>
    <cellStyle name="Dziesietny_Invoices2001Slovakia_Book1_Tong hop Cac tuyen(9-1-06)" xfId="179"/>
    <cellStyle name="Dziesiętny_Invoices2001Slovakia_Book1_Tong hop Cac tuyen(9-1-06)" xfId="180"/>
    <cellStyle name="Dziesietny_Invoices2001Slovakia_KL K.C mat duong" xfId="181"/>
    <cellStyle name="Dziesiętny_Invoices2001Slovakia_Nhalamviec VTC(25-1-05)" xfId="182"/>
    <cellStyle name="Dziesietny_Invoices2001Slovakia_TDT KHANH HOA" xfId="183"/>
    <cellStyle name="Dziesiętny_Invoices2001Slovakia_TDT KHANH HOA" xfId="184"/>
    <cellStyle name="Dziesietny_Invoices2001Slovakia_TDT KHANH HOA_Tong hop Cac tuyen(9-1-06)" xfId="185"/>
    <cellStyle name="Dziesiętny_Invoices2001Slovakia_TDT KHANH HOA_Tong hop Cac tuyen(9-1-06)" xfId="186"/>
    <cellStyle name="Dziesietny_Invoices2001Slovakia_TDT quangngai" xfId="187"/>
    <cellStyle name="Dziesiętny_Invoices2001Slovakia_TDT quangngai" xfId="188"/>
    <cellStyle name="Dziesietny_Invoices2001Slovakia_Tong hop Cac tuyen(9-1-06)" xfId="189"/>
    <cellStyle name="e" xfId="190"/>
    <cellStyle name="Enter Currency (0)" xfId="191"/>
    <cellStyle name="Enter Currency (2)" xfId="192"/>
    <cellStyle name="Enter Units (0)" xfId="193"/>
    <cellStyle name="Enter Units (1)" xfId="194"/>
    <cellStyle name="Enter Units (2)" xfId="195"/>
    <cellStyle name="Entered" xfId="196"/>
    <cellStyle name="Euro" xfId="197"/>
    <cellStyle name="Explanatory Text" xfId="198"/>
    <cellStyle name="f" xfId="199"/>
    <cellStyle name="Fixed" xfId="200"/>
    <cellStyle name="Good" xfId="201"/>
    <cellStyle name="Grey" xfId="202"/>
    <cellStyle name="ha" xfId="203"/>
    <cellStyle name="Head 1" xfId="204"/>
    <cellStyle name="HEADER" xfId="205"/>
    <cellStyle name="Header1" xfId="206"/>
    <cellStyle name="Header2" xfId="207"/>
    <cellStyle name="Heading 1" xfId="208"/>
    <cellStyle name="Heading 2" xfId="209"/>
    <cellStyle name="Heading 3" xfId="210"/>
    <cellStyle name="Heading 4" xfId="211"/>
    <cellStyle name="HEADING1" xfId="212"/>
    <cellStyle name="HEADING2" xfId="213"/>
    <cellStyle name="HEADINGS" xfId="214"/>
    <cellStyle name="HEADINGSTOP" xfId="215"/>
    <cellStyle name="headoption" xfId="216"/>
    <cellStyle name="Hoa-Scholl" xfId="217"/>
    <cellStyle name="Input" xfId="218"/>
    <cellStyle name="Input [yellow]" xfId="219"/>
    <cellStyle name="khanh" xfId="220"/>
    <cellStyle name="khung" xfId="221"/>
    <cellStyle name="KL" xfId="222"/>
    <cellStyle name="Link Currency (0)" xfId="223"/>
    <cellStyle name="Link Currency (2)" xfId="224"/>
    <cellStyle name="Link Units (0)" xfId="225"/>
    <cellStyle name="Link Units (1)" xfId="226"/>
    <cellStyle name="Link Units (2)" xfId="227"/>
    <cellStyle name="Linked Cell" xfId="228"/>
    <cellStyle name="luc" xfId="229"/>
    <cellStyle name="luc2" xfId="230"/>
    <cellStyle name="Millares [0]_Well Timing" xfId="231"/>
    <cellStyle name="Millares_Well Timing" xfId="232"/>
    <cellStyle name="Milliers [0]_AR1194" xfId="233"/>
    <cellStyle name="Milliers_AR1194" xfId="234"/>
    <cellStyle name="Model" xfId="235"/>
    <cellStyle name="moi" xfId="236"/>
    <cellStyle name="Moneda [0]_Well Timing" xfId="237"/>
    <cellStyle name="Moneda_Well Timing" xfId="238"/>
    <cellStyle name="Monétaire [0]_AR1194" xfId="239"/>
    <cellStyle name="Monétaire_AR1194" xfId="240"/>
    <cellStyle name="n" xfId="241"/>
    <cellStyle name="n1" xfId="242"/>
    <cellStyle name="Neutral" xfId="243"/>
    <cellStyle name="New" xfId="244"/>
    <cellStyle name="New Times Roman" xfId="245"/>
    <cellStyle name="no dec" xfId="246"/>
    <cellStyle name="Normal - Style1" xfId="247"/>
    <cellStyle name="Normal - 유형1" xfId="248"/>
    <cellStyle name="Normal 2" xfId="249"/>
    <cellStyle name="Normal1" xfId="250"/>
    <cellStyle name="Normalny_Cennik obowiazuje od 06-08-2001 r (1)" xfId="251"/>
    <cellStyle name="Note" xfId="252"/>
    <cellStyle name="Œ…‹æØ‚è [0.00]_laroux" xfId="253"/>
    <cellStyle name="Œ…‹æØ‚è_laroux" xfId="254"/>
    <cellStyle name="oft Excel]_x000d__x000a_Comment=open=/f ‚ðw’è‚·‚é‚ÆAƒ†[ƒU[’è‹`ŠÖ”‚ðŠÖ”“\‚è•t‚¯‚Ìˆê——‚É“o˜^‚·‚é‚±‚Æ‚ª‚Å‚«‚Ü‚·B_x000d__x000a_Maximized" xfId="255"/>
    <cellStyle name="oft Excel]_x000d__x000a_Comment=The open=/f lines load custom functions into the Paste Function list._x000d__x000a_Maximized=2_x000d__x000a_Basics=1_x000d__x000a_A" xfId="256"/>
    <cellStyle name="oft Excel]_x000d__x000a_Comment=The open=/f lines load custom functions into the Paste Function list._x000d__x000a_Maximized=3_x000d__x000a_Basics=1_x000d__x000a_A" xfId="257"/>
    <cellStyle name="omma [0]_Mktg Prog" xfId="258"/>
    <cellStyle name="ormal_Sheet1_1" xfId="259"/>
    <cellStyle name="Output" xfId="260"/>
    <cellStyle name="per.style" xfId="261"/>
    <cellStyle name="Percent [0]" xfId="262"/>
    <cellStyle name="Percent [00]" xfId="263"/>
    <cellStyle name="Percent [2]" xfId="264"/>
    <cellStyle name="PERCENTAGE" xfId="265"/>
    <cellStyle name="PrePop Currency (0)" xfId="266"/>
    <cellStyle name="PrePop Currency (2)" xfId="267"/>
    <cellStyle name="PrePop Units (0)" xfId="268"/>
    <cellStyle name="PrePop Units (1)" xfId="269"/>
    <cellStyle name="PrePop Units (2)" xfId="270"/>
    <cellStyle name="pricing" xfId="271"/>
    <cellStyle name="PSChar" xfId="272"/>
    <cellStyle name="PSHeading" xfId="273"/>
    <cellStyle name="regstoresfromspecstores" xfId="274"/>
    <cellStyle name="RevList" xfId="275"/>
    <cellStyle name="s]_x000d__x000a_spooler=yes_x000d__x000a_load=_x000d__x000a_Beep=yes_x000d__x000a_NullPort=None_x000d__x000a_BorderWidth=3_x000d__x000a_CursorBlinkRate=1200_x000d__x000a_DoubleClickSpeed=452_x000d__x000a_Programs=co" xfId="276"/>
    <cellStyle name="SAPBEXaggData" xfId="277"/>
    <cellStyle name="SAPBEXaggDataEmph" xfId="278"/>
    <cellStyle name="SAPBEXaggItem" xfId="279"/>
    <cellStyle name="SAPBEXchaText" xfId="280"/>
    <cellStyle name="SAPBEXexcBad7" xfId="281"/>
    <cellStyle name="SAPBEXexcBad8" xfId="282"/>
    <cellStyle name="SAPBEXexcBad9" xfId="283"/>
    <cellStyle name="SAPBEXexcCritical4" xfId="284"/>
    <cellStyle name="SAPBEXexcCritical5" xfId="285"/>
    <cellStyle name="SAPBEXexcCritical6" xfId="286"/>
    <cellStyle name="SAPBEXexcGood1" xfId="287"/>
    <cellStyle name="SAPBEXexcGood2" xfId="288"/>
    <cellStyle name="SAPBEXexcGood3" xfId="289"/>
    <cellStyle name="SAPBEXfilterDrill" xfId="290"/>
    <cellStyle name="SAPBEXfilterItem" xfId="291"/>
    <cellStyle name="SAPBEXfilterText" xfId="292"/>
    <cellStyle name="SAPBEXformats" xfId="293"/>
    <cellStyle name="SAPBEXheaderItem" xfId="294"/>
    <cellStyle name="SAPBEXheaderText" xfId="295"/>
    <cellStyle name="SAPBEXresData" xfId="296"/>
    <cellStyle name="SAPBEXresDataEmph" xfId="297"/>
    <cellStyle name="SAPBEXresItem" xfId="298"/>
    <cellStyle name="SAPBEXstdData" xfId="299"/>
    <cellStyle name="SAPBEXstdDataEmph" xfId="300"/>
    <cellStyle name="SAPBEXstdItem" xfId="301"/>
    <cellStyle name="SAPBEXtitle" xfId="302"/>
    <cellStyle name="SAPBEXundefined" xfId="303"/>
    <cellStyle name="SHADEDSTORES" xfId="304"/>
    <cellStyle name="songuyen" xfId="305"/>
    <cellStyle name="specstores" xfId="306"/>
    <cellStyle name="Standard_NEGS" xfId="307"/>
    <cellStyle name="Style 1" xfId="308"/>
    <cellStyle name="Style 2" xfId="309"/>
    <cellStyle name="subhead" xfId="310"/>
    <cellStyle name="Subtotal" xfId="311"/>
    <cellStyle name="T" xfId="312"/>
    <cellStyle name="T_Bang tinh le phi tham dinh dau tu theo TT109" xfId="313"/>
    <cellStyle name="T_Book1" xfId="314"/>
    <cellStyle name="T_Book1_1" xfId="315"/>
    <cellStyle name="T_Book1_1_PHAN KHAI CHI TIETchuan" xfId="316"/>
    <cellStyle name="T_Book1_Bang tinh le phi tham dinh dau tu theo TT109" xfId="317"/>
    <cellStyle name="T_Book1_DuongBL(HM LK Q1.07)" xfId="318"/>
    <cellStyle name="T_Book1_San sat hach moi" xfId="319"/>
    <cellStyle name="T_Cao do mong cong, phai tuyen" xfId="320"/>
    <cellStyle name="T_CDKT" xfId="321"/>
    <cellStyle name="T_Du_toan_dau _thau" xfId="322"/>
    <cellStyle name="T_Khao satD1" xfId="323"/>
    <cellStyle name="T_QTQuy2-2005" xfId="324"/>
    <cellStyle name="T_San sat hach moi" xfId="325"/>
    <cellStyle name="T_SS BVTC cau va cong tuyen Le Chan" xfId="326"/>
    <cellStyle name="T_Thong ke" xfId="327"/>
    <cellStyle name="T_tien2004" xfId="328"/>
    <cellStyle name="T_Tieu DA1" xfId="329"/>
    <cellStyle name="tde" xfId="330"/>
    <cellStyle name="Text Indent A" xfId="331"/>
    <cellStyle name="Text Indent B" xfId="332"/>
    <cellStyle name="Text Indent C" xfId="333"/>
    <cellStyle name="TH" xfId="334"/>
    <cellStyle name="þ_x001d_ð¤_x000c_¯þ_x0014__x000d_¨þU_x0001_À_x0004_ _x0015__x000f__x0001__x0001_" xfId="335"/>
    <cellStyle name="þ_x001d_ð·_x000c_æþ'_x000d_ßþU_x0001_Ø_x0005_ü_x0014__x0007__x0001__x0001_" xfId="336"/>
    <cellStyle name="þ_x001d_ðÇ%Uý—&amp;Hý9_x0008_Ÿ_x0009_s_x000a__x0007__x0001__x0001_" xfId="337"/>
    <cellStyle name="þ_x001d_ðK_x000c_Fý_x001b__x000d_9ýU_x0001_Ð_x0008_¦)_x0007__x0001__x0001_" xfId="338"/>
    <cellStyle name="Title" xfId="339"/>
    <cellStyle name="Total" xfId="340"/>
    <cellStyle name="VANG1" xfId="341"/>
    <cellStyle name="viet" xfId="342"/>
    <cellStyle name="viet2" xfId="343"/>
    <cellStyle name="vn_time" xfId="344"/>
    <cellStyle name="vnbo" xfId="345"/>
    <cellStyle name="vnhead1" xfId="346"/>
    <cellStyle name="vnhead2" xfId="347"/>
    <cellStyle name="vnhead3" xfId="348"/>
    <cellStyle name="vnhead4" xfId="349"/>
    <cellStyle name="vntxt1" xfId="350"/>
    <cellStyle name="vntxt2" xfId="351"/>
    <cellStyle name="W_MARINE" xfId="23"/>
    <cellStyle name="Währung [0]_UXO VII" xfId="352"/>
    <cellStyle name="Währung_UXO VII" xfId="353"/>
    <cellStyle name="Walutowy [0]_Invoices2001Slovakia" xfId="354"/>
    <cellStyle name="Walutowy_Invoices2001Slovakia" xfId="355"/>
    <cellStyle name="Warning Text" xfId="356"/>
    <cellStyle name="xan1" xfId="357"/>
    <cellStyle name="xuan" xfId="358"/>
    <cellStyle name="一般_00Q3902REV.1" xfId="362"/>
    <cellStyle name="貨幣 [0]_00Q3902REV.1" xfId="363"/>
    <cellStyle name="貨幣[0]_BRE" xfId="364"/>
    <cellStyle name="貨幣_00Q3902REV.1" xfId="365"/>
    <cellStyle name="千分位[0]_00Q3902REV.1" xfId="368"/>
    <cellStyle name="千分位_00Q3902REV.1" xfId="369"/>
    <cellStyle name="標準" xfId="0" builtinId="0"/>
    <cellStyle name="똿뗦먛귟 [0.00]_PRODUCT DETAIL Q1" xfId="366"/>
    <cellStyle name="똿뗦먛귟_PRODUCT DETAIL Q1" xfId="367"/>
    <cellStyle name="믅됞 [0.00]_PRODUCT DETAIL Q1" xfId="370"/>
    <cellStyle name="믅됞_PRODUCT DETAIL Q1" xfId="371"/>
    <cellStyle name="백분율_95" xfId="372"/>
    <cellStyle name="뷭?_BOOKSHIP" xfId="373"/>
    <cellStyle name="안건회계법인" xfId="374"/>
    <cellStyle name="콤마 [ - 유형1" xfId="375"/>
    <cellStyle name="콤마 [ - 유형2" xfId="376"/>
    <cellStyle name="콤마 [ - 유형3" xfId="377"/>
    <cellStyle name="콤마 [ - 유형4" xfId="378"/>
    <cellStyle name="콤마 [ - 유형5" xfId="379"/>
    <cellStyle name="콤마 [ - 유형6" xfId="380"/>
    <cellStyle name="콤마 [ - 유형7" xfId="381"/>
    <cellStyle name="콤마 [ - 유형8" xfId="382"/>
    <cellStyle name="콤마 [0]_ 비목별 월별기술 " xfId="383"/>
    <cellStyle name="콤마_ 비목별 월별기술 " xfId="384"/>
    <cellStyle name="통화 [0]_1202" xfId="385"/>
    <cellStyle name="통화_1202" xfId="386"/>
    <cellStyle name="표준_(정보부문)월별인원계획" xfId="387"/>
    <cellStyle name=" [0.00]_ Att. 1- Cover" xfId="359"/>
    <cellStyle name="_ Att. 1- Cover" xfId="360"/>
    <cellStyle name="?_ Att. 1- Cover" xfId="36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lhong/AppData/Local/Temp/Temp1_Thong%20ke%20DN%20QN.zip/Thong%20ke%20DN%20QN/TV4/Khoiluong&amp;Dutoan%20cauNgang-ANHVIE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4"/>
      <sheetName val="13"/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Cau Vuot ngang"/>
      <sheetName val="Tongh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B9">
            <v>1</v>
          </cell>
          <cell r="C9">
            <v>78480.683999999994</v>
          </cell>
          <cell r="D9" t="str">
            <v>Đuờng khác</v>
          </cell>
          <cell r="F9">
            <v>120</v>
          </cell>
          <cell r="G9">
            <v>7.5</v>
          </cell>
          <cell r="H9">
            <v>5</v>
          </cell>
          <cell r="I9">
            <v>35</v>
          </cell>
          <cell r="J9">
            <v>900</v>
          </cell>
          <cell r="K9" t="str">
            <v>PC-HS</v>
          </cell>
          <cell r="L9" t="str">
            <v>Khoan nhồi/CIP</v>
          </cell>
          <cell r="M9">
            <v>1000</v>
          </cell>
          <cell r="N9">
            <v>15</v>
          </cell>
          <cell r="O9">
            <v>4</v>
          </cell>
          <cell r="P9">
            <v>8</v>
          </cell>
          <cell r="Q9">
            <v>1.5</v>
          </cell>
          <cell r="R9">
            <v>12</v>
          </cell>
          <cell r="S9">
            <v>45</v>
          </cell>
          <cell r="T9">
            <v>5.4080000000000013</v>
          </cell>
          <cell r="U9">
            <v>177.50400000000008</v>
          </cell>
          <cell r="V9">
            <v>127.09600000000007</v>
          </cell>
          <cell r="W9">
            <v>4</v>
          </cell>
          <cell r="X9">
            <v>6</v>
          </cell>
          <cell r="Y9">
            <v>147.875</v>
          </cell>
          <cell r="Z9">
            <v>229.1040000000001</v>
          </cell>
          <cell r="AA9">
            <v>153.59600000000009</v>
          </cell>
          <cell r="AB9">
            <v>104</v>
          </cell>
          <cell r="AC9">
            <v>5.0445880577665196</v>
          </cell>
          <cell r="AD9">
            <v>0.9</v>
          </cell>
          <cell r="AE9">
            <v>8.0080000000000009</v>
          </cell>
          <cell r="AF9">
            <v>4.9000000000000004</v>
          </cell>
        </row>
        <row r="10">
          <cell r="B10">
            <v>2</v>
          </cell>
          <cell r="C10">
            <v>80070.763999999996</v>
          </cell>
          <cell r="D10" t="str">
            <v>Đuờng khác</v>
          </cell>
          <cell r="F10">
            <v>120</v>
          </cell>
          <cell r="G10">
            <v>7.5</v>
          </cell>
          <cell r="H10">
            <v>3</v>
          </cell>
          <cell r="I10">
            <v>35</v>
          </cell>
          <cell r="J10">
            <v>900</v>
          </cell>
          <cell r="K10" t="str">
            <v>PC-HS</v>
          </cell>
          <cell r="L10" t="str">
            <v>Khoan nhồi/CIP</v>
          </cell>
          <cell r="M10">
            <v>1000</v>
          </cell>
          <cell r="N10">
            <v>15</v>
          </cell>
          <cell r="O10">
            <v>2</v>
          </cell>
          <cell r="P10">
            <v>8</v>
          </cell>
          <cell r="Q10">
            <v>1.5</v>
          </cell>
          <cell r="R10">
            <v>12</v>
          </cell>
          <cell r="S10">
            <v>45</v>
          </cell>
          <cell r="T10">
            <v>5.4080000000000013</v>
          </cell>
          <cell r="U10">
            <v>177.50400000000008</v>
          </cell>
          <cell r="V10">
            <v>127.09600000000007</v>
          </cell>
          <cell r="W10">
            <v>4</v>
          </cell>
          <cell r="X10">
            <v>6</v>
          </cell>
          <cell r="Y10">
            <v>147.875</v>
          </cell>
          <cell r="Z10">
            <v>229.1040000000001</v>
          </cell>
          <cell r="AA10">
            <v>153.59600000000009</v>
          </cell>
          <cell r="AB10">
            <v>104</v>
          </cell>
          <cell r="AC10">
            <v>5.0445880577665196</v>
          </cell>
          <cell r="AD10">
            <v>0.9</v>
          </cell>
          <cell r="AE10">
            <v>8.0080000000000009</v>
          </cell>
          <cell r="AF10">
            <v>4.9000000000000004</v>
          </cell>
        </row>
        <row r="11">
          <cell r="B11">
            <v>3</v>
          </cell>
          <cell r="C11">
            <v>85942.824999999997</v>
          </cell>
          <cell r="D11" t="str">
            <v>Đuờng khác</v>
          </cell>
          <cell r="F11">
            <v>120</v>
          </cell>
          <cell r="G11">
            <v>7.5</v>
          </cell>
          <cell r="H11">
            <v>3</v>
          </cell>
          <cell r="I11">
            <v>35</v>
          </cell>
          <cell r="J11">
            <v>900</v>
          </cell>
          <cell r="K11" t="str">
            <v>PC-HS</v>
          </cell>
          <cell r="L11" t="str">
            <v>Khoan nhồi/CIP</v>
          </cell>
          <cell r="M11">
            <v>1000</v>
          </cell>
          <cell r="N11">
            <v>15</v>
          </cell>
          <cell r="O11">
            <v>2</v>
          </cell>
          <cell r="P11">
            <v>8</v>
          </cell>
          <cell r="Q11">
            <v>1.5</v>
          </cell>
          <cell r="R11">
            <v>12</v>
          </cell>
          <cell r="S11">
            <v>45</v>
          </cell>
          <cell r="T11">
            <v>5.4080000000000013</v>
          </cell>
          <cell r="U11">
            <v>177.50400000000008</v>
          </cell>
          <cell r="V11">
            <v>127.09600000000007</v>
          </cell>
          <cell r="W11">
            <v>4</v>
          </cell>
          <cell r="X11">
            <v>6</v>
          </cell>
          <cell r="Y11">
            <v>147.875</v>
          </cell>
          <cell r="Z11">
            <v>229.1040000000001</v>
          </cell>
          <cell r="AA11">
            <v>153.59600000000009</v>
          </cell>
          <cell r="AB11">
            <v>104</v>
          </cell>
          <cell r="AC11">
            <v>5.0445880577665196</v>
          </cell>
          <cell r="AD11">
            <v>0.9</v>
          </cell>
          <cell r="AE11">
            <v>8.0080000000000009</v>
          </cell>
          <cell r="AF11">
            <v>4.9000000000000004</v>
          </cell>
        </row>
        <row r="12">
          <cell r="B12">
            <v>4</v>
          </cell>
          <cell r="C12">
            <v>89334.573999999993</v>
          </cell>
          <cell r="D12" t="str">
            <v>Đuờng khác</v>
          </cell>
          <cell r="F12">
            <v>120</v>
          </cell>
          <cell r="G12">
            <v>7.5</v>
          </cell>
          <cell r="H12">
            <v>1</v>
          </cell>
          <cell r="I12">
            <v>35</v>
          </cell>
          <cell r="J12">
            <v>900</v>
          </cell>
          <cell r="K12" t="str">
            <v>PC-HS</v>
          </cell>
          <cell r="L12" t="str">
            <v>Khoan nhồi/CIP</v>
          </cell>
          <cell r="M12">
            <v>1000</v>
          </cell>
          <cell r="N12">
            <v>15</v>
          </cell>
          <cell r="O12">
            <v>0</v>
          </cell>
          <cell r="P12">
            <v>8</v>
          </cell>
          <cell r="Q12">
            <v>1.5</v>
          </cell>
          <cell r="R12">
            <v>12</v>
          </cell>
          <cell r="S12">
            <v>45</v>
          </cell>
          <cell r="T12">
            <v>5.4080000000000013</v>
          </cell>
          <cell r="U12">
            <v>177.50400000000008</v>
          </cell>
          <cell r="V12">
            <v>127.09600000000007</v>
          </cell>
          <cell r="W12">
            <v>4</v>
          </cell>
          <cell r="X12">
            <v>6</v>
          </cell>
          <cell r="Y12">
            <v>147.875</v>
          </cell>
          <cell r="Z12">
            <v>229.1040000000001</v>
          </cell>
          <cell r="AA12">
            <v>153.59600000000009</v>
          </cell>
          <cell r="AB12">
            <v>104</v>
          </cell>
          <cell r="AC12">
            <v>5.0445880577665196</v>
          </cell>
          <cell r="AD12">
            <v>0.9</v>
          </cell>
          <cell r="AE12">
            <v>8.0080000000000009</v>
          </cell>
          <cell r="AF12">
            <v>4.9000000000000004</v>
          </cell>
        </row>
        <row r="13">
          <cell r="B13">
            <v>5</v>
          </cell>
          <cell r="C13">
            <v>99709.678</v>
          </cell>
          <cell r="D13" t="str">
            <v>Đuờng khác</v>
          </cell>
          <cell r="F13">
            <v>120</v>
          </cell>
          <cell r="G13">
            <v>9</v>
          </cell>
          <cell r="H13">
            <v>1</v>
          </cell>
          <cell r="I13">
            <v>35</v>
          </cell>
          <cell r="J13">
            <v>1080</v>
          </cell>
          <cell r="K13" t="str">
            <v>PC-HS</v>
          </cell>
          <cell r="L13" t="str">
            <v>Khoan nhồi/CIP</v>
          </cell>
          <cell r="M13">
            <v>1000</v>
          </cell>
          <cell r="N13">
            <v>18</v>
          </cell>
          <cell r="O13">
            <v>0</v>
          </cell>
          <cell r="P13">
            <v>8</v>
          </cell>
          <cell r="Q13">
            <v>1.7</v>
          </cell>
          <cell r="R13">
            <v>13.6</v>
          </cell>
          <cell r="S13">
            <v>72</v>
          </cell>
          <cell r="T13">
            <v>8.5280000000000005</v>
          </cell>
          <cell r="U13">
            <v>239.42400000000012</v>
          </cell>
          <cell r="V13">
            <v>158.89600000000013</v>
          </cell>
          <cell r="W13">
            <v>5</v>
          </cell>
          <cell r="X13">
            <v>8</v>
          </cell>
          <cell r="Y13">
            <v>173.75</v>
          </cell>
          <cell r="Z13">
            <v>260.06400000000008</v>
          </cell>
          <cell r="AA13">
            <v>169.49600000000007</v>
          </cell>
          <cell r="AB13">
            <v>128</v>
          </cell>
          <cell r="AC13">
            <v>7.8575880577665211</v>
          </cell>
          <cell r="AD13">
            <v>0.9</v>
          </cell>
          <cell r="AE13">
            <v>9.5679999999999996</v>
          </cell>
          <cell r="AF13">
            <v>4.9000000000000004</v>
          </cell>
        </row>
        <row r="14">
          <cell r="B14">
            <v>6</v>
          </cell>
          <cell r="C14">
            <v>108477.719</v>
          </cell>
          <cell r="D14" t="str">
            <v>Huyện Lộ</v>
          </cell>
          <cell r="E14" t="str">
            <v>ĐH.01</v>
          </cell>
          <cell r="F14">
            <v>120</v>
          </cell>
          <cell r="G14">
            <v>12</v>
          </cell>
          <cell r="H14">
            <v>3</v>
          </cell>
          <cell r="I14">
            <v>35</v>
          </cell>
          <cell r="J14">
            <v>1440</v>
          </cell>
          <cell r="K14" t="str">
            <v>PC-HS</v>
          </cell>
          <cell r="L14" t="str">
            <v>Khoan nhồi/CIP</v>
          </cell>
          <cell r="M14">
            <v>1000</v>
          </cell>
          <cell r="N14">
            <v>20</v>
          </cell>
          <cell r="O14">
            <v>2</v>
          </cell>
          <cell r="P14">
            <v>8</v>
          </cell>
          <cell r="Q14">
            <v>1.8</v>
          </cell>
          <cell r="R14">
            <v>14.4</v>
          </cell>
          <cell r="S14">
            <v>72</v>
          </cell>
          <cell r="T14">
            <v>8.5280000000000005</v>
          </cell>
          <cell r="U14">
            <v>239.42400000000012</v>
          </cell>
          <cell r="V14">
            <v>158.89600000000013</v>
          </cell>
          <cell r="W14">
            <v>6</v>
          </cell>
          <cell r="X14">
            <v>10</v>
          </cell>
          <cell r="Y14">
            <v>225.5</v>
          </cell>
          <cell r="Z14">
            <v>321.98400000000009</v>
          </cell>
          <cell r="AA14">
            <v>201.29600000000011</v>
          </cell>
          <cell r="AB14">
            <v>176</v>
          </cell>
          <cell r="AC14">
            <v>10.021302473560844</v>
          </cell>
          <cell r="AD14">
            <v>0.95</v>
          </cell>
          <cell r="AE14">
            <v>12.688000000000001</v>
          </cell>
          <cell r="AF14">
            <v>4.9000000000000004</v>
          </cell>
        </row>
        <row r="15">
          <cell r="B15">
            <v>7</v>
          </cell>
          <cell r="C15">
            <v>114754.549</v>
          </cell>
          <cell r="D15" t="str">
            <v>Đuờng khác</v>
          </cell>
          <cell r="F15">
            <v>120</v>
          </cell>
          <cell r="G15">
            <v>7.5</v>
          </cell>
          <cell r="H15">
            <v>3</v>
          </cell>
          <cell r="I15">
            <v>35</v>
          </cell>
          <cell r="J15">
            <v>900</v>
          </cell>
          <cell r="K15" t="str">
            <v>PC-HS</v>
          </cell>
          <cell r="L15" t="str">
            <v>Khoan nhồi/CIP</v>
          </cell>
          <cell r="M15">
            <v>1000</v>
          </cell>
          <cell r="N15">
            <v>15</v>
          </cell>
          <cell r="O15">
            <v>2</v>
          </cell>
          <cell r="P15">
            <v>8</v>
          </cell>
          <cell r="Q15">
            <v>1.5</v>
          </cell>
          <cell r="R15">
            <v>12</v>
          </cell>
          <cell r="S15">
            <v>45</v>
          </cell>
          <cell r="T15">
            <v>5.4080000000000013</v>
          </cell>
          <cell r="U15">
            <v>177.50400000000008</v>
          </cell>
          <cell r="V15">
            <v>127.09600000000007</v>
          </cell>
          <cell r="W15">
            <v>4</v>
          </cell>
          <cell r="X15">
            <v>6</v>
          </cell>
          <cell r="Y15">
            <v>147.875</v>
          </cell>
          <cell r="Z15">
            <v>229.1040000000001</v>
          </cell>
          <cell r="AA15">
            <v>153.59600000000009</v>
          </cell>
          <cell r="AB15">
            <v>104</v>
          </cell>
          <cell r="AC15">
            <v>5.0445880577665196</v>
          </cell>
          <cell r="AD15">
            <v>0.9</v>
          </cell>
          <cell r="AE15">
            <v>8.0080000000000009</v>
          </cell>
          <cell r="AF15">
            <v>4.9000000000000004</v>
          </cell>
        </row>
        <row r="16">
          <cell r="B16">
            <v>8</v>
          </cell>
          <cell r="C16">
            <v>115242.117</v>
          </cell>
          <cell r="D16" t="str">
            <v>Đuờng khác</v>
          </cell>
          <cell r="F16">
            <v>120</v>
          </cell>
          <cell r="G16">
            <v>7.5</v>
          </cell>
          <cell r="H16">
            <v>3</v>
          </cell>
          <cell r="I16">
            <v>35</v>
          </cell>
          <cell r="J16">
            <v>900</v>
          </cell>
          <cell r="K16" t="str">
            <v>PC-HS</v>
          </cell>
          <cell r="L16" t="str">
            <v>Khoan nhồi/CIP</v>
          </cell>
          <cell r="M16">
            <v>1000</v>
          </cell>
          <cell r="N16">
            <v>15</v>
          </cell>
          <cell r="O16">
            <v>2</v>
          </cell>
          <cell r="P16">
            <v>8</v>
          </cell>
          <cell r="Q16">
            <v>1.5</v>
          </cell>
          <cell r="R16">
            <v>12</v>
          </cell>
          <cell r="S16">
            <v>45</v>
          </cell>
          <cell r="T16">
            <v>5.4080000000000013</v>
          </cell>
          <cell r="U16">
            <v>177.50400000000008</v>
          </cell>
          <cell r="V16">
            <v>127.09600000000007</v>
          </cell>
          <cell r="W16">
            <v>4</v>
          </cell>
          <cell r="X16">
            <v>6</v>
          </cell>
          <cell r="Y16">
            <v>147.875</v>
          </cell>
          <cell r="Z16">
            <v>229.1040000000001</v>
          </cell>
          <cell r="AA16">
            <v>153.59600000000009</v>
          </cell>
          <cell r="AB16">
            <v>104</v>
          </cell>
          <cell r="AC16">
            <v>5.0445880577665196</v>
          </cell>
          <cell r="AD16">
            <v>0.9</v>
          </cell>
          <cell r="AE16">
            <v>8.0080000000000009</v>
          </cell>
          <cell r="AF16">
            <v>4.9000000000000004</v>
          </cell>
        </row>
        <row r="17">
          <cell r="B17">
            <v>9</v>
          </cell>
          <cell r="C17">
            <v>116887.69</v>
          </cell>
          <cell r="D17" t="str">
            <v>Đuờng khác</v>
          </cell>
          <cell r="F17">
            <v>120</v>
          </cell>
          <cell r="G17">
            <v>7.5</v>
          </cell>
          <cell r="H17">
            <v>3</v>
          </cell>
          <cell r="I17">
            <v>35</v>
          </cell>
          <cell r="J17">
            <v>900</v>
          </cell>
          <cell r="K17" t="str">
            <v>PC-HS</v>
          </cell>
          <cell r="L17" t="str">
            <v>Khoan nhồi/CIP</v>
          </cell>
          <cell r="M17">
            <v>1000</v>
          </cell>
          <cell r="N17">
            <v>15</v>
          </cell>
          <cell r="O17">
            <v>2</v>
          </cell>
          <cell r="P17">
            <v>8</v>
          </cell>
          <cell r="Q17">
            <v>1.5</v>
          </cell>
          <cell r="R17">
            <v>12</v>
          </cell>
          <cell r="S17">
            <v>45</v>
          </cell>
          <cell r="T17">
            <v>5.4080000000000013</v>
          </cell>
          <cell r="U17">
            <v>177.50400000000008</v>
          </cell>
          <cell r="V17">
            <v>127.09600000000007</v>
          </cell>
          <cell r="W17">
            <v>4</v>
          </cell>
          <cell r="X17">
            <v>6</v>
          </cell>
          <cell r="Y17">
            <v>147.875</v>
          </cell>
          <cell r="Z17">
            <v>229.1040000000001</v>
          </cell>
          <cell r="AA17">
            <v>153.59600000000009</v>
          </cell>
          <cell r="AB17">
            <v>104</v>
          </cell>
          <cell r="AC17">
            <v>5.0445880577665196</v>
          </cell>
          <cell r="AD17">
            <v>0.9</v>
          </cell>
          <cell r="AE17">
            <v>8.0080000000000009</v>
          </cell>
          <cell r="AF17">
            <v>4.9000000000000004</v>
          </cell>
        </row>
        <row r="18">
          <cell r="B18">
            <v>10</v>
          </cell>
          <cell r="C18">
            <v>118065.14200000001</v>
          </cell>
          <cell r="D18" t="str">
            <v>Đuờng khác</v>
          </cell>
          <cell r="F18">
            <v>120</v>
          </cell>
          <cell r="G18">
            <v>7.5</v>
          </cell>
          <cell r="H18">
            <v>3</v>
          </cell>
          <cell r="I18">
            <v>35</v>
          </cell>
          <cell r="J18">
            <v>900</v>
          </cell>
          <cell r="K18" t="str">
            <v>PC-HS</v>
          </cell>
          <cell r="L18" t="str">
            <v>Khoan nhồi/CIP</v>
          </cell>
          <cell r="M18">
            <v>1000</v>
          </cell>
          <cell r="N18">
            <v>15</v>
          </cell>
          <cell r="O18">
            <v>2</v>
          </cell>
          <cell r="P18">
            <v>8</v>
          </cell>
          <cell r="Q18">
            <v>1.5</v>
          </cell>
          <cell r="R18">
            <v>12</v>
          </cell>
          <cell r="S18">
            <v>45</v>
          </cell>
          <cell r="T18">
            <v>5.4080000000000013</v>
          </cell>
          <cell r="U18">
            <v>177.50400000000008</v>
          </cell>
          <cell r="V18">
            <v>127.09600000000007</v>
          </cell>
          <cell r="W18">
            <v>4</v>
          </cell>
          <cell r="X18">
            <v>6</v>
          </cell>
          <cell r="Y18">
            <v>147.875</v>
          </cell>
          <cell r="Z18">
            <v>229.1040000000001</v>
          </cell>
          <cell r="AA18">
            <v>153.59600000000009</v>
          </cell>
          <cell r="AB18">
            <v>104</v>
          </cell>
          <cell r="AC18">
            <v>5.0445880577665196</v>
          </cell>
          <cell r="AD18">
            <v>0.9</v>
          </cell>
          <cell r="AE18">
            <v>8.0080000000000009</v>
          </cell>
          <cell r="AF18">
            <v>4.9000000000000004</v>
          </cell>
        </row>
        <row r="19">
          <cell r="B19">
            <v>11</v>
          </cell>
          <cell r="C19">
            <v>119494.41899999999</v>
          </cell>
          <cell r="D19" t="str">
            <v>Tỉnh lộ</v>
          </cell>
          <cell r="E19" t="str">
            <v>TL622C</v>
          </cell>
          <cell r="F19">
            <v>120</v>
          </cell>
          <cell r="G19">
            <v>12</v>
          </cell>
          <cell r="H19">
            <v>5</v>
          </cell>
          <cell r="I19">
            <v>35</v>
          </cell>
          <cell r="J19">
            <v>1440</v>
          </cell>
          <cell r="K19" t="str">
            <v>PC-HS</v>
          </cell>
          <cell r="L19" t="str">
            <v>Khoan nhồi/CIP</v>
          </cell>
          <cell r="M19">
            <v>1000</v>
          </cell>
          <cell r="N19">
            <v>20</v>
          </cell>
          <cell r="O19">
            <v>4</v>
          </cell>
          <cell r="P19">
            <v>8</v>
          </cell>
          <cell r="Q19">
            <v>1.8</v>
          </cell>
          <cell r="R19">
            <v>14.4</v>
          </cell>
          <cell r="S19">
            <v>72</v>
          </cell>
          <cell r="T19">
            <v>8.5280000000000005</v>
          </cell>
          <cell r="U19">
            <v>239.42400000000012</v>
          </cell>
          <cell r="V19">
            <v>158.89600000000013</v>
          </cell>
          <cell r="W19">
            <v>6</v>
          </cell>
          <cell r="X19">
            <v>10</v>
          </cell>
          <cell r="Y19">
            <v>225.5</v>
          </cell>
          <cell r="Z19">
            <v>321.98400000000009</v>
          </cell>
          <cell r="AA19">
            <v>201.29600000000011</v>
          </cell>
          <cell r="AB19">
            <v>176</v>
          </cell>
          <cell r="AC19">
            <v>10.021302473560844</v>
          </cell>
          <cell r="AD19">
            <v>0.95</v>
          </cell>
          <cell r="AE19">
            <v>12.688000000000001</v>
          </cell>
          <cell r="AF19">
            <v>4.9000000000000004</v>
          </cell>
        </row>
        <row r="20">
          <cell r="B20">
            <v>12</v>
          </cell>
          <cell r="C20">
            <v>120315.88499999999</v>
          </cell>
          <cell r="D20" t="str">
            <v>Đuờng khác</v>
          </cell>
          <cell r="F20">
            <v>120</v>
          </cell>
          <cell r="G20">
            <v>7.5</v>
          </cell>
          <cell r="H20">
            <v>3</v>
          </cell>
          <cell r="I20">
            <v>35</v>
          </cell>
          <cell r="J20">
            <v>900</v>
          </cell>
          <cell r="K20" t="str">
            <v>PC-HS</v>
          </cell>
          <cell r="L20" t="str">
            <v>Khoan nhồi/CIP</v>
          </cell>
          <cell r="M20">
            <v>1000</v>
          </cell>
          <cell r="N20">
            <v>15</v>
          </cell>
          <cell r="O20">
            <v>2</v>
          </cell>
          <cell r="P20">
            <v>8</v>
          </cell>
          <cell r="Q20">
            <v>1.5</v>
          </cell>
          <cell r="R20">
            <v>12</v>
          </cell>
          <cell r="S20">
            <v>45</v>
          </cell>
          <cell r="T20">
            <v>5.4080000000000013</v>
          </cell>
          <cell r="U20">
            <v>177.50400000000008</v>
          </cell>
          <cell r="V20">
            <v>127.09600000000007</v>
          </cell>
          <cell r="W20">
            <v>4</v>
          </cell>
          <cell r="X20">
            <v>6</v>
          </cell>
          <cell r="Y20">
            <v>147.875</v>
          </cell>
          <cell r="Z20">
            <v>229.1040000000001</v>
          </cell>
          <cell r="AA20">
            <v>153.59600000000009</v>
          </cell>
          <cell r="AB20">
            <v>104</v>
          </cell>
          <cell r="AC20">
            <v>5.0445880577665196</v>
          </cell>
          <cell r="AD20">
            <v>0.9</v>
          </cell>
          <cell r="AE20">
            <v>8.0080000000000009</v>
          </cell>
          <cell r="AF20">
            <v>4.9000000000000004</v>
          </cell>
        </row>
        <row r="21">
          <cell r="B21">
            <v>13</v>
          </cell>
          <cell r="C21">
            <v>122567.85</v>
          </cell>
          <cell r="D21" t="str">
            <v>Đuờng khác</v>
          </cell>
          <cell r="F21">
            <v>120</v>
          </cell>
          <cell r="G21">
            <v>7.5</v>
          </cell>
          <cell r="H21">
            <v>3</v>
          </cell>
          <cell r="I21">
            <v>35</v>
          </cell>
          <cell r="J21">
            <v>900</v>
          </cell>
          <cell r="K21" t="str">
            <v>PC-HS</v>
          </cell>
          <cell r="L21" t="str">
            <v>Khoan nhồi/CIP</v>
          </cell>
          <cell r="M21">
            <v>1000</v>
          </cell>
          <cell r="N21">
            <v>15</v>
          </cell>
          <cell r="O21">
            <v>2</v>
          </cell>
          <cell r="P21">
            <v>8</v>
          </cell>
          <cell r="Q21">
            <v>1.5</v>
          </cell>
          <cell r="R21">
            <v>12</v>
          </cell>
          <cell r="S21">
            <v>45</v>
          </cell>
          <cell r="T21">
            <v>5.4080000000000013</v>
          </cell>
          <cell r="U21">
            <v>177.50400000000008</v>
          </cell>
          <cell r="V21">
            <v>127.09600000000007</v>
          </cell>
          <cell r="W21">
            <v>4</v>
          </cell>
          <cell r="X21">
            <v>6</v>
          </cell>
          <cell r="Y21">
            <v>147.875</v>
          </cell>
          <cell r="Z21">
            <v>229.1040000000001</v>
          </cell>
          <cell r="AA21">
            <v>153.59600000000009</v>
          </cell>
          <cell r="AB21">
            <v>104</v>
          </cell>
          <cell r="AC21">
            <v>5.0445880577665196</v>
          </cell>
          <cell r="AD21">
            <v>0.9</v>
          </cell>
          <cell r="AE21">
            <v>8.0080000000000009</v>
          </cell>
          <cell r="AF21">
            <v>4.9000000000000004</v>
          </cell>
        </row>
        <row r="22">
          <cell r="B22">
            <v>14</v>
          </cell>
          <cell r="C22">
            <v>128947.879</v>
          </cell>
          <cell r="D22" t="str">
            <v>Tỉnh lộ</v>
          </cell>
          <cell r="E22" t="str">
            <v>TL623B</v>
          </cell>
          <cell r="F22">
            <v>120</v>
          </cell>
          <cell r="G22">
            <v>12</v>
          </cell>
          <cell r="H22">
            <v>5</v>
          </cell>
          <cell r="I22">
            <v>35</v>
          </cell>
          <cell r="J22">
            <v>1440</v>
          </cell>
          <cell r="K22" t="str">
            <v>PC-HS</v>
          </cell>
          <cell r="L22" t="str">
            <v>Khoan nhồi/CIP</v>
          </cell>
          <cell r="M22">
            <v>1000</v>
          </cell>
          <cell r="N22">
            <v>28</v>
          </cell>
          <cell r="O22">
            <v>4</v>
          </cell>
          <cell r="P22">
            <v>8</v>
          </cell>
          <cell r="Q22">
            <v>1.8</v>
          </cell>
          <cell r="R22">
            <v>14.4</v>
          </cell>
          <cell r="S22">
            <v>72</v>
          </cell>
          <cell r="T22">
            <v>8.5280000000000005</v>
          </cell>
          <cell r="U22">
            <v>239.42400000000012</v>
          </cell>
          <cell r="V22">
            <v>158.89600000000013</v>
          </cell>
          <cell r="W22">
            <v>6</v>
          </cell>
          <cell r="X22">
            <v>10</v>
          </cell>
          <cell r="Y22">
            <v>225.5</v>
          </cell>
          <cell r="Z22">
            <v>321.98400000000009</v>
          </cell>
          <cell r="AA22">
            <v>201.29600000000011</v>
          </cell>
          <cell r="AB22">
            <v>176</v>
          </cell>
          <cell r="AC22">
            <v>10.021302473560844</v>
          </cell>
          <cell r="AD22">
            <v>0.95</v>
          </cell>
          <cell r="AE22">
            <v>12.688000000000001</v>
          </cell>
          <cell r="AF22">
            <v>4.9000000000000004</v>
          </cell>
        </row>
        <row r="23"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  <cell r="AD23" t="e">
            <v>#N/A</v>
          </cell>
          <cell r="AE23" t="e">
            <v>#N/A</v>
          </cell>
        </row>
        <row r="24"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  <cell r="AD24" t="e">
            <v>#N/A</v>
          </cell>
          <cell r="AE24" t="e">
            <v>#N/A</v>
          </cell>
        </row>
        <row r="25"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  <cell r="AD25" t="e">
            <v>#N/A</v>
          </cell>
          <cell r="AE25" t="e">
            <v>#N/A</v>
          </cell>
        </row>
        <row r="26"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  <cell r="AD26" t="e">
            <v>#N/A</v>
          </cell>
          <cell r="AE26" t="e">
            <v>#N/A</v>
          </cell>
        </row>
        <row r="27"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  <cell r="AD27" t="e">
            <v>#N/A</v>
          </cell>
          <cell r="AE27" t="e">
            <v>#N/A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J206"/>
  <sheetViews>
    <sheetView tabSelected="1" topLeftCell="A12" zoomScaleNormal="100" zoomScaleSheetLayoutView="100" workbookViewId="0">
      <selection activeCell="Q42" sqref="Q42"/>
    </sheetView>
  </sheetViews>
  <sheetFormatPr defaultRowHeight="12"/>
  <cols>
    <col min="1" max="1" width="0.375" style="1" customWidth="1"/>
    <col min="2" max="2" width="33.75" style="1" bestFit="1" customWidth="1"/>
    <col min="3" max="3" width="0.375" style="1" customWidth="1"/>
    <col min="4" max="4" width="13.125" style="1" customWidth="1"/>
    <col min="5" max="5" width="6.875" style="66" bestFit="1" customWidth="1"/>
    <col min="6" max="6" width="9.5" style="1" bestFit="1" customWidth="1"/>
    <col min="7" max="7" width="1.875" style="1" bestFit="1" customWidth="1"/>
    <col min="8" max="8" width="9.5" style="1" bestFit="1" customWidth="1"/>
    <col min="9" max="9" width="9.75" style="67" bestFit="1" customWidth="1"/>
    <col min="10" max="10" width="0.375" style="1" customWidth="1"/>
    <col min="11" max="11" width="7.25" style="1" bestFit="1" customWidth="1"/>
    <col min="12" max="12" width="0.375" style="1" customWidth="1"/>
    <col min="13" max="13" width="6.5" style="1" bestFit="1" customWidth="1"/>
    <col min="14" max="14" width="0.375" style="1" customWidth="1"/>
    <col min="15" max="15" width="5.625" style="1" customWidth="1"/>
    <col min="16" max="16" width="0.375" style="1" customWidth="1"/>
    <col min="17" max="16384" width="9" style="1"/>
  </cols>
  <sheetData>
    <row r="2" spans="1:36" ht="20.100000000000001" customHeight="1">
      <c r="A2" s="101" t="s">
        <v>49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</row>
    <row r="3" spans="1:36" s="2" customFormat="1" ht="15" customHeight="1">
      <c r="A3" s="85" t="s">
        <v>1</v>
      </c>
      <c r="B3" s="86"/>
      <c r="C3" s="85" t="s">
        <v>2</v>
      </c>
      <c r="D3" s="86"/>
      <c r="E3" s="81" t="s">
        <v>4</v>
      </c>
      <c r="F3" s="82"/>
      <c r="G3" s="82"/>
      <c r="H3" s="82"/>
      <c r="I3" s="82"/>
      <c r="J3" s="83"/>
      <c r="K3" s="81" t="s">
        <v>40</v>
      </c>
      <c r="L3" s="82"/>
      <c r="M3" s="82"/>
      <c r="N3" s="82"/>
      <c r="O3" s="82"/>
      <c r="P3" s="83"/>
    </row>
    <row r="4" spans="1:36" s="2" customFormat="1" ht="15" customHeight="1">
      <c r="A4" s="3"/>
      <c r="B4" s="4"/>
      <c r="C4" s="78"/>
      <c r="D4" s="79"/>
      <c r="E4" s="6" t="s">
        <v>7</v>
      </c>
      <c r="F4" s="81" t="s">
        <v>8</v>
      </c>
      <c r="G4" s="82"/>
      <c r="H4" s="83"/>
      <c r="I4" s="81" t="s">
        <v>9</v>
      </c>
      <c r="J4" s="83"/>
      <c r="K4" s="82" t="s">
        <v>10</v>
      </c>
      <c r="L4" s="82"/>
      <c r="M4" s="81" t="s">
        <v>11</v>
      </c>
      <c r="N4" s="83"/>
      <c r="O4" s="81" t="s">
        <v>48</v>
      </c>
      <c r="P4" s="83"/>
    </row>
    <row r="5" spans="1:36" s="2" customFormat="1" ht="15" customHeight="1">
      <c r="A5" s="7"/>
      <c r="B5" s="8" t="s">
        <v>12</v>
      </c>
      <c r="C5" s="9"/>
      <c r="D5" s="10" t="s">
        <v>13</v>
      </c>
      <c r="E5" s="9" t="s">
        <v>71</v>
      </c>
      <c r="F5" s="11">
        <v>0</v>
      </c>
      <c r="G5" s="12" t="s">
        <v>16</v>
      </c>
      <c r="H5" s="13">
        <v>8000</v>
      </c>
      <c r="I5" s="14">
        <f>H5-F5</f>
        <v>8000</v>
      </c>
      <c r="J5" s="13"/>
      <c r="K5" s="87">
        <v>1390.6</v>
      </c>
      <c r="L5" s="15"/>
      <c r="M5" s="89"/>
      <c r="N5" s="17"/>
      <c r="O5" s="89"/>
      <c r="P5" s="17"/>
    </row>
    <row r="6" spans="1:36" s="2" customFormat="1" ht="15" customHeight="1">
      <c r="A6" s="7"/>
      <c r="B6" s="8"/>
      <c r="C6" s="18"/>
      <c r="D6" s="19" t="s">
        <v>17</v>
      </c>
      <c r="E6" s="20" t="s">
        <v>77</v>
      </c>
      <c r="F6" s="21">
        <f>H5</f>
        <v>8000</v>
      </c>
      <c r="G6" s="22" t="s">
        <v>16</v>
      </c>
      <c r="H6" s="23">
        <v>17000</v>
      </c>
      <c r="I6" s="57">
        <f t="shared" ref="I6:I16" si="0">H6-F6</f>
        <v>9000</v>
      </c>
      <c r="J6" s="23"/>
      <c r="K6" s="88">
        <v>1437.3</v>
      </c>
      <c r="L6" s="25"/>
      <c r="M6" s="93"/>
      <c r="N6" s="27"/>
      <c r="O6" s="93"/>
      <c r="P6" s="27"/>
    </row>
    <row r="7" spans="1:36" s="2" customFormat="1" ht="15" customHeight="1">
      <c r="A7" s="7"/>
      <c r="B7" s="8"/>
      <c r="C7" s="7"/>
      <c r="D7" s="10"/>
      <c r="E7" s="28" t="s">
        <v>72</v>
      </c>
      <c r="F7" s="21">
        <f t="shared" ref="F7:F16" si="1">H6</f>
        <v>17000</v>
      </c>
      <c r="G7" s="30" t="s">
        <v>16</v>
      </c>
      <c r="H7" s="31">
        <v>22000</v>
      </c>
      <c r="I7" s="32">
        <f t="shared" si="0"/>
        <v>5000</v>
      </c>
      <c r="J7" s="31"/>
      <c r="K7" s="88">
        <v>1717.1</v>
      </c>
      <c r="L7" s="25"/>
      <c r="M7" s="93"/>
      <c r="N7" s="27"/>
      <c r="O7" s="93"/>
      <c r="P7" s="27"/>
    </row>
    <row r="8" spans="1:36" s="2" customFormat="1" ht="15" customHeight="1">
      <c r="A8" s="7"/>
      <c r="B8" s="8"/>
      <c r="C8" s="7"/>
      <c r="D8" s="10"/>
      <c r="E8" s="20" t="s">
        <v>73</v>
      </c>
      <c r="F8" s="21">
        <f t="shared" si="1"/>
        <v>22000</v>
      </c>
      <c r="G8" s="22" t="s">
        <v>16</v>
      </c>
      <c r="H8" s="23">
        <v>32000</v>
      </c>
      <c r="I8" s="32">
        <f t="shared" si="0"/>
        <v>10000</v>
      </c>
      <c r="J8" s="23"/>
      <c r="K8" s="88">
        <v>1134.5</v>
      </c>
      <c r="L8" s="25"/>
      <c r="M8" s="93"/>
      <c r="N8" s="27"/>
      <c r="O8" s="93"/>
      <c r="P8" s="27"/>
    </row>
    <row r="9" spans="1:36" s="2" customFormat="1" ht="15" customHeight="1">
      <c r="A9" s="7"/>
      <c r="B9" s="8"/>
      <c r="C9" s="7"/>
      <c r="D9" s="10"/>
      <c r="E9" s="20" t="s">
        <v>74</v>
      </c>
      <c r="F9" s="21">
        <f t="shared" si="1"/>
        <v>32000</v>
      </c>
      <c r="G9" s="22" t="s">
        <v>16</v>
      </c>
      <c r="H9" s="23">
        <v>42000</v>
      </c>
      <c r="I9" s="32">
        <f t="shared" si="0"/>
        <v>10000</v>
      </c>
      <c r="J9" s="23"/>
      <c r="K9" s="88">
        <v>1280.4000000000001</v>
      </c>
      <c r="L9" s="25"/>
      <c r="M9" s="93"/>
      <c r="N9" s="27"/>
      <c r="O9" s="93"/>
      <c r="P9" s="27"/>
    </row>
    <row r="10" spans="1:36" s="2" customFormat="1" ht="15" customHeight="1">
      <c r="A10" s="7"/>
      <c r="B10" s="8"/>
      <c r="C10" s="7"/>
      <c r="D10" s="10"/>
      <c r="E10" s="20" t="s">
        <v>76</v>
      </c>
      <c r="F10" s="21">
        <f t="shared" si="1"/>
        <v>42000</v>
      </c>
      <c r="G10" s="22" t="s">
        <v>16</v>
      </c>
      <c r="H10" s="23">
        <v>52000</v>
      </c>
      <c r="I10" s="32">
        <f t="shared" si="0"/>
        <v>10000</v>
      </c>
      <c r="J10" s="23"/>
      <c r="K10" s="88">
        <v>1255.0999999999999</v>
      </c>
      <c r="L10" s="25"/>
      <c r="M10" s="93"/>
      <c r="N10" s="27"/>
      <c r="O10" s="93"/>
      <c r="P10" s="27"/>
    </row>
    <row r="11" spans="1:36" s="2" customFormat="1" ht="15" customHeight="1">
      <c r="A11" s="7"/>
      <c r="B11" s="8"/>
      <c r="C11" s="7"/>
      <c r="D11" s="10"/>
      <c r="E11" s="20" t="s">
        <v>75</v>
      </c>
      <c r="F11" s="21">
        <f t="shared" si="1"/>
        <v>52000</v>
      </c>
      <c r="G11" s="22" t="s">
        <v>16</v>
      </c>
      <c r="H11" s="23">
        <v>65000</v>
      </c>
      <c r="I11" s="32">
        <f t="shared" si="0"/>
        <v>13000</v>
      </c>
      <c r="J11" s="23"/>
      <c r="K11" s="88">
        <v>1661.8</v>
      </c>
      <c r="L11" s="25"/>
      <c r="M11" s="93"/>
      <c r="N11" s="27"/>
      <c r="O11" s="93"/>
      <c r="P11" s="27"/>
    </row>
    <row r="12" spans="1:36" s="2" customFormat="1" ht="15" customHeight="1">
      <c r="A12" s="7"/>
      <c r="B12" s="8"/>
      <c r="C12" s="7"/>
      <c r="D12" s="10"/>
      <c r="E12" s="20" t="s">
        <v>41</v>
      </c>
      <c r="F12" s="21">
        <f t="shared" si="1"/>
        <v>65000</v>
      </c>
      <c r="G12" s="22" t="s">
        <v>16</v>
      </c>
      <c r="H12" s="23">
        <v>81500</v>
      </c>
      <c r="I12" s="32">
        <f t="shared" si="0"/>
        <v>16500</v>
      </c>
      <c r="J12" s="23"/>
      <c r="K12" s="88"/>
      <c r="L12" s="25"/>
      <c r="M12" s="93">
        <v>1717.1</v>
      </c>
      <c r="N12" s="27"/>
      <c r="O12" s="93"/>
      <c r="P12" s="27"/>
    </row>
    <row r="13" spans="1:36" s="2" customFormat="1" ht="15" customHeight="1">
      <c r="A13" s="7"/>
      <c r="B13" s="8"/>
      <c r="C13" s="7"/>
      <c r="D13" s="10"/>
      <c r="E13" s="20" t="s">
        <v>42</v>
      </c>
      <c r="F13" s="21">
        <f t="shared" si="1"/>
        <v>81500</v>
      </c>
      <c r="G13" s="22" t="s">
        <v>16</v>
      </c>
      <c r="H13" s="23">
        <v>100000</v>
      </c>
      <c r="I13" s="32">
        <f t="shared" si="0"/>
        <v>18500</v>
      </c>
      <c r="J13" s="23"/>
      <c r="K13" s="88"/>
      <c r="L13" s="25"/>
      <c r="M13" s="93">
        <v>1794.7</v>
      </c>
      <c r="N13" s="27"/>
      <c r="O13" s="93"/>
      <c r="P13" s="27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</row>
    <row r="14" spans="1:36" s="2" customFormat="1" ht="15" customHeight="1">
      <c r="A14" s="7"/>
      <c r="B14" s="8"/>
      <c r="C14" s="7"/>
      <c r="D14" s="8"/>
      <c r="E14" s="20" t="s">
        <v>43</v>
      </c>
      <c r="F14" s="21">
        <f t="shared" si="1"/>
        <v>100000</v>
      </c>
      <c r="G14" s="22" t="s">
        <v>16</v>
      </c>
      <c r="H14" s="23">
        <v>111000</v>
      </c>
      <c r="I14" s="32">
        <f t="shared" si="0"/>
        <v>11000</v>
      </c>
      <c r="J14" s="23"/>
      <c r="K14" s="88"/>
      <c r="L14" s="25"/>
      <c r="M14" s="93">
        <v>1576.1</v>
      </c>
      <c r="N14" s="27"/>
      <c r="O14" s="93"/>
      <c r="P14" s="27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</row>
    <row r="15" spans="1:36" s="2" customFormat="1" ht="15" customHeight="1">
      <c r="A15" s="7"/>
      <c r="B15" s="8"/>
      <c r="C15" s="18"/>
      <c r="D15" s="34" t="s">
        <v>27</v>
      </c>
      <c r="E15" s="20" t="s">
        <v>44</v>
      </c>
      <c r="F15" s="21">
        <f t="shared" si="1"/>
        <v>111000</v>
      </c>
      <c r="G15" s="22" t="s">
        <v>16</v>
      </c>
      <c r="H15" s="23">
        <v>125000</v>
      </c>
      <c r="I15" s="32">
        <f t="shared" si="0"/>
        <v>14000</v>
      </c>
      <c r="J15" s="23"/>
      <c r="K15" s="88"/>
      <c r="L15" s="25"/>
      <c r="M15" s="93">
        <v>1698.1</v>
      </c>
      <c r="N15" s="27"/>
      <c r="O15" s="93"/>
      <c r="P15" s="27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</row>
    <row r="16" spans="1:36" s="2" customFormat="1" ht="15" customHeight="1">
      <c r="A16" s="7"/>
      <c r="B16" s="8"/>
      <c r="C16" s="3"/>
      <c r="D16" s="4"/>
      <c r="E16" s="28" t="s">
        <v>45</v>
      </c>
      <c r="F16" s="29">
        <f t="shared" si="1"/>
        <v>125000</v>
      </c>
      <c r="G16" s="30" t="s">
        <v>16</v>
      </c>
      <c r="H16" s="31">
        <v>131500</v>
      </c>
      <c r="I16" s="32">
        <f t="shared" si="0"/>
        <v>6500</v>
      </c>
      <c r="J16" s="23"/>
      <c r="K16" s="88"/>
      <c r="L16" s="25"/>
      <c r="M16" s="93">
        <v>1771.8</v>
      </c>
      <c r="N16" s="27"/>
      <c r="O16" s="93"/>
      <c r="P16" s="27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</row>
    <row r="17" spans="1:36" s="2" customFormat="1" ht="15" customHeight="1">
      <c r="A17" s="3"/>
      <c r="B17" s="4" t="s">
        <v>69</v>
      </c>
      <c r="C17" s="52"/>
      <c r="D17" s="53" t="s">
        <v>35</v>
      </c>
      <c r="E17" s="9" t="s">
        <v>70</v>
      </c>
      <c r="F17" s="11">
        <v>0</v>
      </c>
      <c r="G17" s="12" t="s">
        <v>16</v>
      </c>
      <c r="H17" s="13">
        <v>131500</v>
      </c>
      <c r="I17" s="32">
        <f>SUM(I5:I16)</f>
        <v>131500</v>
      </c>
      <c r="J17" s="54"/>
      <c r="K17" s="91">
        <v>1161</v>
      </c>
      <c r="L17" s="55"/>
      <c r="M17" s="95"/>
      <c r="N17" s="41"/>
      <c r="O17" s="95"/>
      <c r="P17" s="41"/>
    </row>
    <row r="18" spans="1:36" s="51" customFormat="1" ht="15" customHeight="1">
      <c r="A18" s="68" t="s">
        <v>50</v>
      </c>
      <c r="B18" s="69"/>
      <c r="C18" s="69"/>
      <c r="D18" s="69"/>
      <c r="E18" s="69"/>
      <c r="F18" s="69"/>
      <c r="G18" s="69"/>
      <c r="H18" s="70"/>
      <c r="I18" s="45"/>
      <c r="J18" s="46"/>
      <c r="K18" s="90">
        <f>SUM(K5:K17)</f>
        <v>11037.8</v>
      </c>
      <c r="L18" s="47"/>
      <c r="M18" s="94">
        <f>SUM(M5:M17)</f>
        <v>8557.7999999999993</v>
      </c>
      <c r="N18" s="49"/>
      <c r="O18" s="90">
        <f>SUM(O5:O17)</f>
        <v>0</v>
      </c>
      <c r="P18" s="49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</row>
    <row r="19" spans="1:36" s="2" customFormat="1" ht="15" customHeight="1">
      <c r="A19" s="3"/>
      <c r="B19" s="4" t="s">
        <v>46</v>
      </c>
      <c r="C19" s="52"/>
      <c r="D19" s="53"/>
      <c r="E19" s="42"/>
      <c r="F19" s="29">
        <v>0</v>
      </c>
      <c r="G19" s="30" t="s">
        <v>16</v>
      </c>
      <c r="H19" s="31">
        <v>65000</v>
      </c>
      <c r="I19" s="32">
        <f>H19-F19</f>
        <v>65000</v>
      </c>
      <c r="J19" s="13"/>
      <c r="K19" s="87">
        <v>499</v>
      </c>
      <c r="L19" s="58"/>
      <c r="M19" s="96"/>
      <c r="N19" s="4"/>
      <c r="O19" s="96"/>
      <c r="P19" s="4"/>
    </row>
    <row r="20" spans="1:36" s="2" customFormat="1" ht="15" customHeight="1">
      <c r="A20" s="3"/>
      <c r="B20" s="4" t="s">
        <v>47</v>
      </c>
      <c r="C20" s="52"/>
      <c r="D20" s="53"/>
      <c r="E20" s="42"/>
      <c r="F20" s="21">
        <f t="shared" ref="F20" si="2">H19</f>
        <v>65000</v>
      </c>
      <c r="G20" s="12" t="s">
        <v>16</v>
      </c>
      <c r="H20" s="23">
        <v>131500</v>
      </c>
      <c r="I20" s="32">
        <f>H20-F20</f>
        <v>66500</v>
      </c>
      <c r="J20" s="13"/>
      <c r="K20" s="87"/>
      <c r="L20" s="58"/>
      <c r="M20" s="96">
        <v>367.1</v>
      </c>
      <c r="N20" s="4"/>
      <c r="O20" s="96"/>
      <c r="P20" s="4"/>
    </row>
    <row r="21" spans="1:36" s="2" customFormat="1" ht="15" customHeight="1">
      <c r="A21" s="3"/>
      <c r="B21" s="4" t="s">
        <v>53</v>
      </c>
      <c r="C21" s="52"/>
      <c r="D21" s="53"/>
      <c r="E21" s="42"/>
      <c r="F21" s="29"/>
      <c r="G21" s="5"/>
      <c r="H21" s="31"/>
      <c r="I21" s="57"/>
      <c r="J21" s="13"/>
      <c r="K21" s="87"/>
      <c r="L21" s="58"/>
      <c r="M21" s="96">
        <v>39.700000000000003</v>
      </c>
      <c r="N21" s="4"/>
      <c r="O21" s="96"/>
      <c r="P21" s="4"/>
    </row>
    <row r="22" spans="1:36" s="2" customFormat="1" ht="15" customHeight="1">
      <c r="A22" s="3"/>
      <c r="B22" s="4" t="s">
        <v>54</v>
      </c>
      <c r="C22" s="52"/>
      <c r="D22" s="53"/>
      <c r="E22" s="42"/>
      <c r="F22" s="29"/>
      <c r="G22" s="30"/>
      <c r="H22" s="31"/>
      <c r="I22" s="32"/>
      <c r="J22" s="13"/>
      <c r="K22" s="87"/>
      <c r="L22" s="58"/>
      <c r="M22" s="96">
        <v>5.5</v>
      </c>
      <c r="N22" s="4"/>
      <c r="O22" s="96"/>
      <c r="P22" s="4"/>
    </row>
    <row r="23" spans="1:36" s="2" customFormat="1" ht="15" customHeight="1">
      <c r="A23" s="3"/>
      <c r="B23" s="4" t="s">
        <v>55</v>
      </c>
      <c r="C23" s="52"/>
      <c r="D23" s="53"/>
      <c r="E23" s="42"/>
      <c r="F23" s="29"/>
      <c r="G23" s="30"/>
      <c r="H23" s="31"/>
      <c r="I23" s="32"/>
      <c r="J23" s="13"/>
      <c r="K23" s="87"/>
      <c r="L23" s="58"/>
      <c r="M23" s="96">
        <v>7.2</v>
      </c>
      <c r="N23" s="4"/>
      <c r="O23" s="96"/>
      <c r="P23" s="4"/>
    </row>
    <row r="24" spans="1:36" s="2" customFormat="1" ht="15" customHeight="1">
      <c r="A24" s="3"/>
      <c r="B24" s="4" t="s">
        <v>56</v>
      </c>
      <c r="C24" s="52"/>
      <c r="D24" s="53"/>
      <c r="E24" s="42"/>
      <c r="F24" s="29"/>
      <c r="G24" s="30"/>
      <c r="H24" s="31"/>
      <c r="I24" s="32"/>
      <c r="J24" s="13"/>
      <c r="K24" s="87"/>
      <c r="L24" s="58"/>
      <c r="M24" s="96">
        <v>14.63</v>
      </c>
      <c r="N24" s="4"/>
      <c r="O24" s="96"/>
      <c r="P24" s="4"/>
    </row>
    <row r="25" spans="1:36" s="51" customFormat="1" ht="15" customHeight="1">
      <c r="A25" s="68" t="s">
        <v>51</v>
      </c>
      <c r="B25" s="69"/>
      <c r="C25" s="69"/>
      <c r="D25" s="69"/>
      <c r="E25" s="69"/>
      <c r="F25" s="69"/>
      <c r="G25" s="69"/>
      <c r="H25" s="70"/>
      <c r="I25" s="45"/>
      <c r="J25" s="46"/>
      <c r="K25" s="90">
        <f>SUM(K19:K24)</f>
        <v>499</v>
      </c>
      <c r="L25" s="47"/>
      <c r="M25" s="94">
        <f>SUM(M19:M24)</f>
        <v>434.13</v>
      </c>
      <c r="N25" s="49"/>
      <c r="O25" s="90">
        <f>SUM(O19:O24)</f>
        <v>0</v>
      </c>
      <c r="P25" s="49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</row>
    <row r="26" spans="1:36" s="51" customFormat="1" ht="15" customHeight="1">
      <c r="A26" s="97"/>
      <c r="B26" s="41" t="s">
        <v>57</v>
      </c>
      <c r="C26" s="43"/>
      <c r="D26" s="44"/>
      <c r="E26" s="20" t="s">
        <v>41</v>
      </c>
      <c r="F26" s="21">
        <f t="shared" ref="F26:F30" si="3">H25</f>
        <v>0</v>
      </c>
      <c r="G26" s="22" t="s">
        <v>16</v>
      </c>
      <c r="H26" s="23">
        <v>81500</v>
      </c>
      <c r="I26" s="32">
        <f t="shared" ref="I26:I30" si="4">H26-F26</f>
        <v>81500</v>
      </c>
      <c r="J26" s="99"/>
      <c r="K26" s="94"/>
      <c r="L26" s="47"/>
      <c r="M26" s="94"/>
      <c r="N26" s="49"/>
      <c r="O26" s="100">
        <v>3.56</v>
      </c>
      <c r="P26" s="98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</row>
    <row r="27" spans="1:36" s="51" customFormat="1" ht="15" customHeight="1">
      <c r="A27" s="97"/>
      <c r="B27" s="41" t="s">
        <v>58</v>
      </c>
      <c r="C27" s="43"/>
      <c r="D27" s="44"/>
      <c r="E27" s="20" t="s">
        <v>42</v>
      </c>
      <c r="F27" s="21">
        <f t="shared" si="3"/>
        <v>81500</v>
      </c>
      <c r="G27" s="22" t="s">
        <v>16</v>
      </c>
      <c r="H27" s="23">
        <v>100000</v>
      </c>
      <c r="I27" s="32">
        <f t="shared" si="4"/>
        <v>18500</v>
      </c>
      <c r="J27" s="99"/>
      <c r="K27" s="94"/>
      <c r="L27" s="47"/>
      <c r="M27" s="94"/>
      <c r="N27" s="49"/>
      <c r="O27" s="102">
        <v>6.2</v>
      </c>
      <c r="P27" s="98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</row>
    <row r="28" spans="1:36" s="51" customFormat="1" ht="15" customHeight="1">
      <c r="A28" s="97"/>
      <c r="B28" s="41" t="s">
        <v>59</v>
      </c>
      <c r="C28" s="43"/>
      <c r="D28" s="44"/>
      <c r="E28" s="20" t="s">
        <v>43</v>
      </c>
      <c r="F28" s="21">
        <f t="shared" si="3"/>
        <v>100000</v>
      </c>
      <c r="G28" s="22" t="s">
        <v>16</v>
      </c>
      <c r="H28" s="23">
        <v>111000</v>
      </c>
      <c r="I28" s="32">
        <f t="shared" si="4"/>
        <v>11000</v>
      </c>
      <c r="J28" s="99"/>
      <c r="K28" s="94"/>
      <c r="L28" s="47"/>
      <c r="M28" s="94"/>
      <c r="N28" s="49"/>
      <c r="O28" s="102">
        <v>4.4000000000000004</v>
      </c>
      <c r="P28" s="98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</row>
    <row r="29" spans="1:36" s="51" customFormat="1" ht="15" customHeight="1">
      <c r="A29" s="97"/>
      <c r="B29" s="41" t="s">
        <v>60</v>
      </c>
      <c r="C29" s="43"/>
      <c r="D29" s="44"/>
      <c r="E29" s="20" t="s">
        <v>44</v>
      </c>
      <c r="F29" s="21">
        <f t="shared" si="3"/>
        <v>111000</v>
      </c>
      <c r="G29" s="22" t="s">
        <v>16</v>
      </c>
      <c r="H29" s="23">
        <v>125000</v>
      </c>
      <c r="I29" s="32">
        <f t="shared" si="4"/>
        <v>14000</v>
      </c>
      <c r="J29" s="99"/>
      <c r="K29" s="94"/>
      <c r="L29" s="47"/>
      <c r="M29" s="94"/>
      <c r="N29" s="49"/>
      <c r="O29" s="102">
        <v>4.3099999999999996</v>
      </c>
      <c r="P29" s="98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</row>
    <row r="30" spans="1:36" s="51" customFormat="1" ht="15" customHeight="1">
      <c r="A30" s="97"/>
      <c r="B30" s="41" t="s">
        <v>62</v>
      </c>
      <c r="C30" s="43"/>
      <c r="D30" s="44"/>
      <c r="E30" s="28" t="s">
        <v>45</v>
      </c>
      <c r="F30" s="29">
        <f t="shared" si="3"/>
        <v>125000</v>
      </c>
      <c r="G30" s="30" t="s">
        <v>16</v>
      </c>
      <c r="H30" s="31">
        <v>131500</v>
      </c>
      <c r="I30" s="32">
        <f t="shared" si="4"/>
        <v>6500</v>
      </c>
      <c r="J30" s="99"/>
      <c r="K30" s="94"/>
      <c r="L30" s="47"/>
      <c r="M30" s="94"/>
      <c r="N30" s="49"/>
      <c r="O30" s="102">
        <v>4.7</v>
      </c>
      <c r="P30" s="98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</row>
    <row r="31" spans="1:36" s="51" customFormat="1" ht="15" customHeight="1">
      <c r="A31" s="97"/>
      <c r="B31" s="41" t="s">
        <v>61</v>
      </c>
      <c r="C31" s="43"/>
      <c r="D31" s="44"/>
      <c r="E31" s="9" t="s">
        <v>71</v>
      </c>
      <c r="F31" s="29">
        <v>0</v>
      </c>
      <c r="G31" s="30" t="s">
        <v>16</v>
      </c>
      <c r="H31" s="31">
        <v>8000</v>
      </c>
      <c r="I31" s="32">
        <f>H31-F31</f>
        <v>8000</v>
      </c>
      <c r="J31" s="99"/>
      <c r="K31" s="94"/>
      <c r="L31" s="47"/>
      <c r="M31" s="94"/>
      <c r="N31" s="49"/>
      <c r="O31" s="102">
        <v>3.69</v>
      </c>
      <c r="P31" s="98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</row>
    <row r="32" spans="1:36" s="51" customFormat="1" ht="15" customHeight="1">
      <c r="A32" s="97"/>
      <c r="B32" s="41" t="s">
        <v>63</v>
      </c>
      <c r="C32" s="43"/>
      <c r="D32" s="44"/>
      <c r="E32" s="20" t="s">
        <v>77</v>
      </c>
      <c r="F32" s="29">
        <f>H31</f>
        <v>8000</v>
      </c>
      <c r="G32" s="30" t="s">
        <v>16</v>
      </c>
      <c r="H32" s="31">
        <v>17000</v>
      </c>
      <c r="I32" s="32">
        <f t="shared" ref="I32:I37" si="5">H32-F32</f>
        <v>9000</v>
      </c>
      <c r="J32" s="99"/>
      <c r="K32" s="94"/>
      <c r="L32" s="47"/>
      <c r="M32" s="94"/>
      <c r="N32" s="49"/>
      <c r="O32" s="102">
        <v>4.1399999999999997</v>
      </c>
      <c r="P32" s="98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</row>
    <row r="33" spans="1:36" s="51" customFormat="1" ht="15" customHeight="1">
      <c r="A33" s="97"/>
      <c r="B33" s="41" t="s">
        <v>64</v>
      </c>
      <c r="C33" s="43"/>
      <c r="D33" s="44"/>
      <c r="E33" s="28" t="s">
        <v>72</v>
      </c>
      <c r="F33" s="29">
        <f t="shared" ref="F33:F37" si="6">H32</f>
        <v>17000</v>
      </c>
      <c r="G33" s="30" t="s">
        <v>16</v>
      </c>
      <c r="H33" s="31">
        <v>22000</v>
      </c>
      <c r="I33" s="32">
        <f t="shared" si="5"/>
        <v>5000</v>
      </c>
      <c r="J33" s="99"/>
      <c r="K33" s="94"/>
      <c r="L33" s="47"/>
      <c r="M33" s="94"/>
      <c r="N33" s="49"/>
      <c r="O33" s="102">
        <v>3.39</v>
      </c>
      <c r="P33" s="98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</row>
    <row r="34" spans="1:36" s="51" customFormat="1" ht="15" customHeight="1">
      <c r="A34" s="97"/>
      <c r="B34" s="41" t="s">
        <v>65</v>
      </c>
      <c r="C34" s="43"/>
      <c r="D34" s="44"/>
      <c r="E34" s="20" t="s">
        <v>73</v>
      </c>
      <c r="F34" s="21">
        <f t="shared" si="6"/>
        <v>22000</v>
      </c>
      <c r="G34" s="22" t="s">
        <v>16</v>
      </c>
      <c r="H34" s="23">
        <v>32000</v>
      </c>
      <c r="I34" s="32">
        <f t="shared" si="5"/>
        <v>10000</v>
      </c>
      <c r="J34" s="99"/>
      <c r="K34" s="94"/>
      <c r="L34" s="47"/>
      <c r="M34" s="94"/>
      <c r="N34" s="49"/>
      <c r="O34" s="102">
        <v>3.94</v>
      </c>
      <c r="P34" s="98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</row>
    <row r="35" spans="1:36" s="51" customFormat="1" ht="15" customHeight="1">
      <c r="A35" s="97"/>
      <c r="B35" s="41" t="s">
        <v>66</v>
      </c>
      <c r="C35" s="43"/>
      <c r="D35" s="44"/>
      <c r="E35" s="20" t="s">
        <v>74</v>
      </c>
      <c r="F35" s="21">
        <f t="shared" si="6"/>
        <v>32000</v>
      </c>
      <c r="G35" s="22" t="s">
        <v>16</v>
      </c>
      <c r="H35" s="23">
        <v>42000</v>
      </c>
      <c r="I35" s="32">
        <f t="shared" si="5"/>
        <v>10000</v>
      </c>
      <c r="J35" s="99"/>
      <c r="K35" s="94"/>
      <c r="L35" s="47"/>
      <c r="M35" s="94"/>
      <c r="N35" s="49"/>
      <c r="O35" s="102">
        <v>2.5299999999999998</v>
      </c>
      <c r="P35" s="98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</row>
    <row r="36" spans="1:36" s="51" customFormat="1" ht="15" customHeight="1">
      <c r="A36" s="97"/>
      <c r="B36" s="41" t="s">
        <v>67</v>
      </c>
      <c r="C36" s="43"/>
      <c r="D36" s="44"/>
      <c r="E36" s="20" t="s">
        <v>76</v>
      </c>
      <c r="F36" s="21">
        <f t="shared" si="6"/>
        <v>42000</v>
      </c>
      <c r="G36" s="22" t="s">
        <v>16</v>
      </c>
      <c r="H36" s="23">
        <v>52000</v>
      </c>
      <c r="I36" s="32">
        <f t="shared" si="5"/>
        <v>10000</v>
      </c>
      <c r="J36" s="99"/>
      <c r="K36" s="94"/>
      <c r="L36" s="47"/>
      <c r="M36" s="94"/>
      <c r="N36" s="49"/>
      <c r="O36" s="102">
        <v>1.5</v>
      </c>
      <c r="P36" s="98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</row>
    <row r="37" spans="1:36" s="51" customFormat="1" ht="15" customHeight="1">
      <c r="A37" s="97"/>
      <c r="B37" s="41" t="s">
        <v>68</v>
      </c>
      <c r="C37" s="43"/>
      <c r="D37" s="44"/>
      <c r="E37" s="20" t="s">
        <v>75</v>
      </c>
      <c r="F37" s="21">
        <f t="shared" si="6"/>
        <v>52000</v>
      </c>
      <c r="G37" s="22" t="s">
        <v>16</v>
      </c>
      <c r="H37" s="23">
        <v>65000</v>
      </c>
      <c r="I37" s="32">
        <f t="shared" si="5"/>
        <v>13000</v>
      </c>
      <c r="J37" s="99"/>
      <c r="K37" s="94"/>
      <c r="L37" s="47"/>
      <c r="M37" s="94"/>
      <c r="N37" s="49"/>
      <c r="O37" s="102">
        <v>1.82</v>
      </c>
      <c r="P37" s="98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</row>
    <row r="38" spans="1:36" s="51" customFormat="1" ht="15" customHeight="1">
      <c r="A38" s="68" t="s">
        <v>52</v>
      </c>
      <c r="B38" s="69"/>
      <c r="C38" s="69"/>
      <c r="D38" s="69"/>
      <c r="E38" s="69"/>
      <c r="F38" s="69"/>
      <c r="G38" s="69"/>
      <c r="H38" s="70"/>
      <c r="I38" s="45"/>
      <c r="J38" s="46"/>
      <c r="K38" s="90">
        <f>SUM(K32:K37)</f>
        <v>0</v>
      </c>
      <c r="L38" s="47"/>
      <c r="M38" s="94">
        <f>SUM(M32:M37)</f>
        <v>0</v>
      </c>
      <c r="N38" s="49"/>
      <c r="O38" s="90">
        <f>SUM(O26:O37)</f>
        <v>44.18</v>
      </c>
      <c r="P38" s="49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</row>
    <row r="39" spans="1:36" s="2" customFormat="1" ht="15" customHeight="1">
      <c r="A39" s="71" t="s">
        <v>78</v>
      </c>
      <c r="B39" s="72"/>
      <c r="C39" s="72"/>
      <c r="D39" s="72"/>
      <c r="E39" s="72"/>
      <c r="F39" s="72"/>
      <c r="G39" s="72"/>
      <c r="H39" s="72"/>
      <c r="I39" s="72"/>
      <c r="J39" s="73"/>
      <c r="K39" s="92">
        <f>K18+K25+K38</f>
        <v>11536.8</v>
      </c>
      <c r="L39" s="61"/>
      <c r="M39" s="92">
        <f>M18+M25+M38</f>
        <v>8991.9299999999985</v>
      </c>
      <c r="N39" s="41"/>
      <c r="O39" s="92">
        <f>O18+O25+O38</f>
        <v>44.18</v>
      </c>
      <c r="P39" s="41"/>
    </row>
    <row r="40" spans="1:36" ht="15" customHeight="1">
      <c r="A40" s="62"/>
      <c r="B40" s="74"/>
      <c r="C40" s="74"/>
      <c r="D40" s="74"/>
      <c r="E40" s="74"/>
      <c r="F40" s="74"/>
      <c r="G40" s="74"/>
      <c r="H40" s="74"/>
      <c r="I40" s="74"/>
      <c r="J40" s="75"/>
      <c r="K40" s="103">
        <f>K39+M39+O39</f>
        <v>20572.909999999996</v>
      </c>
      <c r="L40" s="104"/>
      <c r="M40" s="104"/>
      <c r="N40" s="104"/>
      <c r="O40" s="104"/>
      <c r="P40" s="63"/>
    </row>
    <row r="41" spans="1:36" ht="12.75">
      <c r="B41" s="105" t="s">
        <v>79</v>
      </c>
    </row>
    <row r="206" spans="5:10">
      <c r="E206" s="1"/>
      <c r="H206" s="64"/>
      <c r="I206" s="65"/>
      <c r="J206" s="64"/>
    </row>
  </sheetData>
  <mergeCells count="17">
    <mergeCell ref="O4:P4"/>
    <mergeCell ref="A38:H38"/>
    <mergeCell ref="K40:O40"/>
    <mergeCell ref="A2:P2"/>
    <mergeCell ref="K3:P3"/>
    <mergeCell ref="A39:J39"/>
    <mergeCell ref="B40:J40"/>
    <mergeCell ref="A18:H18"/>
    <mergeCell ref="A25:H25"/>
    <mergeCell ref="C4:D4"/>
    <mergeCell ref="F4:H4"/>
    <mergeCell ref="I4:J4"/>
    <mergeCell ref="K4:L4"/>
    <mergeCell ref="M4:N4"/>
    <mergeCell ref="A3:B3"/>
    <mergeCell ref="C3:D3"/>
    <mergeCell ref="E3:J3"/>
  </mergeCells>
  <phoneticPr fontId="2"/>
  <pageMargins left="0.98425196850393704" right="0.98425196850393704" top="0.98425196850393704" bottom="0.98425196850393704" header="0.78740157480314965" footer="0.19685039370078741"/>
  <pageSetup paperSize="9" scale="7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189"/>
  <sheetViews>
    <sheetView view="pageBreakPreview" zoomScaleNormal="100" zoomScaleSheetLayoutView="100" workbookViewId="0">
      <selection activeCell="H30" sqref="H30"/>
    </sheetView>
  </sheetViews>
  <sheetFormatPr defaultRowHeight="12"/>
  <cols>
    <col min="1" max="1" width="0.375" style="1" customWidth="1"/>
    <col min="2" max="2" width="30.125" style="1" customWidth="1"/>
    <col min="3" max="3" width="0.375" style="1" customWidth="1"/>
    <col min="4" max="4" width="13.125" style="1" customWidth="1"/>
    <col min="5" max="5" width="0.375" style="1" customWidth="1"/>
    <col min="6" max="6" width="13" style="1" customWidth="1"/>
    <col min="7" max="7" width="10.625" style="66" customWidth="1"/>
    <col min="8" max="8" width="10.625" style="1" customWidth="1"/>
    <col min="9" max="9" width="1.875" style="1" bestFit="1" customWidth="1"/>
    <col min="10" max="10" width="10.5" style="1" customWidth="1"/>
    <col min="11" max="11" width="13.125" style="67" customWidth="1"/>
    <col min="12" max="12" width="0.375" style="1" customWidth="1"/>
    <col min="13" max="13" width="10.625" style="1" customWidth="1"/>
    <col min="14" max="14" width="0.375" style="1" customWidth="1"/>
    <col min="15" max="15" width="10.625" style="1" customWidth="1"/>
    <col min="16" max="16" width="0.375" style="1" customWidth="1"/>
    <col min="17" max="16384" width="9" style="1"/>
  </cols>
  <sheetData>
    <row r="1" spans="1:38" ht="20.100000000000001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38" s="2" customFormat="1" ht="15" customHeight="1">
      <c r="A2" s="85" t="s">
        <v>1</v>
      </c>
      <c r="B2" s="86"/>
      <c r="C2" s="85" t="s">
        <v>2</v>
      </c>
      <c r="D2" s="86"/>
      <c r="E2" s="85" t="s">
        <v>3</v>
      </c>
      <c r="F2" s="86"/>
      <c r="G2" s="81" t="s">
        <v>4</v>
      </c>
      <c r="H2" s="82"/>
      <c r="I2" s="82"/>
      <c r="J2" s="82"/>
      <c r="K2" s="82"/>
      <c r="L2" s="83"/>
      <c r="M2" s="82" t="s">
        <v>5</v>
      </c>
      <c r="N2" s="82"/>
      <c r="O2" s="82"/>
      <c r="P2" s="83"/>
    </row>
    <row r="3" spans="1:38" s="2" customFormat="1" ht="15" customHeight="1">
      <c r="A3" s="3"/>
      <c r="B3" s="4"/>
      <c r="C3" s="78"/>
      <c r="D3" s="79"/>
      <c r="E3" s="78" t="s">
        <v>6</v>
      </c>
      <c r="F3" s="80"/>
      <c r="G3" s="6" t="s">
        <v>7</v>
      </c>
      <c r="H3" s="81" t="s">
        <v>8</v>
      </c>
      <c r="I3" s="82"/>
      <c r="J3" s="83"/>
      <c r="K3" s="81" t="s">
        <v>9</v>
      </c>
      <c r="L3" s="83"/>
      <c r="M3" s="82" t="s">
        <v>10</v>
      </c>
      <c r="N3" s="82"/>
      <c r="O3" s="81" t="s">
        <v>11</v>
      </c>
      <c r="P3" s="83"/>
    </row>
    <row r="4" spans="1:38" s="2" customFormat="1" ht="15" customHeight="1">
      <c r="A4" s="7"/>
      <c r="B4" s="8" t="s">
        <v>12</v>
      </c>
      <c r="C4" s="9"/>
      <c r="D4" s="10" t="s">
        <v>13</v>
      </c>
      <c r="E4" s="7"/>
      <c r="F4" s="8" t="s">
        <v>14</v>
      </c>
      <c r="G4" s="9" t="s">
        <v>15</v>
      </c>
      <c r="H4" s="11">
        <v>0</v>
      </c>
      <c r="I4" s="12" t="s">
        <v>16</v>
      </c>
      <c r="J4" s="13">
        <v>7800</v>
      </c>
      <c r="K4" s="14">
        <v>7800</v>
      </c>
      <c r="L4" s="13"/>
      <c r="M4" s="15">
        <v>79</v>
      </c>
      <c r="N4" s="15"/>
      <c r="O4" s="16"/>
      <c r="P4" s="17"/>
    </row>
    <row r="5" spans="1:38" s="2" customFormat="1" ht="15" customHeight="1">
      <c r="A5" s="7"/>
      <c r="B5" s="8"/>
      <c r="C5" s="18"/>
      <c r="D5" s="19" t="s">
        <v>17</v>
      </c>
      <c r="E5" s="7"/>
      <c r="F5" s="8"/>
      <c r="G5" s="20" t="s">
        <v>18</v>
      </c>
      <c r="H5" s="21">
        <v>7800</v>
      </c>
      <c r="I5" s="22" t="s">
        <v>16</v>
      </c>
      <c r="J5" s="23">
        <v>17000</v>
      </c>
      <c r="K5" s="24">
        <v>9200</v>
      </c>
      <c r="L5" s="23"/>
      <c r="M5" s="25">
        <v>72</v>
      </c>
      <c r="N5" s="25"/>
      <c r="O5" s="26"/>
      <c r="P5" s="27"/>
    </row>
    <row r="6" spans="1:38" s="2" customFormat="1" ht="15" customHeight="1">
      <c r="A6" s="7"/>
      <c r="B6" s="8"/>
      <c r="C6" s="7"/>
      <c r="D6" s="10"/>
      <c r="E6" s="7"/>
      <c r="F6" s="8"/>
      <c r="G6" s="28" t="s">
        <v>19</v>
      </c>
      <c r="H6" s="29">
        <v>17000</v>
      </c>
      <c r="I6" s="30" t="s">
        <v>16</v>
      </c>
      <c r="J6" s="31">
        <v>21700</v>
      </c>
      <c r="K6" s="32">
        <v>4759.78</v>
      </c>
      <c r="L6" s="31"/>
      <c r="M6" s="25">
        <v>85</v>
      </c>
      <c r="N6" s="25"/>
      <c r="O6" s="26"/>
      <c r="P6" s="27"/>
    </row>
    <row r="7" spans="1:38" s="2" customFormat="1" ht="15" customHeight="1">
      <c r="A7" s="7"/>
      <c r="B7" s="8"/>
      <c r="C7" s="7"/>
      <c r="D7" s="10"/>
      <c r="E7" s="7"/>
      <c r="F7" s="8"/>
      <c r="G7" s="20" t="s">
        <v>20</v>
      </c>
      <c r="H7" s="21">
        <v>21700</v>
      </c>
      <c r="I7" s="22" t="s">
        <v>16</v>
      </c>
      <c r="J7" s="23">
        <v>30000</v>
      </c>
      <c r="K7" s="24">
        <v>8300</v>
      </c>
      <c r="L7" s="23"/>
      <c r="M7" s="25">
        <v>75</v>
      </c>
      <c r="N7" s="25"/>
      <c r="O7" s="26"/>
      <c r="P7" s="27"/>
    </row>
    <row r="8" spans="1:38" s="2" customFormat="1" ht="15" customHeight="1">
      <c r="A8" s="7"/>
      <c r="B8" s="8"/>
      <c r="C8" s="7"/>
      <c r="D8" s="10"/>
      <c r="E8" s="7"/>
      <c r="F8" s="8"/>
      <c r="G8" s="20" t="s">
        <v>21</v>
      </c>
      <c r="H8" s="21">
        <v>30000</v>
      </c>
      <c r="I8" s="22" t="s">
        <v>16</v>
      </c>
      <c r="J8" s="23">
        <v>42000</v>
      </c>
      <c r="K8" s="24">
        <v>12000</v>
      </c>
      <c r="L8" s="23"/>
      <c r="M8" s="25">
        <v>75</v>
      </c>
      <c r="N8" s="25"/>
      <c r="O8" s="26"/>
      <c r="P8" s="27"/>
    </row>
    <row r="9" spans="1:38" s="2" customFormat="1" ht="15" customHeight="1">
      <c r="A9" s="7"/>
      <c r="B9" s="8"/>
      <c r="C9" s="7"/>
      <c r="D9" s="10"/>
      <c r="E9" s="7"/>
      <c r="F9" s="8"/>
      <c r="G9" s="20" t="s">
        <v>22</v>
      </c>
      <c r="H9" s="21">
        <v>42000</v>
      </c>
      <c r="I9" s="22" t="s">
        <v>16</v>
      </c>
      <c r="J9" s="23">
        <v>55000</v>
      </c>
      <c r="K9" s="24">
        <v>13000</v>
      </c>
      <c r="L9" s="23"/>
      <c r="M9" s="25">
        <v>75</v>
      </c>
      <c r="N9" s="25"/>
      <c r="O9" s="26"/>
      <c r="P9" s="27"/>
    </row>
    <row r="10" spans="1:38" s="2" customFormat="1" ht="15" customHeight="1">
      <c r="A10" s="7"/>
      <c r="B10" s="8"/>
      <c r="C10" s="7"/>
      <c r="D10" s="10"/>
      <c r="E10" s="7"/>
      <c r="F10" s="8"/>
      <c r="G10" s="20" t="s">
        <v>23</v>
      </c>
      <c r="H10" s="21">
        <v>55000</v>
      </c>
      <c r="I10" s="22" t="s">
        <v>16</v>
      </c>
      <c r="J10" s="23">
        <v>67400</v>
      </c>
      <c r="K10" s="24">
        <v>12400</v>
      </c>
      <c r="L10" s="23"/>
      <c r="M10" s="25"/>
      <c r="N10" s="25"/>
      <c r="O10" s="26">
        <v>74</v>
      </c>
      <c r="P10" s="27"/>
    </row>
    <row r="11" spans="1:38" s="2" customFormat="1" ht="15" customHeight="1">
      <c r="A11" s="7"/>
      <c r="B11" s="8"/>
      <c r="C11" s="7"/>
      <c r="D11" s="10"/>
      <c r="E11" s="7"/>
      <c r="F11" s="8"/>
      <c r="G11" s="20" t="s">
        <v>24</v>
      </c>
      <c r="H11" s="21">
        <v>67400</v>
      </c>
      <c r="I11" s="22" t="s">
        <v>16</v>
      </c>
      <c r="J11" s="23">
        <v>78000</v>
      </c>
      <c r="K11" s="24">
        <v>11173.2</v>
      </c>
      <c r="L11" s="23"/>
      <c r="M11" s="25"/>
      <c r="N11" s="25"/>
      <c r="O11" s="26">
        <v>70</v>
      </c>
      <c r="P11" s="27"/>
    </row>
    <row r="12" spans="1:38" s="2" customFormat="1" ht="15" customHeight="1">
      <c r="A12" s="7"/>
      <c r="B12" s="8"/>
      <c r="C12" s="7"/>
      <c r="D12" s="10"/>
      <c r="E12" s="7"/>
      <c r="F12" s="8"/>
      <c r="G12" s="20" t="s">
        <v>25</v>
      </c>
      <c r="H12" s="21">
        <v>78000</v>
      </c>
      <c r="I12" s="22" t="s">
        <v>16</v>
      </c>
      <c r="J12" s="23">
        <v>90000</v>
      </c>
      <c r="K12" s="24">
        <v>12000</v>
      </c>
      <c r="L12" s="23"/>
      <c r="M12" s="25"/>
      <c r="N12" s="25"/>
      <c r="O12" s="26">
        <v>55</v>
      </c>
      <c r="P12" s="27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</row>
    <row r="13" spans="1:38" s="2" customFormat="1" ht="15" customHeight="1">
      <c r="A13" s="7"/>
      <c r="B13" s="8"/>
      <c r="C13" s="7"/>
      <c r="D13" s="8"/>
      <c r="E13" s="7"/>
      <c r="F13" s="8"/>
      <c r="G13" s="20" t="s">
        <v>26</v>
      </c>
      <c r="H13" s="21">
        <v>90000</v>
      </c>
      <c r="I13" s="22" t="s">
        <v>16</v>
      </c>
      <c r="J13" s="23">
        <v>99500</v>
      </c>
      <c r="K13" s="24">
        <v>9200</v>
      </c>
      <c r="L13" s="23"/>
      <c r="M13" s="25"/>
      <c r="N13" s="25"/>
      <c r="O13" s="26">
        <v>50</v>
      </c>
      <c r="P13" s="27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</row>
    <row r="14" spans="1:38" s="2" customFormat="1" ht="15" customHeight="1">
      <c r="A14" s="7"/>
      <c r="B14" s="8"/>
      <c r="C14" s="18"/>
      <c r="D14" s="34" t="s">
        <v>27</v>
      </c>
      <c r="E14" s="10"/>
      <c r="F14" s="8"/>
      <c r="G14" s="20" t="s">
        <v>28</v>
      </c>
      <c r="H14" s="21">
        <v>99500</v>
      </c>
      <c r="I14" s="22" t="s">
        <v>16</v>
      </c>
      <c r="J14" s="23">
        <v>110500</v>
      </c>
      <c r="K14" s="24">
        <v>11173.220000000001</v>
      </c>
      <c r="L14" s="23"/>
      <c r="M14" s="25"/>
      <c r="N14" s="25"/>
      <c r="O14" s="26">
        <v>80</v>
      </c>
      <c r="P14" s="27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</row>
    <row r="15" spans="1:38" s="2" customFormat="1" ht="15" customHeight="1">
      <c r="A15" s="7"/>
      <c r="B15" s="8"/>
      <c r="C15" s="7"/>
      <c r="D15" s="8"/>
      <c r="E15" s="10"/>
      <c r="F15" s="8"/>
      <c r="G15" s="20" t="s">
        <v>29</v>
      </c>
      <c r="H15" s="21">
        <v>110500</v>
      </c>
      <c r="I15" s="22" t="s">
        <v>16</v>
      </c>
      <c r="J15" s="23">
        <v>121400</v>
      </c>
      <c r="K15" s="24">
        <v>10900</v>
      </c>
      <c r="L15" s="23"/>
      <c r="M15" s="25"/>
      <c r="N15" s="25"/>
      <c r="O15" s="26">
        <v>75</v>
      </c>
      <c r="P15" s="27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</row>
    <row r="16" spans="1:38" s="2" customFormat="1" ht="15" customHeight="1">
      <c r="A16" s="7"/>
      <c r="B16" s="8"/>
      <c r="C16" s="7"/>
      <c r="D16" s="8"/>
      <c r="E16" s="10"/>
      <c r="F16" s="10"/>
      <c r="G16" s="28" t="s">
        <v>30</v>
      </c>
      <c r="H16" s="29">
        <v>121400</v>
      </c>
      <c r="I16" s="30" t="s">
        <v>16</v>
      </c>
      <c r="J16" s="31">
        <v>126500</v>
      </c>
      <c r="K16" s="32">
        <v>5100</v>
      </c>
      <c r="L16" s="31"/>
      <c r="M16" s="25"/>
      <c r="N16" s="25"/>
      <c r="O16" s="26">
        <v>74</v>
      </c>
      <c r="P16" s="27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</row>
    <row r="17" spans="1:38" s="2" customFormat="1" ht="15" customHeight="1">
      <c r="A17" s="7"/>
      <c r="B17" s="8"/>
      <c r="C17" s="7"/>
      <c r="D17" s="8"/>
      <c r="E17" s="35"/>
      <c r="F17" s="4"/>
      <c r="G17" s="36" t="s">
        <v>31</v>
      </c>
      <c r="H17" s="29">
        <v>126500</v>
      </c>
      <c r="I17" s="30" t="s">
        <v>16</v>
      </c>
      <c r="J17" s="31">
        <v>131500</v>
      </c>
      <c r="K17" s="32">
        <v>5000</v>
      </c>
      <c r="L17" s="31"/>
      <c r="M17" s="37"/>
      <c r="N17" s="38"/>
      <c r="O17" s="37">
        <v>70</v>
      </c>
      <c r="P17" s="39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</row>
    <row r="18" spans="1:38" s="2" customFormat="1" ht="15" customHeight="1">
      <c r="A18" s="3"/>
      <c r="B18" s="4"/>
      <c r="C18" s="3"/>
      <c r="D18" s="4"/>
      <c r="E18" s="40"/>
      <c r="F18" s="41" t="s">
        <v>32</v>
      </c>
      <c r="G18" s="42"/>
      <c r="H18" s="29">
        <v>131500</v>
      </c>
      <c r="I18" s="30" t="s">
        <v>16</v>
      </c>
      <c r="J18" s="31">
        <v>139522</v>
      </c>
      <c r="K18" s="32">
        <v>8022</v>
      </c>
      <c r="L18" s="31"/>
      <c r="M18" s="16"/>
      <c r="N18" s="15"/>
      <c r="O18" s="16"/>
      <c r="P18" s="17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</row>
    <row r="19" spans="1:38" s="51" customFormat="1" ht="15" customHeight="1">
      <c r="A19" s="68" t="s">
        <v>33</v>
      </c>
      <c r="B19" s="69"/>
      <c r="C19" s="69"/>
      <c r="D19" s="69"/>
      <c r="E19" s="69"/>
      <c r="F19" s="69"/>
      <c r="G19" s="69"/>
      <c r="H19" s="69"/>
      <c r="I19" s="69"/>
      <c r="J19" s="70"/>
      <c r="K19" s="45">
        <f>SUM(K4:K18)</f>
        <v>140028.20000000001</v>
      </c>
      <c r="L19" s="46"/>
      <c r="M19" s="47">
        <f>SUM(M4:M18)</f>
        <v>461</v>
      </c>
      <c r="N19" s="47"/>
      <c r="O19" s="48">
        <f>SUM(O4:O18)</f>
        <v>548</v>
      </c>
      <c r="P19" s="49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</row>
    <row r="20" spans="1:38" s="2" customFormat="1" ht="15" customHeight="1">
      <c r="A20" s="3"/>
      <c r="B20" s="4" t="s">
        <v>34</v>
      </c>
      <c r="C20" s="52"/>
      <c r="D20" s="53" t="s">
        <v>35</v>
      </c>
      <c r="E20" s="52"/>
      <c r="F20" s="53" t="s">
        <v>14</v>
      </c>
      <c r="G20" s="42" t="s">
        <v>36</v>
      </c>
      <c r="H20" s="11">
        <v>0</v>
      </c>
      <c r="I20" s="12" t="s">
        <v>16</v>
      </c>
      <c r="J20" s="13">
        <v>131500</v>
      </c>
      <c r="K20" s="32">
        <f>SUM(K4:K17)</f>
        <v>132006.20000000001</v>
      </c>
      <c r="L20" s="54"/>
      <c r="M20" s="55">
        <v>70</v>
      </c>
      <c r="N20" s="55"/>
      <c r="O20" s="56"/>
      <c r="P20" s="41"/>
    </row>
    <row r="21" spans="1:38" s="2" customFormat="1" ht="15" customHeight="1">
      <c r="A21" s="3"/>
      <c r="B21" s="4" t="s">
        <v>37</v>
      </c>
      <c r="C21" s="52"/>
      <c r="D21" s="53" t="s">
        <v>35</v>
      </c>
      <c r="E21" s="52"/>
      <c r="F21" s="53" t="s">
        <v>14</v>
      </c>
      <c r="G21" s="42" t="s">
        <v>38</v>
      </c>
      <c r="H21" s="29">
        <v>0</v>
      </c>
      <c r="I21" s="30" t="s">
        <v>16</v>
      </c>
      <c r="J21" s="31">
        <v>131500</v>
      </c>
      <c r="K21" s="57">
        <f>SUM(K4:K17)</f>
        <v>132006.20000000001</v>
      </c>
      <c r="L21" s="53"/>
      <c r="M21" s="58">
        <v>10</v>
      </c>
      <c r="N21" s="58"/>
      <c r="O21" s="59"/>
      <c r="P21" s="4"/>
    </row>
    <row r="22" spans="1:38" s="2" customFormat="1" ht="15" customHeight="1">
      <c r="A22" s="71" t="s">
        <v>39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3"/>
      <c r="M22" s="60">
        <f>M19+M20+M21</f>
        <v>541</v>
      </c>
      <c r="N22" s="61"/>
      <c r="O22" s="60">
        <f>O19+O20+O21</f>
        <v>548</v>
      </c>
      <c r="P22" s="41"/>
    </row>
    <row r="23" spans="1:38" ht="15" customHeight="1">
      <c r="A23" s="62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5"/>
      <c r="M23" s="76">
        <f>M22+O22</f>
        <v>1089</v>
      </c>
      <c r="N23" s="77"/>
      <c r="O23" s="77"/>
      <c r="P23" s="63"/>
    </row>
    <row r="189" spans="7:12">
      <c r="G189" s="1"/>
      <c r="J189" s="64"/>
      <c r="K189" s="65"/>
      <c r="L189" s="64"/>
    </row>
  </sheetData>
  <mergeCells count="16">
    <mergeCell ref="A1:P1"/>
    <mergeCell ref="A2:B2"/>
    <mergeCell ref="C2:D2"/>
    <mergeCell ref="E2:F2"/>
    <mergeCell ref="G2:L2"/>
    <mergeCell ref="M2:P2"/>
    <mergeCell ref="A19:J19"/>
    <mergeCell ref="A22:L22"/>
    <mergeCell ref="B23:L23"/>
    <mergeCell ref="M23:O23"/>
    <mergeCell ref="C3:D3"/>
    <mergeCell ref="E3:F3"/>
    <mergeCell ref="H3:J3"/>
    <mergeCell ref="K3:L3"/>
    <mergeCell ref="M3:N3"/>
    <mergeCell ref="O3:P3"/>
  </mergeCells>
  <phoneticPr fontId="2"/>
  <pageMargins left="0.98425196850393704" right="0.98425196850393704" top="0.98425196850393704" bottom="0.98425196850393704" header="0.78740157480314965" footer="0.1968503937007874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GoV(110713)</vt:lpstr>
      <vt:lpstr>negotiation(110526)</vt:lpstr>
      <vt:lpstr>'GoV(110713)'!Print_Area</vt:lpstr>
      <vt:lpstr>'negotiation(110526)'!Print_Area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Tetsuya Maeda</dc:creator>
  <cp:lastModifiedBy>Ichizuru Ishimoto</cp:lastModifiedBy>
  <cp:lastPrinted>2011-08-03T04:04:39Z</cp:lastPrinted>
  <dcterms:created xsi:type="dcterms:W3CDTF">2011-08-03T02:36:58Z</dcterms:created>
  <dcterms:modified xsi:type="dcterms:W3CDTF">2011-08-03T04:53:11Z</dcterms:modified>
</cp:coreProperties>
</file>